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6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62913"/>
</workbook>
</file>

<file path=xl/calcChain.xml><?xml version="1.0" encoding="utf-8"?>
<calcChain xmlns="http://schemas.openxmlformats.org/spreadsheetml/2006/main">
  <c r="M27" i="7" l="1"/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27" i="7" l="1"/>
  <c r="AG12" i="7"/>
  <c r="AG12" i="15"/>
  <c r="AG12" i="12"/>
  <c r="AG12" i="4"/>
  <c r="AG13" i="4"/>
  <c r="AH12" i="5"/>
  <c r="AG12" i="5"/>
  <c r="AH12" i="6"/>
  <c r="AG12" i="6"/>
  <c r="AG12" i="14"/>
  <c r="AH12" i="14"/>
  <c r="AG12" i="8"/>
  <c r="AH12" i="8"/>
  <c r="AG12" i="9"/>
  <c r="AH12" i="9"/>
  <c r="AG24" i="4"/>
  <c r="AG22" i="4"/>
  <c r="AG15" i="4"/>
  <c r="AG31" i="4"/>
  <c r="AG28" i="4"/>
  <c r="AG26" i="4"/>
  <c r="AG30" i="4"/>
  <c r="AG27" i="4"/>
  <c r="AG25" i="4"/>
  <c r="AG23" i="4"/>
  <c r="AG29" i="4"/>
  <c r="AG8" i="4"/>
  <c r="AI8" i="14"/>
  <c r="AG8" i="5"/>
  <c r="AG8" i="7"/>
  <c r="AG8" i="14"/>
  <c r="AG8" i="12"/>
  <c r="AG8" i="8"/>
  <c r="AG8" i="15"/>
  <c r="AG8" i="6"/>
  <c r="AG8" i="9"/>
  <c r="AH8" i="14"/>
  <c r="AH8" i="9"/>
  <c r="AH8" i="8"/>
  <c r="AH8" i="6"/>
  <c r="AH8" i="5"/>
  <c r="H30" i="16"/>
  <c r="AI31" i="14" l="1"/>
  <c r="AI27" i="14"/>
  <c r="AI23" i="14"/>
  <c r="AI19" i="14"/>
  <c r="AI6" i="14"/>
  <c r="AI10" i="14" l="1"/>
  <c r="AI18" i="14"/>
  <c r="AI26" i="14"/>
  <c r="AI13" i="14"/>
  <c r="AI21" i="14"/>
  <c r="AI29" i="14"/>
  <c r="AI32" i="14"/>
  <c r="AI30" i="14"/>
  <c r="AI28" i="14"/>
  <c r="AI25" i="14"/>
  <c r="AI24" i="14"/>
  <c r="AI22" i="14"/>
  <c r="AI20" i="14"/>
  <c r="AI17" i="14"/>
  <c r="AI16" i="14"/>
  <c r="AI15" i="14"/>
  <c r="AI14" i="14"/>
  <c r="AI11" i="14"/>
  <c r="AI9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H30" i="5"/>
  <c r="AG30" i="5"/>
  <c r="AH30" i="6"/>
  <c r="AG30" i="6"/>
  <c r="AG29" i="6"/>
  <c r="AH29" i="6"/>
  <c r="AH29" i="5"/>
  <c r="AG29" i="5"/>
  <c r="AH28" i="5"/>
  <c r="AG28" i="5"/>
  <c r="AH28" i="6"/>
  <c r="AG28" i="6"/>
  <c r="AG27" i="6"/>
  <c r="AH27" i="6"/>
  <c r="AH27" i="5"/>
  <c r="AG27" i="5"/>
  <c r="AH26" i="5"/>
  <c r="AG26" i="5"/>
  <c r="AH26" i="6"/>
  <c r="AG26" i="6"/>
  <c r="AG25" i="6"/>
  <c r="AH25" i="6"/>
  <c r="AH25" i="5"/>
  <c r="AG25" i="5"/>
  <c r="AG21" i="4"/>
  <c r="AH24" i="5"/>
  <c r="AG24" i="5"/>
  <c r="AH24" i="6"/>
  <c r="AG24" i="6"/>
  <c r="AH23" i="5"/>
  <c r="AG23" i="5"/>
  <c r="AG23" i="6"/>
  <c r="AH23" i="6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8" i="4"/>
  <c r="AH18" i="5"/>
  <c r="AG18" i="5"/>
  <c r="AH18" i="6"/>
  <c r="AG18" i="6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H15" i="5"/>
  <c r="AG15" i="5"/>
  <c r="AG15" i="6"/>
  <c r="AH15" i="6"/>
  <c r="AH13" i="5"/>
  <c r="AG13" i="5"/>
  <c r="AH13" i="6"/>
  <c r="AG13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8" i="14"/>
  <c r="AH16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G22" i="7"/>
  <c r="AG22" i="8"/>
  <c r="AG16" i="7"/>
  <c r="AG16" i="14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H26" i="14"/>
  <c r="AG26" i="9"/>
  <c r="AH26" i="8"/>
  <c r="AG26" i="14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5" i="9"/>
  <c r="AG25" i="12"/>
  <c r="AG27" i="12"/>
  <c r="AG32" i="12"/>
  <c r="AG7" i="15"/>
  <c r="AG32" i="15"/>
  <c r="AH10" i="14"/>
  <c r="AG32" i="14"/>
  <c r="AH17" i="8"/>
  <c r="AG18" i="12"/>
  <c r="AG11" i="7"/>
  <c r="AH25" i="8"/>
  <c r="AH10" i="9"/>
  <c r="AG15" i="9"/>
  <c r="AG32" i="9"/>
  <c r="AG28" i="15"/>
  <c r="AG10" i="7"/>
  <c r="AG16" i="8"/>
  <c r="AG32" i="8"/>
  <c r="AG18" i="9"/>
  <c r="AH17" i="9"/>
  <c r="AG15" i="14"/>
  <c r="AH25" i="14"/>
  <c r="AG30" i="7"/>
  <c r="AH30" i="8"/>
  <c r="AG30" i="12"/>
  <c r="AG30" i="15"/>
  <c r="AH30" i="9"/>
  <c r="AH27" i="14"/>
  <c r="AG25" i="15"/>
  <c r="AG18" i="14"/>
  <c r="AG15" i="8"/>
  <c r="AH15" i="14"/>
  <c r="AG10" i="15"/>
  <c r="AH10" i="8"/>
  <c r="AG10" i="9"/>
  <c r="AG7" i="9"/>
  <c r="AG7" i="7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<sst xmlns="http://schemas.openxmlformats.org/spreadsheetml/2006/main" count="625" uniqueCount="149">
  <si>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</si>
  <si>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</si>
  <si>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</si>
  <si>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</si>
  <si>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</si>
  <si>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</si>
  <si>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</si>
  <si>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</si>
  <si>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</si>
  <si>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</si>
  <si>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</si>
  <si>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</si>
  <si>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</si>
  <si>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</si>
  <si>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</si>
  <si>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</si>
  <si>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</si>
  <si>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</si>
  <si>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</si>
  <si>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</si>
  <si>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</si>
  <si>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</si>
  <si>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</si>
  <si>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</si>
  <si>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</si>
  <si>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</si>
  <si>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</si>
  <si>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</si>
  <si>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</si>
  <si>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</si>
  <si>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</si>
  <si>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</si>
  <si>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</si>
  <si>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</si>
  <si>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</si>
  <si>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</si>
  <si>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</si>
  <si>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</si>
  <si>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</si>
  <si>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</si>
  <si>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</si>
  <si>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</si>
  <si>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</si>
  <si>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</si>
  <si>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</si>
  <si>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</si>
  <si>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</si>
  <si>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</si>
  <si>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</si>
  <si>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</si>
  <si>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</si>
  <si>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</si>
  <si>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</si>
  <si>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N</t>
  </si>
  <si>
    <t>NE</t>
  </si>
  <si>
    <t>SE</t>
  </si>
  <si>
    <t>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</si>
  <si>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</si>
  <si>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</si>
  <si>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</si>
  <si>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</si>
  <si>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</si>
  <si>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</si>
  <si>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</si>
  <si>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</si>
  <si>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</si>
  <si>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</si>
  <si>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</si>
  <si>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</si>
  <si>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</si>
  <si>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</si>
  <si>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</si>
  <si>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</si>
  <si>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</si>
  <si>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</si>
  <si>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</si>
  <si>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</si>
  <si>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</si>
  <si>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</si>
  <si>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</si>
  <si>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</si>
  <si>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</si>
  <si>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</si>
  <si>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</si>
  <si>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</si>
  <si>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</si>
  <si>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</si>
  <si>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</si>
  <si>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</si>
  <si>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</si>
  <si>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</si>
  <si>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</si>
  <si>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</si>
  <si>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</si>
  <si>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</si>
  <si>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</si>
  <si>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</si>
  <si>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</si>
  <si>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</si>
  <si>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</si>
  <si>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</si>
  <si>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</si>
  <si>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</si>
  <si>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</si>
  <si>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</si>
  <si>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</si>
  <si>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</si>
  <si>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</si>
  <si>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</si>
  <si>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</si>
  <si>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</si>
  <si>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</si>
  <si>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</si>
  <si>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</si>
  <si>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</si>
  <si>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</si>
  <si>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</si>
  <si>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</si>
  <si>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</si>
  <si>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</si>
  <si>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</si>
  <si>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</si>
  <si>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</si>
  <si>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</si>
  <si>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</si>
  <si>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</si>
  <si>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</si>
  <si>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</si>
  <si>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</si>
  <si>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</si>
  <si>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</si>
  <si>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</si>
  <si>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Agostor Ocorrência no dia</t>
  </si>
  <si>
    <t>Agostor Ocorrência no Estado</t>
  </si>
  <si>
    <t>Rodovia MS 306 – km 96 – Saída para Cassilândia (Conab)</t>
  </si>
  <si>
    <t>Rodovia BR 163 – km 541 – Zona Rural (Conab)</t>
  </si>
  <si>
    <t>Agosto/2016</t>
  </si>
  <si>
    <t>Agosto</t>
  </si>
  <si>
    <t>Maior Ocorrência</t>
  </si>
  <si>
    <t>Fonte : Inmet/Sepaf/Agraer/Cemtec-MS</t>
  </si>
  <si>
    <t xml:space="preserve"> (*)Nenhuma Informação Dispopnivel, pelo INMET</t>
  </si>
  <si>
    <t>Ma. Franciane Rodrigues</t>
  </si>
  <si>
    <t>CoordenadoraTécnica/Cemtec</t>
  </si>
  <si>
    <t xml:space="preserve"> CoordenadoraTécnica/Cemtec</t>
  </si>
  <si>
    <t>*</t>
  </si>
  <si>
    <t>SO</t>
  </si>
  <si>
    <t>N/NE</t>
  </si>
  <si>
    <t>NO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</si>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</sst>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2" fontId="1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7" fillId="8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3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9" fillId="7" borderId="0" xfId="2" applyFont="1" applyFill="1" applyAlignment="1" applyProtection="1"/>
    <xf numFmtId="0" fontId="0" fillId="7" borderId="0" xfId="0" applyFill="1" applyBorder="1" applyAlignment="1"/>
    <xf numFmtId="0" fontId="19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9" xfId="0" applyFill="1" applyBorder="1"/>
    <xf numFmtId="0" fontId="0" fillId="7" borderId="10" xfId="0" applyFill="1" applyBorder="1"/>
    <xf numFmtId="0" fontId="21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7" xfId="0" applyFill="1" applyBorder="1"/>
    <xf numFmtId="0" fontId="0" fillId="7" borderId="18" xfId="0" applyFill="1" applyBorder="1"/>
    <xf numFmtId="0" fontId="21" fillId="7" borderId="11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0" fillId="7" borderId="11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0" fillId="7" borderId="13" xfId="0" applyFill="1" applyBorder="1" applyAlignment="1">
      <alignment horizontal="center" vertical="center"/>
    </xf>
    <xf numFmtId="1" fontId="8" fillId="7" borderId="14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4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jpeg"/><Relationship Id="rId1" Type="http://schemas.openxmlformats.org/officeDocument/2006/relationships/image" Target="../media/image9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2.png"/><Relationship Id="rId4" Type="http://schemas.openxmlformats.org/officeDocument/2006/relationships/image" Target="../media/image1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4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jpeg"/><Relationship Id="rId1" Type="http://schemas.openxmlformats.org/officeDocument/2006/relationships/image" Target="../media/image15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9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9.jpeg"/><Relationship Id="rId1" Type="http://schemas.openxmlformats.org/officeDocument/2006/relationships/image" Target="../media/image18.pn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.jpeg"/><Relationship Id="rId1" Type="http://schemas.openxmlformats.org/officeDocument/2006/relationships/image" Target="../media/image20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42334</xdr:colOff>
      <xdr:row>35</xdr:row>
      <xdr:rowOff>63499</xdr:rowOff>
    </xdr:from>
    <xdr:to>
      <xdr:col>9</xdr:col>
      <xdr:colOff>25412</xdr:colOff>
      <xdr:row>37</xdr:row>
      <xdr:rowOff>103872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084" y="7524749"/>
          <a:ext cx="1062578" cy="357873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34</xdr:row>
      <xdr:rowOff>116416</xdr:rowOff>
    </xdr:from>
    <xdr:to>
      <xdr:col>32</xdr:col>
      <xdr:colOff>359832</xdr:colOff>
      <xdr:row>37</xdr:row>
      <xdr:rowOff>124945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1333" y="7418916"/>
          <a:ext cx="1703916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102296</xdr:rowOff>
    </xdr:from>
    <xdr:to>
      <xdr:col>0</xdr:col>
      <xdr:colOff>1153583</xdr:colOff>
      <xdr:row>36</xdr:row>
      <xdr:rowOff>120650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04796"/>
          <a:ext cx="1153583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10583</xdr:colOff>
      <xdr:row>35</xdr:row>
      <xdr:rowOff>10583</xdr:rowOff>
    </xdr:from>
    <xdr:to>
      <xdr:col>26</xdr:col>
      <xdr:colOff>329428</xdr:colOff>
      <xdr:row>37</xdr:row>
      <xdr:rowOff>127001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0" y="747183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349253</xdr:colOff>
      <xdr:row>35</xdr:row>
      <xdr:rowOff>148166</xdr:rowOff>
    </xdr:from>
    <xdr:to>
      <xdr:col>18</xdr:col>
      <xdr:colOff>148167</xdr:colOff>
      <xdr:row>38</xdr:row>
      <xdr:rowOff>126999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4503" y="7619999"/>
          <a:ext cx="1365247" cy="455083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34</xdr:row>
      <xdr:rowOff>74084</xdr:rowOff>
    </xdr:from>
    <xdr:to>
      <xdr:col>34</xdr:col>
      <xdr:colOff>963084</xdr:colOff>
      <xdr:row>38</xdr:row>
      <xdr:rowOff>105833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8000" y="7387167"/>
          <a:ext cx="2487084" cy="6667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</xdr:col>
      <xdr:colOff>256116</xdr:colOff>
      <xdr:row>38</xdr:row>
      <xdr:rowOff>120650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30583"/>
          <a:ext cx="150494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10583</xdr:colOff>
      <xdr:row>35</xdr:row>
      <xdr:rowOff>31749</xdr:rowOff>
    </xdr:from>
    <xdr:to>
      <xdr:col>29</xdr:col>
      <xdr:colOff>251862</xdr:colOff>
      <xdr:row>38</xdr:row>
      <xdr:rowOff>116416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4416" y="7503582"/>
          <a:ext cx="1807612" cy="560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264585</xdr:colOff>
      <xdr:row>33</xdr:row>
      <xdr:rowOff>74302</xdr:rowOff>
    </xdr:from>
    <xdr:to>
      <xdr:col>18</xdr:col>
      <xdr:colOff>317500</xdr:colOff>
      <xdr:row>35</xdr:row>
      <xdr:rowOff>42334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5335" y="7218052"/>
          <a:ext cx="1068915" cy="285532"/>
        </a:xfrm>
        <a:prstGeom prst="rect">
          <a:avLst/>
        </a:prstGeom>
      </xdr:spPr>
    </xdr:pic>
    <xdr:clientData/>
  </xdr:twoCellAnchor>
  <xdr:twoCellAnchor editAs="oneCell">
    <xdr:from>
      <xdr:col>29</xdr:col>
      <xdr:colOff>201083</xdr:colOff>
      <xdr:row>33</xdr:row>
      <xdr:rowOff>74084</xdr:rowOff>
    </xdr:from>
    <xdr:to>
      <xdr:col>33</xdr:col>
      <xdr:colOff>386331</xdr:colOff>
      <xdr:row>35</xdr:row>
      <xdr:rowOff>158750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4333" y="7217834"/>
          <a:ext cx="1762165" cy="402166"/>
        </a:xfrm>
        <a:prstGeom prst="rect">
          <a:avLst/>
        </a:prstGeom>
      </xdr:spPr>
    </xdr:pic>
    <xdr:clientData/>
  </xdr:twoCellAnchor>
  <xdr:twoCellAnchor editAs="oneCell">
    <xdr:from>
      <xdr:col>0</xdr:col>
      <xdr:colOff>2</xdr:colOff>
      <xdr:row>34</xdr:row>
      <xdr:rowOff>0</xdr:rowOff>
    </xdr:from>
    <xdr:to>
      <xdr:col>0</xdr:col>
      <xdr:colOff>846668</xdr:colOff>
      <xdr:row>35</xdr:row>
      <xdr:rowOff>162982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7302500"/>
          <a:ext cx="846666" cy="321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52918</xdr:colOff>
      <xdr:row>33</xdr:row>
      <xdr:rowOff>33257</xdr:rowOff>
    </xdr:from>
    <xdr:to>
      <xdr:col>27</xdr:col>
      <xdr:colOff>285750</xdr:colOff>
      <xdr:row>35</xdr:row>
      <xdr:rowOff>103280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2251" y="7177007"/>
          <a:ext cx="1248832" cy="387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116419</xdr:colOff>
      <xdr:row>32</xdr:row>
      <xdr:rowOff>169333</xdr:rowOff>
    </xdr:from>
    <xdr:to>
      <xdr:col>18</xdr:col>
      <xdr:colOff>285751</xdr:colOff>
      <xdr:row>35</xdr:row>
      <xdr:rowOff>74083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7752" y="7101416"/>
          <a:ext cx="1217082" cy="433917"/>
        </a:xfrm>
        <a:prstGeom prst="rect">
          <a:avLst/>
        </a:prstGeom>
      </xdr:spPr>
    </xdr:pic>
    <xdr:clientData/>
  </xdr:twoCellAnchor>
  <xdr:twoCellAnchor editAs="oneCell">
    <xdr:from>
      <xdr:col>29</xdr:col>
      <xdr:colOff>211668</xdr:colOff>
      <xdr:row>33</xdr:row>
      <xdr:rowOff>84666</xdr:rowOff>
    </xdr:from>
    <xdr:to>
      <xdr:col>33</xdr:col>
      <xdr:colOff>349250</xdr:colOff>
      <xdr:row>35</xdr:row>
      <xdr:rowOff>126999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8418" y="7228416"/>
          <a:ext cx="1650999" cy="35983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33</xdr:row>
      <xdr:rowOff>156820</xdr:rowOff>
    </xdr:from>
    <xdr:to>
      <xdr:col>0</xdr:col>
      <xdr:colOff>857250</xdr:colOff>
      <xdr:row>35</xdr:row>
      <xdr:rowOff>88899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300570"/>
          <a:ext cx="857249" cy="249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74082</xdr:colOff>
      <xdr:row>33</xdr:row>
      <xdr:rowOff>31750</xdr:rowOff>
    </xdr:from>
    <xdr:to>
      <xdr:col>28</xdr:col>
      <xdr:colOff>117761</xdr:colOff>
      <xdr:row>35</xdr:row>
      <xdr:rowOff>148168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499" y="717550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222250</xdr:colOff>
      <xdr:row>33</xdr:row>
      <xdr:rowOff>74083</xdr:rowOff>
    </xdr:from>
    <xdr:to>
      <xdr:col>19</xdr:col>
      <xdr:colOff>76376</xdr:colOff>
      <xdr:row>35</xdr:row>
      <xdr:rowOff>116418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0500" y="7217833"/>
          <a:ext cx="1293459" cy="359835"/>
        </a:xfrm>
        <a:prstGeom prst="rect">
          <a:avLst/>
        </a:prstGeom>
      </xdr:spPr>
    </xdr:pic>
    <xdr:clientData/>
  </xdr:twoCellAnchor>
  <xdr:twoCellAnchor editAs="oneCell">
    <xdr:from>
      <xdr:col>28</xdr:col>
      <xdr:colOff>296333</xdr:colOff>
      <xdr:row>33</xdr:row>
      <xdr:rowOff>31751</xdr:rowOff>
    </xdr:from>
    <xdr:to>
      <xdr:col>32</xdr:col>
      <xdr:colOff>232834</xdr:colOff>
      <xdr:row>35</xdr:row>
      <xdr:rowOff>148166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0" y="7175501"/>
          <a:ext cx="1545167" cy="43391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33</xdr:row>
      <xdr:rowOff>107119</xdr:rowOff>
    </xdr:from>
    <xdr:to>
      <xdr:col>0</xdr:col>
      <xdr:colOff>1100667</xdr:colOff>
      <xdr:row>35</xdr:row>
      <xdr:rowOff>110066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250869"/>
          <a:ext cx="1100666" cy="320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275167</xdr:colOff>
      <xdr:row>33</xdr:row>
      <xdr:rowOff>47126</xdr:rowOff>
    </xdr:from>
    <xdr:to>
      <xdr:col>28</xdr:col>
      <xdr:colOff>74084</xdr:colOff>
      <xdr:row>35</xdr:row>
      <xdr:rowOff>127002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917" y="7190876"/>
          <a:ext cx="1280584" cy="397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137584</xdr:colOff>
      <xdr:row>33</xdr:row>
      <xdr:rowOff>56671</xdr:rowOff>
    </xdr:from>
    <xdr:to>
      <xdr:col>19</xdr:col>
      <xdr:colOff>243416</xdr:colOff>
      <xdr:row>35</xdr:row>
      <xdr:rowOff>116416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3167" y="7200421"/>
          <a:ext cx="1799166" cy="377245"/>
        </a:xfrm>
        <a:prstGeom prst="rect">
          <a:avLst/>
        </a:prstGeom>
      </xdr:spPr>
    </xdr:pic>
    <xdr:clientData/>
  </xdr:twoCellAnchor>
  <xdr:twoCellAnchor editAs="oneCell">
    <xdr:from>
      <xdr:col>30</xdr:col>
      <xdr:colOff>74083</xdr:colOff>
      <xdr:row>33</xdr:row>
      <xdr:rowOff>21168</xdr:rowOff>
    </xdr:from>
    <xdr:to>
      <xdr:col>33</xdr:col>
      <xdr:colOff>423332</xdr:colOff>
      <xdr:row>35</xdr:row>
      <xdr:rowOff>137583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0" y="7164918"/>
          <a:ext cx="1682749" cy="433915"/>
        </a:xfrm>
        <a:prstGeom prst="rect">
          <a:avLst/>
        </a:prstGeom>
      </xdr:spPr>
    </xdr:pic>
    <xdr:clientData/>
  </xdr:twoCellAnchor>
  <xdr:twoCellAnchor editAs="oneCell">
    <xdr:from>
      <xdr:col>8</xdr:col>
      <xdr:colOff>52917</xdr:colOff>
      <xdr:row>33</xdr:row>
      <xdr:rowOff>151422</xdr:rowOff>
    </xdr:from>
    <xdr:to>
      <xdr:col>10</xdr:col>
      <xdr:colOff>224366</xdr:colOff>
      <xdr:row>35</xdr:row>
      <xdr:rowOff>42333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95172"/>
          <a:ext cx="986366" cy="208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137584</xdr:colOff>
      <xdr:row>33</xdr:row>
      <xdr:rowOff>42333</xdr:rowOff>
    </xdr:from>
    <xdr:to>
      <xdr:col>28</xdr:col>
      <xdr:colOff>287096</xdr:colOff>
      <xdr:row>35</xdr:row>
      <xdr:rowOff>158751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5334" y="7186083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190500</xdr:colOff>
      <xdr:row>33</xdr:row>
      <xdr:rowOff>24885</xdr:rowOff>
    </xdr:from>
    <xdr:to>
      <xdr:col>18</xdr:col>
      <xdr:colOff>211666</xdr:colOff>
      <xdr:row>35</xdr:row>
      <xdr:rowOff>148167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583" y="7168635"/>
          <a:ext cx="1047750" cy="440782"/>
        </a:xfrm>
        <a:prstGeom prst="rect">
          <a:avLst/>
        </a:prstGeom>
      </xdr:spPr>
    </xdr:pic>
    <xdr:clientData/>
  </xdr:twoCellAnchor>
  <xdr:twoCellAnchor editAs="oneCell">
    <xdr:from>
      <xdr:col>29</xdr:col>
      <xdr:colOff>74082</xdr:colOff>
      <xdr:row>33</xdr:row>
      <xdr:rowOff>10584</xdr:rowOff>
    </xdr:from>
    <xdr:to>
      <xdr:col>33</xdr:col>
      <xdr:colOff>338666</xdr:colOff>
      <xdr:row>35</xdr:row>
      <xdr:rowOff>148167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999" y="7154334"/>
          <a:ext cx="1926167" cy="45508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33</xdr:row>
      <xdr:rowOff>7582</xdr:rowOff>
    </xdr:from>
    <xdr:to>
      <xdr:col>0</xdr:col>
      <xdr:colOff>783167</xdr:colOff>
      <xdr:row>35</xdr:row>
      <xdr:rowOff>78316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151332"/>
          <a:ext cx="783166" cy="388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105833</xdr:colOff>
      <xdr:row>33</xdr:row>
      <xdr:rowOff>10584</xdr:rowOff>
    </xdr:from>
    <xdr:to>
      <xdr:col>28</xdr:col>
      <xdr:colOff>128344</xdr:colOff>
      <xdr:row>35</xdr:row>
      <xdr:rowOff>127002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8666" y="7154334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317500</xdr:colOff>
      <xdr:row>33</xdr:row>
      <xdr:rowOff>42333</xdr:rowOff>
    </xdr:from>
    <xdr:to>
      <xdr:col>18</xdr:col>
      <xdr:colOff>306918</xdr:colOff>
      <xdr:row>35</xdr:row>
      <xdr:rowOff>158750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9833" y="7186083"/>
          <a:ext cx="1068918" cy="433917"/>
        </a:xfrm>
        <a:prstGeom prst="rect">
          <a:avLst/>
        </a:prstGeom>
      </xdr:spPr>
    </xdr:pic>
    <xdr:clientData/>
  </xdr:twoCellAnchor>
  <xdr:twoCellAnchor editAs="oneCell">
    <xdr:from>
      <xdr:col>28</xdr:col>
      <xdr:colOff>21168</xdr:colOff>
      <xdr:row>33</xdr:row>
      <xdr:rowOff>42334</xdr:rowOff>
    </xdr:from>
    <xdr:to>
      <xdr:col>33</xdr:col>
      <xdr:colOff>21168</xdr:colOff>
      <xdr:row>35</xdr:row>
      <xdr:rowOff>137584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1335" y="7186084"/>
          <a:ext cx="1936750" cy="4127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33</xdr:row>
      <xdr:rowOff>127000</xdr:rowOff>
    </xdr:from>
    <xdr:to>
      <xdr:col>0</xdr:col>
      <xdr:colOff>1141433</xdr:colOff>
      <xdr:row>35</xdr:row>
      <xdr:rowOff>141816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270750"/>
          <a:ext cx="1141432" cy="332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148167</xdr:colOff>
      <xdr:row>33</xdr:row>
      <xdr:rowOff>0</xdr:rowOff>
    </xdr:from>
    <xdr:to>
      <xdr:col>27</xdr:col>
      <xdr:colOff>107179</xdr:colOff>
      <xdr:row>35</xdr:row>
      <xdr:rowOff>116418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167" y="7143750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238124</xdr:colOff>
      <xdr:row>34</xdr:row>
      <xdr:rowOff>38100</xdr:rowOff>
    </xdr:from>
    <xdr:to>
      <xdr:col>13</xdr:col>
      <xdr:colOff>200024</xdr:colOff>
      <xdr:row>36</xdr:row>
      <xdr:rowOff>104775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4" y="5810250"/>
          <a:ext cx="904875" cy="390525"/>
        </a:xfrm>
        <a:prstGeom prst="rect">
          <a:avLst/>
        </a:prstGeom>
      </xdr:spPr>
    </xdr:pic>
    <xdr:clientData/>
  </xdr:twoCellAnchor>
  <xdr:twoCellAnchor editAs="oneCell">
    <xdr:from>
      <xdr:col>30</xdr:col>
      <xdr:colOff>114301</xdr:colOff>
      <xdr:row>34</xdr:row>
      <xdr:rowOff>19050</xdr:rowOff>
    </xdr:from>
    <xdr:to>
      <xdr:col>32</xdr:col>
      <xdr:colOff>1047751</xdr:colOff>
      <xdr:row>36</xdr:row>
      <xdr:rowOff>152400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6" y="57912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</xdr:col>
      <xdr:colOff>9524</xdr:colOff>
      <xdr:row>36</xdr:row>
      <xdr:rowOff>114300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0"/>
          <a:ext cx="150494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190500</xdr:colOff>
      <xdr:row>34</xdr:row>
      <xdr:rowOff>28575</xdr:rowOff>
    </xdr:from>
    <xdr:to>
      <xdr:col>28</xdr:col>
      <xdr:colOff>188670</xdr:colOff>
      <xdr:row>36</xdr:row>
      <xdr:rowOff>138643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5800725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137583</xdr:colOff>
      <xdr:row>33</xdr:row>
      <xdr:rowOff>83457</xdr:rowOff>
    </xdr:from>
    <xdr:to>
      <xdr:col>19</xdr:col>
      <xdr:colOff>95250</xdr:colOff>
      <xdr:row>35</xdr:row>
      <xdr:rowOff>95250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7227207"/>
          <a:ext cx="1397000" cy="329293"/>
        </a:xfrm>
        <a:prstGeom prst="rect">
          <a:avLst/>
        </a:prstGeom>
      </xdr:spPr>
    </xdr:pic>
    <xdr:clientData/>
  </xdr:twoCellAnchor>
  <xdr:twoCellAnchor editAs="oneCell">
    <xdr:from>
      <xdr:col>28</xdr:col>
      <xdr:colOff>222250</xdr:colOff>
      <xdr:row>33</xdr:row>
      <xdr:rowOff>42335</xdr:rowOff>
    </xdr:from>
    <xdr:to>
      <xdr:col>32</xdr:col>
      <xdr:colOff>380999</xdr:colOff>
      <xdr:row>35</xdr:row>
      <xdr:rowOff>158751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9417" y="7186085"/>
          <a:ext cx="1650999" cy="4339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124668</xdr:rowOff>
    </xdr:from>
    <xdr:to>
      <xdr:col>0</xdr:col>
      <xdr:colOff>931333</xdr:colOff>
      <xdr:row>35</xdr:row>
      <xdr:rowOff>78316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68418"/>
          <a:ext cx="931333" cy="271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349250</xdr:colOff>
      <xdr:row>33</xdr:row>
      <xdr:rowOff>21167</xdr:rowOff>
    </xdr:from>
    <xdr:to>
      <xdr:col>27</xdr:col>
      <xdr:colOff>308261</xdr:colOff>
      <xdr:row>35</xdr:row>
      <xdr:rowOff>137585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4333" y="7164917"/>
          <a:ext cx="1398345" cy="43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20.858333333333331</v>
          </cell>
          <cell r="C5">
            <v>33</v>
          </cell>
          <cell r="D5">
            <v>11.1</v>
          </cell>
          <cell r="E5">
            <v>55.526315789473685</v>
          </cell>
          <cell r="F5">
            <v>100</v>
          </cell>
          <cell r="G5">
            <v>21</v>
          </cell>
          <cell r="H5">
            <v>9</v>
          </cell>
          <cell r="I5" t="str">
            <v>O</v>
          </cell>
          <cell r="J5">
            <v>22.68</v>
          </cell>
          <cell r="K5">
            <v>0</v>
          </cell>
        </row>
        <row r="6">
          <cell r="B6">
            <v>20.774999999999999</v>
          </cell>
          <cell r="C6">
            <v>32</v>
          </cell>
          <cell r="D6">
            <v>11.7</v>
          </cell>
          <cell r="E6">
            <v>52.875</v>
          </cell>
          <cell r="F6">
            <v>95</v>
          </cell>
          <cell r="G6">
            <v>24</v>
          </cell>
          <cell r="H6">
            <v>11.16</v>
          </cell>
          <cell r="I6" t="str">
            <v>O</v>
          </cell>
          <cell r="J6">
            <v>24.48</v>
          </cell>
          <cell r="K6">
            <v>0</v>
          </cell>
        </row>
        <row r="7">
          <cell r="B7">
            <v>20.312500000000004</v>
          </cell>
          <cell r="C7">
            <v>31.5</v>
          </cell>
          <cell r="D7">
            <v>11.2</v>
          </cell>
          <cell r="E7">
            <v>54.6875</v>
          </cell>
          <cell r="F7">
            <v>100</v>
          </cell>
          <cell r="G7">
            <v>24</v>
          </cell>
          <cell r="H7">
            <v>11.520000000000001</v>
          </cell>
          <cell r="I7" t="str">
            <v>O</v>
          </cell>
          <cell r="J7">
            <v>28.08</v>
          </cell>
          <cell r="K7">
            <v>0</v>
          </cell>
        </row>
        <row r="8">
          <cell r="B8">
            <v>21.558333333333326</v>
          </cell>
          <cell r="C8">
            <v>33.200000000000003</v>
          </cell>
          <cell r="D8">
            <v>12.3</v>
          </cell>
          <cell r="E8">
            <v>55.842105263157897</v>
          </cell>
          <cell r="F8">
            <v>100</v>
          </cell>
          <cell r="G8">
            <v>20</v>
          </cell>
          <cell r="H8">
            <v>9.3600000000000012</v>
          </cell>
          <cell r="I8" t="str">
            <v>O</v>
          </cell>
          <cell r="J8">
            <v>22.32</v>
          </cell>
          <cell r="K8">
            <v>0</v>
          </cell>
        </row>
        <row r="9">
          <cell r="B9">
            <v>22.591666666666669</v>
          </cell>
          <cell r="C9">
            <v>35.4</v>
          </cell>
          <cell r="D9">
            <v>12.2</v>
          </cell>
          <cell r="E9">
            <v>52.210526315789473</v>
          </cell>
          <cell r="F9">
            <v>100</v>
          </cell>
          <cell r="G9">
            <v>16</v>
          </cell>
          <cell r="H9">
            <v>10.44</v>
          </cell>
          <cell r="I9" t="str">
            <v>O</v>
          </cell>
          <cell r="J9">
            <v>30.240000000000002</v>
          </cell>
          <cell r="K9">
            <v>0</v>
          </cell>
        </row>
        <row r="10">
          <cell r="B10">
            <v>23.070833333333329</v>
          </cell>
          <cell r="C10">
            <v>35.799999999999997</v>
          </cell>
          <cell r="D10">
            <v>12.8</v>
          </cell>
          <cell r="E10">
            <v>54.142857142857146</v>
          </cell>
          <cell r="F10">
            <v>100</v>
          </cell>
          <cell r="G10">
            <v>15</v>
          </cell>
          <cell r="H10">
            <v>12.24</v>
          </cell>
          <cell r="I10" t="str">
            <v>O</v>
          </cell>
          <cell r="J10">
            <v>31.680000000000003</v>
          </cell>
          <cell r="K10">
            <v>0</v>
          </cell>
        </row>
        <row r="11">
          <cell r="B11">
            <v>24.962500000000002</v>
          </cell>
          <cell r="C11">
            <v>36.5</v>
          </cell>
          <cell r="D11">
            <v>15.4</v>
          </cell>
          <cell r="E11">
            <v>52.565217391304351</v>
          </cell>
          <cell r="F11">
            <v>100</v>
          </cell>
          <cell r="G11">
            <v>17</v>
          </cell>
          <cell r="H11">
            <v>11.520000000000001</v>
          </cell>
          <cell r="I11" t="str">
            <v>NE</v>
          </cell>
          <cell r="J11">
            <v>29.16</v>
          </cell>
          <cell r="K11">
            <v>0</v>
          </cell>
        </row>
        <row r="12">
          <cell r="B12">
            <v>24.220833333333335</v>
          </cell>
          <cell r="C12">
            <v>36.5</v>
          </cell>
          <cell r="D12">
            <v>15.5</v>
          </cell>
          <cell r="E12">
            <v>57.727272727272727</v>
          </cell>
          <cell r="F12">
            <v>96</v>
          </cell>
          <cell r="G12">
            <v>15</v>
          </cell>
          <cell r="H12">
            <v>11.879999999999999</v>
          </cell>
          <cell r="I12" t="str">
            <v>NE</v>
          </cell>
          <cell r="J12">
            <v>30.96</v>
          </cell>
          <cell r="K12">
            <v>0</v>
          </cell>
        </row>
        <row r="13">
          <cell r="B13">
            <v>21.454166666666669</v>
          </cell>
          <cell r="C13">
            <v>26</v>
          </cell>
          <cell r="D13">
            <v>17.899999999999999</v>
          </cell>
          <cell r="E13">
            <v>73.142857142857139</v>
          </cell>
          <cell r="F13">
            <v>100</v>
          </cell>
          <cell r="G13">
            <v>41</v>
          </cell>
          <cell r="H13">
            <v>9.7200000000000006</v>
          </cell>
          <cell r="I13" t="str">
            <v>O</v>
          </cell>
          <cell r="J13">
            <v>24.12</v>
          </cell>
          <cell r="K13">
            <v>0</v>
          </cell>
        </row>
        <row r="14">
          <cell r="B14">
            <v>19.195833333333336</v>
          </cell>
          <cell r="C14">
            <v>24.3</v>
          </cell>
          <cell r="D14">
            <v>15.9</v>
          </cell>
          <cell r="E14">
            <v>79.818181818181813</v>
          </cell>
          <cell r="F14">
            <v>100</v>
          </cell>
          <cell r="G14">
            <v>59</v>
          </cell>
          <cell r="H14">
            <v>6.84</v>
          </cell>
          <cell r="I14" t="str">
            <v>SE</v>
          </cell>
          <cell r="J14">
            <v>17.28</v>
          </cell>
          <cell r="K14">
            <v>3.2</v>
          </cell>
        </row>
        <row r="15">
          <cell r="B15">
            <v>17.524999999999999</v>
          </cell>
          <cell r="C15">
            <v>27</v>
          </cell>
          <cell r="D15">
            <v>8.5</v>
          </cell>
          <cell r="E15">
            <v>43</v>
          </cell>
          <cell r="F15">
            <v>96</v>
          </cell>
          <cell r="G15">
            <v>24</v>
          </cell>
          <cell r="H15">
            <v>12.96</v>
          </cell>
          <cell r="I15" t="str">
            <v>O</v>
          </cell>
          <cell r="J15">
            <v>29.880000000000003</v>
          </cell>
          <cell r="K15">
            <v>0.2</v>
          </cell>
        </row>
        <row r="16">
          <cell r="B16">
            <v>16.212499999999999</v>
          </cell>
          <cell r="C16">
            <v>27.1</v>
          </cell>
          <cell r="D16">
            <v>7.5</v>
          </cell>
          <cell r="E16">
            <v>55.941176470588232</v>
          </cell>
          <cell r="F16">
            <v>100</v>
          </cell>
          <cell r="G16">
            <v>24</v>
          </cell>
          <cell r="H16">
            <v>9.7200000000000006</v>
          </cell>
          <cell r="I16" t="str">
            <v>O</v>
          </cell>
          <cell r="J16">
            <v>24.48</v>
          </cell>
          <cell r="K16">
            <v>0</v>
          </cell>
        </row>
        <row r="17">
          <cell r="B17">
            <v>18.179166666666664</v>
          </cell>
          <cell r="C17">
            <v>32.6</v>
          </cell>
          <cell r="D17">
            <v>7.9</v>
          </cell>
          <cell r="E17">
            <v>55.222222222222221</v>
          </cell>
          <cell r="F17">
            <v>100</v>
          </cell>
          <cell r="G17">
            <v>19</v>
          </cell>
          <cell r="H17">
            <v>7.5600000000000005</v>
          </cell>
          <cell r="I17" t="str">
            <v>NO</v>
          </cell>
          <cell r="J17">
            <v>14.76</v>
          </cell>
          <cell r="K17">
            <v>0</v>
          </cell>
        </row>
        <row r="18">
          <cell r="B18">
            <v>22.570833333333336</v>
          </cell>
          <cell r="C18">
            <v>37.700000000000003</v>
          </cell>
          <cell r="D18">
            <v>11.3</v>
          </cell>
          <cell r="E18">
            <v>44.294117647058826</v>
          </cell>
          <cell r="F18">
            <v>100</v>
          </cell>
          <cell r="G18">
            <v>12</v>
          </cell>
          <cell r="H18">
            <v>12.24</v>
          </cell>
          <cell r="I18" t="str">
            <v>SO</v>
          </cell>
          <cell r="J18">
            <v>28.44</v>
          </cell>
          <cell r="K18">
            <v>0</v>
          </cell>
        </row>
        <row r="19">
          <cell r="B19">
            <v>22.533333333333335</v>
          </cell>
          <cell r="C19">
            <v>36.4</v>
          </cell>
          <cell r="D19">
            <v>15.2</v>
          </cell>
          <cell r="E19">
            <v>67.541666666666671</v>
          </cell>
          <cell r="F19">
            <v>100</v>
          </cell>
          <cell r="G19">
            <v>20</v>
          </cell>
          <cell r="H19">
            <v>18</v>
          </cell>
          <cell r="I19" t="str">
            <v>NE</v>
          </cell>
          <cell r="J19">
            <v>39.6</v>
          </cell>
          <cell r="K19">
            <v>0</v>
          </cell>
        </row>
        <row r="20">
          <cell r="B20">
            <v>21.495833333333334</v>
          </cell>
          <cell r="C20">
            <v>28</v>
          </cell>
          <cell r="D20">
            <v>17.100000000000001</v>
          </cell>
          <cell r="E20">
            <v>69</v>
          </cell>
          <cell r="F20">
            <v>100</v>
          </cell>
          <cell r="G20">
            <v>44</v>
          </cell>
          <cell r="H20">
            <v>18</v>
          </cell>
          <cell r="I20" t="str">
            <v>L</v>
          </cell>
          <cell r="J20">
            <v>56.16</v>
          </cell>
          <cell r="K20">
            <v>8.1999999999999993</v>
          </cell>
        </row>
        <row r="21">
          <cell r="B21">
            <v>23.995833333333337</v>
          </cell>
          <cell r="C21">
            <v>36</v>
          </cell>
          <cell r="D21">
            <v>15.8</v>
          </cell>
          <cell r="E21">
            <v>47</v>
          </cell>
          <cell r="F21">
            <v>100</v>
          </cell>
          <cell r="G21">
            <v>25</v>
          </cell>
          <cell r="H21">
            <v>12.96</v>
          </cell>
          <cell r="I21" t="str">
            <v>NE</v>
          </cell>
          <cell r="J21">
            <v>33.480000000000004</v>
          </cell>
          <cell r="K21">
            <v>0</v>
          </cell>
        </row>
        <row r="22">
          <cell r="B22">
            <v>25.729166666666661</v>
          </cell>
          <cell r="C22">
            <v>37.299999999999997</v>
          </cell>
          <cell r="D22">
            <v>16.8</v>
          </cell>
          <cell r="E22">
            <v>48.5</v>
          </cell>
          <cell r="F22">
            <v>100</v>
          </cell>
          <cell r="G22">
            <v>18</v>
          </cell>
          <cell r="H22">
            <v>14.4</v>
          </cell>
          <cell r="I22" t="str">
            <v>NE</v>
          </cell>
          <cell r="J22">
            <v>34.92</v>
          </cell>
          <cell r="K22">
            <v>0</v>
          </cell>
        </row>
        <row r="23">
          <cell r="B23">
            <v>23.966666666666669</v>
          </cell>
          <cell r="C23">
            <v>36.6</v>
          </cell>
          <cell r="D23">
            <v>17.600000000000001</v>
          </cell>
          <cell r="E23">
            <v>69.875</v>
          </cell>
          <cell r="F23">
            <v>100</v>
          </cell>
          <cell r="G23">
            <v>19</v>
          </cell>
          <cell r="H23">
            <v>16.2</v>
          </cell>
          <cell r="I23" t="str">
            <v>O</v>
          </cell>
          <cell r="J23">
            <v>61.560000000000009</v>
          </cell>
          <cell r="K23">
            <v>0</v>
          </cell>
        </row>
        <row r="24">
          <cell r="B24">
            <v>23.970833333333335</v>
          </cell>
          <cell r="C24">
            <v>34</v>
          </cell>
          <cell r="D24">
            <v>19.399999999999999</v>
          </cell>
          <cell r="E24">
            <v>70.375</v>
          </cell>
          <cell r="F24">
            <v>100</v>
          </cell>
          <cell r="G24">
            <v>34</v>
          </cell>
          <cell r="H24">
            <v>19.440000000000001</v>
          </cell>
          <cell r="I24" t="str">
            <v>L</v>
          </cell>
          <cell r="J24">
            <v>43.92</v>
          </cell>
          <cell r="K24">
            <v>0.8</v>
          </cell>
        </row>
        <row r="25">
          <cell r="B25">
            <v>17.970833333333335</v>
          </cell>
          <cell r="C25">
            <v>25.3</v>
          </cell>
          <cell r="D25">
            <v>14.5</v>
          </cell>
          <cell r="E25">
            <v>64.75</v>
          </cell>
          <cell r="F25">
            <v>100</v>
          </cell>
          <cell r="G25">
            <v>40</v>
          </cell>
          <cell r="H25">
            <v>34.92</v>
          </cell>
          <cell r="I25" t="str">
            <v>NO</v>
          </cell>
          <cell r="J25">
            <v>65.52</v>
          </cell>
          <cell r="K25">
            <v>25.599999999999998</v>
          </cell>
        </row>
        <row r="26">
          <cell r="B26">
            <v>14.399999999999999</v>
          </cell>
          <cell r="C26">
            <v>21.6</v>
          </cell>
          <cell r="D26">
            <v>7.5</v>
          </cell>
          <cell r="E26">
            <v>63.31818181818182</v>
          </cell>
          <cell r="F26">
            <v>97</v>
          </cell>
          <cell r="G26">
            <v>33</v>
          </cell>
          <cell r="H26">
            <v>13.32</v>
          </cell>
          <cell r="I26" t="str">
            <v>SO</v>
          </cell>
          <cell r="J26">
            <v>30.240000000000002</v>
          </cell>
          <cell r="K26">
            <v>0</v>
          </cell>
        </row>
        <row r="27">
          <cell r="B27">
            <v>14.679166666666667</v>
          </cell>
          <cell r="C27">
            <v>25.1</v>
          </cell>
          <cell r="D27">
            <v>5.5</v>
          </cell>
          <cell r="E27">
            <v>59.5625</v>
          </cell>
          <cell r="F27">
            <v>100</v>
          </cell>
          <cell r="G27">
            <v>32</v>
          </cell>
          <cell r="H27">
            <v>12.24</v>
          </cell>
          <cell r="I27" t="str">
            <v>SO</v>
          </cell>
          <cell r="J27">
            <v>25.92</v>
          </cell>
          <cell r="K27">
            <v>0</v>
          </cell>
        </row>
        <row r="28">
          <cell r="B28">
            <v>19.037500000000001</v>
          </cell>
          <cell r="C28">
            <v>34.4</v>
          </cell>
          <cell r="D28">
            <v>7.9</v>
          </cell>
          <cell r="E28">
            <v>53.93333333333333</v>
          </cell>
          <cell r="F28">
            <v>96</v>
          </cell>
          <cell r="G28">
            <v>22</v>
          </cell>
          <cell r="H28">
            <v>7.9200000000000008</v>
          </cell>
          <cell r="I28" t="str">
            <v>O</v>
          </cell>
          <cell r="J28">
            <v>20.16</v>
          </cell>
          <cell r="K28">
            <v>0</v>
          </cell>
        </row>
        <row r="29">
          <cell r="B29">
            <v>24.458333333333332</v>
          </cell>
          <cell r="C29">
            <v>36.1</v>
          </cell>
          <cell r="D29">
            <v>15.3</v>
          </cell>
          <cell r="E29">
            <v>52.823529411764703</v>
          </cell>
          <cell r="F29">
            <v>99</v>
          </cell>
          <cell r="G29">
            <v>21</v>
          </cell>
          <cell r="H29">
            <v>10.44</v>
          </cell>
          <cell r="I29" t="str">
            <v>O</v>
          </cell>
          <cell r="J29">
            <v>29.16</v>
          </cell>
          <cell r="K29">
            <v>0</v>
          </cell>
        </row>
        <row r="30">
          <cell r="B30">
            <v>25.075000000000003</v>
          </cell>
          <cell r="C30">
            <v>35.4</v>
          </cell>
          <cell r="D30">
            <v>15.6</v>
          </cell>
          <cell r="E30">
            <v>42.833333333333336</v>
          </cell>
          <cell r="F30">
            <v>100</v>
          </cell>
          <cell r="G30">
            <v>14</v>
          </cell>
          <cell r="H30">
            <v>17.28</v>
          </cell>
          <cell r="I30" t="str">
            <v>O</v>
          </cell>
          <cell r="J30">
            <v>37.440000000000005</v>
          </cell>
          <cell r="K30">
            <v>0</v>
          </cell>
        </row>
        <row r="31">
          <cell r="B31">
            <v>23.266666666666666</v>
          </cell>
          <cell r="C31">
            <v>35.6</v>
          </cell>
          <cell r="D31">
            <v>12.3</v>
          </cell>
          <cell r="E31">
            <v>52.81818181818182</v>
          </cell>
          <cell r="F31">
            <v>100</v>
          </cell>
          <cell r="G31">
            <v>14</v>
          </cell>
          <cell r="H31">
            <v>12.24</v>
          </cell>
          <cell r="I31" t="str">
            <v>O</v>
          </cell>
          <cell r="J31">
            <v>26.64</v>
          </cell>
          <cell r="K31">
            <v>0</v>
          </cell>
        </row>
        <row r="32">
          <cell r="B32">
            <v>24.708333333333332</v>
          </cell>
          <cell r="C32">
            <v>36.4</v>
          </cell>
          <cell r="D32">
            <v>13.3</v>
          </cell>
          <cell r="E32">
            <v>49.227272727272727</v>
          </cell>
          <cell r="F32">
            <v>100</v>
          </cell>
          <cell r="G32">
            <v>19</v>
          </cell>
          <cell r="H32">
            <v>14.04</v>
          </cell>
          <cell r="I32" t="str">
            <v>NE</v>
          </cell>
          <cell r="J32">
            <v>32.4</v>
          </cell>
          <cell r="K32">
            <v>0</v>
          </cell>
        </row>
        <row r="33">
          <cell r="B33">
            <v>22.612499999999997</v>
          </cell>
          <cell r="C33">
            <v>29.6</v>
          </cell>
          <cell r="D33">
            <v>20.2</v>
          </cell>
          <cell r="E33">
            <v>72.7</v>
          </cell>
          <cell r="F33">
            <v>100</v>
          </cell>
          <cell r="G33">
            <v>35</v>
          </cell>
          <cell r="H33">
            <v>11.879999999999999</v>
          </cell>
          <cell r="I33" t="str">
            <v>NE</v>
          </cell>
          <cell r="J33">
            <v>43.56</v>
          </cell>
          <cell r="K33">
            <v>1.8000000000000003</v>
          </cell>
        </row>
        <row r="34">
          <cell r="B34">
            <v>19.324999999999999</v>
          </cell>
          <cell r="C34">
            <v>20.399999999999999</v>
          </cell>
          <cell r="D34">
            <v>17.8</v>
          </cell>
          <cell r="E34" t="str">
            <v>*</v>
          </cell>
          <cell r="F34" t="str">
            <v>*</v>
          </cell>
          <cell r="G34" t="str">
            <v>*</v>
          </cell>
          <cell r="H34">
            <v>8.64</v>
          </cell>
          <cell r="I34" t="str">
            <v>NE</v>
          </cell>
          <cell r="J34">
            <v>19.440000000000001</v>
          </cell>
          <cell r="K34">
            <v>7</v>
          </cell>
        </row>
        <row r="35">
          <cell r="B35">
            <v>18.324999999999999</v>
          </cell>
          <cell r="C35">
            <v>24.9</v>
          </cell>
          <cell r="D35">
            <v>15.1</v>
          </cell>
          <cell r="E35">
            <v>66.545454545454547</v>
          </cell>
          <cell r="F35">
            <v>99</v>
          </cell>
          <cell r="G35">
            <v>45</v>
          </cell>
          <cell r="H35">
            <v>8.2799999999999994</v>
          </cell>
          <cell r="I35" t="str">
            <v>N</v>
          </cell>
          <cell r="J35">
            <v>15.840000000000002</v>
          </cell>
          <cell r="K35">
            <v>1.5999999999999999</v>
          </cell>
        </row>
        <row r="36">
          <cell r="I36" t="str">
            <v>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21.583333333333332</v>
          </cell>
          <cell r="C5">
            <v>30.5</v>
          </cell>
          <cell r="D5">
            <v>13.5</v>
          </cell>
          <cell r="E5">
            <v>44</v>
          </cell>
          <cell r="F5">
            <v>70</v>
          </cell>
          <cell r="G5">
            <v>21</v>
          </cell>
          <cell r="H5">
            <v>19.079999999999998</v>
          </cell>
          <cell r="I5" t="str">
            <v>NE</v>
          </cell>
          <cell r="J5">
            <v>28.08</v>
          </cell>
          <cell r="K5">
            <v>0</v>
          </cell>
        </row>
        <row r="6">
          <cell r="B6">
            <v>22.220833333333335</v>
          </cell>
          <cell r="C6">
            <v>31.1</v>
          </cell>
          <cell r="D6">
            <v>14.4</v>
          </cell>
          <cell r="E6">
            <v>42.25</v>
          </cell>
          <cell r="F6">
            <v>67</v>
          </cell>
          <cell r="G6">
            <v>20</v>
          </cell>
          <cell r="H6">
            <v>18.720000000000002</v>
          </cell>
          <cell r="I6" t="str">
            <v>NE</v>
          </cell>
          <cell r="J6">
            <v>29.52</v>
          </cell>
          <cell r="K6">
            <v>0</v>
          </cell>
        </row>
        <row r="7">
          <cell r="B7">
            <v>22.629166666666663</v>
          </cell>
          <cell r="C7">
            <v>31.2</v>
          </cell>
          <cell r="D7">
            <v>14.7</v>
          </cell>
          <cell r="E7">
            <v>39.375</v>
          </cell>
          <cell r="F7">
            <v>65</v>
          </cell>
          <cell r="G7">
            <v>19</v>
          </cell>
          <cell r="H7">
            <v>20.52</v>
          </cell>
          <cell r="I7" t="str">
            <v>NE</v>
          </cell>
          <cell r="J7">
            <v>37.440000000000005</v>
          </cell>
          <cell r="K7">
            <v>0</v>
          </cell>
        </row>
        <row r="8">
          <cell r="B8">
            <v>22.974999999999998</v>
          </cell>
          <cell r="C8">
            <v>32.1</v>
          </cell>
          <cell r="D8">
            <v>14.7</v>
          </cell>
          <cell r="E8">
            <v>38.5</v>
          </cell>
          <cell r="F8">
            <v>63</v>
          </cell>
          <cell r="G8">
            <v>17</v>
          </cell>
          <cell r="H8">
            <v>18.720000000000002</v>
          </cell>
          <cell r="I8" t="str">
            <v>NE</v>
          </cell>
          <cell r="J8">
            <v>29.16</v>
          </cell>
          <cell r="K8">
            <v>0</v>
          </cell>
        </row>
        <row r="9">
          <cell r="B9">
            <v>23.854166666666668</v>
          </cell>
          <cell r="C9">
            <v>33</v>
          </cell>
          <cell r="D9">
            <v>15</v>
          </cell>
          <cell r="E9">
            <v>37.791666666666664</v>
          </cell>
          <cell r="F9">
            <v>67</v>
          </cell>
          <cell r="G9">
            <v>15</v>
          </cell>
          <cell r="H9">
            <v>21.6</v>
          </cell>
          <cell r="I9" t="str">
            <v>NE</v>
          </cell>
          <cell r="J9">
            <v>38.159999999999997</v>
          </cell>
          <cell r="K9">
            <v>0</v>
          </cell>
        </row>
        <row r="10">
          <cell r="B10">
            <v>24.754166666666663</v>
          </cell>
          <cell r="C10">
            <v>32.799999999999997</v>
          </cell>
          <cell r="D10">
            <v>17.5</v>
          </cell>
          <cell r="E10">
            <v>34.666666666666664</v>
          </cell>
          <cell r="F10">
            <v>54</v>
          </cell>
          <cell r="G10">
            <v>18</v>
          </cell>
          <cell r="H10">
            <v>22.68</v>
          </cell>
          <cell r="I10" t="str">
            <v>NE</v>
          </cell>
          <cell r="J10">
            <v>35.64</v>
          </cell>
          <cell r="K10">
            <v>0</v>
          </cell>
        </row>
        <row r="11">
          <cell r="B11">
            <v>24.8</v>
          </cell>
          <cell r="C11">
            <v>34.200000000000003</v>
          </cell>
          <cell r="D11">
            <v>15.3</v>
          </cell>
          <cell r="E11">
            <v>36.458333333333336</v>
          </cell>
          <cell r="F11">
            <v>64</v>
          </cell>
          <cell r="G11">
            <v>14</v>
          </cell>
          <cell r="H11">
            <v>19.079999999999998</v>
          </cell>
          <cell r="I11" t="str">
            <v>NE</v>
          </cell>
          <cell r="J11">
            <v>29.52</v>
          </cell>
          <cell r="K11">
            <v>0</v>
          </cell>
        </row>
        <row r="12">
          <cell r="B12">
            <v>25.849999999999998</v>
          </cell>
          <cell r="C12">
            <v>34.700000000000003</v>
          </cell>
          <cell r="D12">
            <v>16.8</v>
          </cell>
          <cell r="E12">
            <v>31.625</v>
          </cell>
          <cell r="F12">
            <v>56</v>
          </cell>
          <cell r="G12">
            <v>13</v>
          </cell>
          <cell r="H12">
            <v>18.720000000000002</v>
          </cell>
          <cell r="I12" t="str">
            <v>NE</v>
          </cell>
          <cell r="J12">
            <v>43.2</v>
          </cell>
          <cell r="K12">
            <v>0</v>
          </cell>
        </row>
        <row r="13">
          <cell r="B13">
            <v>22.570833333333336</v>
          </cell>
          <cell r="C13">
            <v>29.4</v>
          </cell>
          <cell r="D13">
            <v>16</v>
          </cell>
          <cell r="E13">
            <v>49.416666666666664</v>
          </cell>
          <cell r="F13">
            <v>67</v>
          </cell>
          <cell r="G13">
            <v>25</v>
          </cell>
          <cell r="H13">
            <v>18.36</v>
          </cell>
          <cell r="I13" t="str">
            <v>S</v>
          </cell>
          <cell r="J13">
            <v>42.480000000000004</v>
          </cell>
          <cell r="K13">
            <v>0</v>
          </cell>
        </row>
        <row r="14">
          <cell r="B14">
            <v>19.612500000000001</v>
          </cell>
          <cell r="C14">
            <v>23.3</v>
          </cell>
          <cell r="D14">
            <v>16</v>
          </cell>
          <cell r="E14">
            <v>75.166666666666671</v>
          </cell>
          <cell r="F14">
            <v>93</v>
          </cell>
          <cell r="G14">
            <v>55</v>
          </cell>
          <cell r="H14">
            <v>17.64</v>
          </cell>
          <cell r="I14" t="str">
            <v>SE</v>
          </cell>
          <cell r="J14">
            <v>28.44</v>
          </cell>
          <cell r="K14">
            <v>0</v>
          </cell>
        </row>
        <row r="15">
          <cell r="B15">
            <v>18.516666666666669</v>
          </cell>
          <cell r="C15">
            <v>24.8</v>
          </cell>
          <cell r="D15">
            <v>13.8</v>
          </cell>
          <cell r="E15">
            <v>67.208333333333329</v>
          </cell>
          <cell r="F15">
            <v>90</v>
          </cell>
          <cell r="G15">
            <v>35</v>
          </cell>
          <cell r="H15">
            <v>20.88</v>
          </cell>
          <cell r="I15" t="str">
            <v>L</v>
          </cell>
          <cell r="J15">
            <v>34.56</v>
          </cell>
          <cell r="K15">
            <v>0</v>
          </cell>
        </row>
        <row r="16">
          <cell r="B16">
            <v>21.070833333333336</v>
          </cell>
          <cell r="C16">
            <v>30.6</v>
          </cell>
          <cell r="D16">
            <v>12.9</v>
          </cell>
          <cell r="E16">
            <v>38.25</v>
          </cell>
          <cell r="F16">
            <v>60</v>
          </cell>
          <cell r="G16">
            <v>23</v>
          </cell>
          <cell r="H16">
            <v>20.88</v>
          </cell>
          <cell r="I16" t="str">
            <v>L</v>
          </cell>
          <cell r="J16">
            <v>36.36</v>
          </cell>
          <cell r="K16">
            <v>0</v>
          </cell>
        </row>
        <row r="17">
          <cell r="B17">
            <v>22.895833333333332</v>
          </cell>
          <cell r="C17">
            <v>34.700000000000003</v>
          </cell>
          <cell r="D17">
            <v>12.1</v>
          </cell>
          <cell r="E17">
            <v>30.333333333333332</v>
          </cell>
          <cell r="F17">
            <v>54</v>
          </cell>
          <cell r="G17">
            <v>14</v>
          </cell>
          <cell r="H17">
            <v>27</v>
          </cell>
          <cell r="I17" t="str">
            <v>NE</v>
          </cell>
          <cell r="J17">
            <v>36.36</v>
          </cell>
          <cell r="K17">
            <v>0</v>
          </cell>
        </row>
        <row r="18">
          <cell r="B18">
            <v>25.5</v>
          </cell>
          <cell r="C18">
            <v>35.1</v>
          </cell>
          <cell r="D18">
            <v>16.5</v>
          </cell>
          <cell r="E18">
            <v>30.75</v>
          </cell>
          <cell r="F18">
            <v>60</v>
          </cell>
          <cell r="G18">
            <v>13</v>
          </cell>
          <cell r="H18">
            <v>21.6</v>
          </cell>
          <cell r="I18" t="str">
            <v>NE</v>
          </cell>
          <cell r="J18">
            <v>33.480000000000004</v>
          </cell>
          <cell r="K18">
            <v>0</v>
          </cell>
        </row>
        <row r="19">
          <cell r="B19">
            <v>27.304166666666674</v>
          </cell>
          <cell r="C19">
            <v>35.1</v>
          </cell>
          <cell r="D19">
            <v>20.100000000000001</v>
          </cell>
          <cell r="E19">
            <v>32.833333333333336</v>
          </cell>
          <cell r="F19">
            <v>50</v>
          </cell>
          <cell r="G19">
            <v>20</v>
          </cell>
          <cell r="H19">
            <v>30.6</v>
          </cell>
          <cell r="I19" t="str">
            <v>NE</v>
          </cell>
          <cell r="J19">
            <v>49.32</v>
          </cell>
          <cell r="K19">
            <v>0</v>
          </cell>
        </row>
        <row r="20">
          <cell r="B20">
            <v>20.220833333333328</v>
          </cell>
          <cell r="C20">
            <v>26.3</v>
          </cell>
          <cell r="D20">
            <v>15.8</v>
          </cell>
          <cell r="E20">
            <v>68.166666666666671</v>
          </cell>
          <cell r="F20">
            <v>95</v>
          </cell>
          <cell r="G20">
            <v>34</v>
          </cell>
          <cell r="H20">
            <v>27.720000000000002</v>
          </cell>
          <cell r="I20" t="str">
            <v>SE</v>
          </cell>
          <cell r="J20">
            <v>43.56</v>
          </cell>
          <cell r="K20">
            <v>12.400000000000002</v>
          </cell>
        </row>
        <row r="21">
          <cell r="B21">
            <v>23.708333333333329</v>
          </cell>
          <cell r="C21">
            <v>33.200000000000003</v>
          </cell>
          <cell r="D21">
            <v>17</v>
          </cell>
          <cell r="E21">
            <v>56.666666666666664</v>
          </cell>
          <cell r="F21">
            <v>84</v>
          </cell>
          <cell r="G21">
            <v>30</v>
          </cell>
          <cell r="H21">
            <v>27.720000000000002</v>
          </cell>
          <cell r="I21" t="str">
            <v>NE</v>
          </cell>
          <cell r="J21">
            <v>39.24</v>
          </cell>
          <cell r="K21">
            <v>0</v>
          </cell>
        </row>
        <row r="22">
          <cell r="B22">
            <v>25.862500000000001</v>
          </cell>
          <cell r="C22">
            <v>34.700000000000003</v>
          </cell>
          <cell r="D22">
            <v>18</v>
          </cell>
          <cell r="E22">
            <v>51.541666666666664</v>
          </cell>
          <cell r="F22">
            <v>83</v>
          </cell>
          <cell r="G22">
            <v>15</v>
          </cell>
          <cell r="H22">
            <v>20.88</v>
          </cell>
          <cell r="I22" t="str">
            <v>NE</v>
          </cell>
          <cell r="J22">
            <v>29.16</v>
          </cell>
          <cell r="K22">
            <v>0</v>
          </cell>
        </row>
        <row r="23">
          <cell r="B23">
            <v>25.650000000000002</v>
          </cell>
          <cell r="C23">
            <v>36</v>
          </cell>
          <cell r="D23">
            <v>17.399999999999999</v>
          </cell>
          <cell r="E23">
            <v>50.291666666666664</v>
          </cell>
          <cell r="F23">
            <v>84</v>
          </cell>
          <cell r="G23">
            <v>15</v>
          </cell>
          <cell r="H23">
            <v>27</v>
          </cell>
          <cell r="I23" t="str">
            <v>NE</v>
          </cell>
          <cell r="J23">
            <v>45</v>
          </cell>
          <cell r="K23">
            <v>0.4</v>
          </cell>
        </row>
        <row r="24">
          <cell r="B24">
            <v>22.55</v>
          </cell>
          <cell r="C24">
            <v>28.6</v>
          </cell>
          <cell r="D24">
            <v>19.3</v>
          </cell>
          <cell r="E24">
            <v>75</v>
          </cell>
          <cell r="F24">
            <v>91</v>
          </cell>
          <cell r="G24">
            <v>48</v>
          </cell>
          <cell r="H24">
            <v>35.64</v>
          </cell>
          <cell r="I24" t="str">
            <v>N</v>
          </cell>
          <cell r="J24">
            <v>71.28</v>
          </cell>
          <cell r="K24">
            <v>2</v>
          </cell>
        </row>
        <row r="25">
          <cell r="B25">
            <v>17.466666666666665</v>
          </cell>
          <cell r="C25">
            <v>23.9</v>
          </cell>
          <cell r="D25">
            <v>13</v>
          </cell>
          <cell r="E25">
            <v>79.333333333333329</v>
          </cell>
          <cell r="F25">
            <v>97</v>
          </cell>
          <cell r="G25">
            <v>41</v>
          </cell>
          <cell r="H25">
            <v>24.840000000000003</v>
          </cell>
          <cell r="I25" t="str">
            <v>SO</v>
          </cell>
          <cell r="J25">
            <v>54.72</v>
          </cell>
          <cell r="K25">
            <v>46.2</v>
          </cell>
        </row>
        <row r="26">
          <cell r="B26">
            <v>13.079166666666666</v>
          </cell>
          <cell r="C26">
            <v>21.1</v>
          </cell>
          <cell r="D26">
            <v>7</v>
          </cell>
          <cell r="E26">
            <v>64.416666666666671</v>
          </cell>
          <cell r="F26">
            <v>90</v>
          </cell>
          <cell r="G26">
            <v>28</v>
          </cell>
          <cell r="H26">
            <v>23.040000000000003</v>
          </cell>
          <cell r="I26" t="str">
            <v>SE</v>
          </cell>
          <cell r="J26">
            <v>36.36</v>
          </cell>
          <cell r="K26">
            <v>0</v>
          </cell>
        </row>
        <row r="27">
          <cell r="B27">
            <v>16.062499999999996</v>
          </cell>
          <cell r="C27">
            <v>28.3</v>
          </cell>
          <cell r="D27">
            <v>7.3</v>
          </cell>
          <cell r="E27">
            <v>55.958333333333336</v>
          </cell>
          <cell r="F27">
            <v>85</v>
          </cell>
          <cell r="G27">
            <v>20</v>
          </cell>
          <cell r="H27">
            <v>17.28</v>
          </cell>
          <cell r="I27" t="str">
            <v>L</v>
          </cell>
          <cell r="J27">
            <v>32.76</v>
          </cell>
          <cell r="K27">
            <v>0</v>
          </cell>
        </row>
        <row r="28">
          <cell r="B28">
            <v>22.616666666666664</v>
          </cell>
          <cell r="C28">
            <v>34.200000000000003</v>
          </cell>
          <cell r="D28">
            <v>13.6</v>
          </cell>
          <cell r="E28">
            <v>46.833333333333336</v>
          </cell>
          <cell r="F28">
            <v>74</v>
          </cell>
          <cell r="G28">
            <v>20</v>
          </cell>
          <cell r="H28">
            <v>25.56</v>
          </cell>
          <cell r="I28" t="str">
            <v>NE</v>
          </cell>
          <cell r="J28">
            <v>33.119999999999997</v>
          </cell>
          <cell r="K28">
            <v>0</v>
          </cell>
        </row>
        <row r="29">
          <cell r="B29">
            <v>25.333333333333339</v>
          </cell>
          <cell r="C29">
            <v>33.9</v>
          </cell>
          <cell r="D29">
            <v>19.2</v>
          </cell>
          <cell r="E29">
            <v>47.125</v>
          </cell>
          <cell r="F29">
            <v>71</v>
          </cell>
          <cell r="G29">
            <v>23</v>
          </cell>
          <cell r="H29">
            <v>27.720000000000002</v>
          </cell>
          <cell r="I29" t="str">
            <v>NE</v>
          </cell>
          <cell r="J29">
            <v>49.680000000000007</v>
          </cell>
          <cell r="K29">
            <v>0</v>
          </cell>
        </row>
        <row r="30">
          <cell r="B30">
            <v>25.370833333333337</v>
          </cell>
          <cell r="C30">
            <v>33.5</v>
          </cell>
          <cell r="D30">
            <v>17.7</v>
          </cell>
          <cell r="E30">
            <v>44.833333333333336</v>
          </cell>
          <cell r="F30">
            <v>77</v>
          </cell>
          <cell r="G30">
            <v>19</v>
          </cell>
          <cell r="H30">
            <v>25.2</v>
          </cell>
          <cell r="I30" t="str">
            <v>NE</v>
          </cell>
          <cell r="J30">
            <v>49.680000000000007</v>
          </cell>
          <cell r="K30">
            <v>0</v>
          </cell>
        </row>
        <row r="31">
          <cell r="B31">
            <v>25.329166666666666</v>
          </cell>
          <cell r="C31">
            <v>34.5</v>
          </cell>
          <cell r="D31">
            <v>17</v>
          </cell>
          <cell r="E31">
            <v>34.458333333333336</v>
          </cell>
          <cell r="F31">
            <v>58</v>
          </cell>
          <cell r="G31">
            <v>15</v>
          </cell>
          <cell r="H31">
            <v>20.52</v>
          </cell>
          <cell r="I31" t="str">
            <v>NE</v>
          </cell>
          <cell r="J31">
            <v>30.6</v>
          </cell>
          <cell r="K31">
            <v>0</v>
          </cell>
        </row>
        <row r="32">
          <cell r="B32">
            <v>24.870833333333326</v>
          </cell>
          <cell r="C32">
            <v>32.4</v>
          </cell>
          <cell r="D32">
            <v>17.899999999999999</v>
          </cell>
          <cell r="E32">
            <v>40.166666666666664</v>
          </cell>
          <cell r="F32">
            <v>57</v>
          </cell>
          <cell r="G32">
            <v>26</v>
          </cell>
          <cell r="H32">
            <v>25.56</v>
          </cell>
          <cell r="I32" t="str">
            <v>NE</v>
          </cell>
          <cell r="J32">
            <v>38.880000000000003</v>
          </cell>
          <cell r="K32">
            <v>0</v>
          </cell>
        </row>
        <row r="33">
          <cell r="B33">
            <v>21.104166666666661</v>
          </cell>
          <cell r="C33">
            <v>24</v>
          </cell>
          <cell r="D33">
            <v>18.399999999999999</v>
          </cell>
          <cell r="E33">
            <v>77.291666666666671</v>
          </cell>
          <cell r="F33">
            <v>96</v>
          </cell>
          <cell r="G33">
            <v>57</v>
          </cell>
          <cell r="H33">
            <v>15.120000000000001</v>
          </cell>
          <cell r="I33" t="str">
            <v>O</v>
          </cell>
          <cell r="J33">
            <v>32.4</v>
          </cell>
          <cell r="K33">
            <v>0.4</v>
          </cell>
        </row>
        <row r="34">
          <cell r="B34">
            <v>17.537500000000001</v>
          </cell>
          <cell r="C34">
            <v>20.2</v>
          </cell>
          <cell r="D34">
            <v>15</v>
          </cell>
          <cell r="E34">
            <v>95.25</v>
          </cell>
          <cell r="F34">
            <v>97</v>
          </cell>
          <cell r="G34">
            <v>86</v>
          </cell>
          <cell r="H34">
            <v>16.2</v>
          </cell>
          <cell r="I34" t="str">
            <v>O</v>
          </cell>
          <cell r="J34">
            <v>28.44</v>
          </cell>
          <cell r="K34">
            <v>0.4</v>
          </cell>
        </row>
        <row r="35">
          <cell r="B35">
            <v>18.091666666666672</v>
          </cell>
          <cell r="C35">
            <v>24.5</v>
          </cell>
          <cell r="D35">
            <v>14.9</v>
          </cell>
          <cell r="E35">
            <v>85.75</v>
          </cell>
          <cell r="F35">
            <v>97</v>
          </cell>
          <cell r="G35">
            <v>55</v>
          </cell>
          <cell r="H35">
            <v>12.96</v>
          </cell>
          <cell r="I35" t="str">
            <v>SO</v>
          </cell>
          <cell r="J35">
            <v>28.44</v>
          </cell>
          <cell r="K35">
            <v>0.2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30.2</v>
          </cell>
          <cell r="C5">
            <v>30.5</v>
          </cell>
          <cell r="D5">
            <v>26.8</v>
          </cell>
          <cell r="E5">
            <v>27</v>
          </cell>
          <cell r="F5">
            <v>35</v>
          </cell>
          <cell r="G5">
            <v>26</v>
          </cell>
          <cell r="H5">
            <v>4.32</v>
          </cell>
          <cell r="I5" t="str">
            <v>L</v>
          </cell>
          <cell r="J5">
            <v>14.4</v>
          </cell>
          <cell r="K5">
            <v>0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33</v>
          </cell>
          <cell r="C7">
            <v>33.9</v>
          </cell>
          <cell r="D7">
            <v>30.3</v>
          </cell>
          <cell r="E7">
            <v>20.333333333333332</v>
          </cell>
          <cell r="F7">
            <v>27</v>
          </cell>
          <cell r="G7">
            <v>18</v>
          </cell>
          <cell r="H7">
            <v>7.5600000000000005</v>
          </cell>
          <cell r="I7" t="str">
            <v>L</v>
          </cell>
          <cell r="J7">
            <v>22.32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34.200000000000003</v>
          </cell>
          <cell r="C9">
            <v>34.200000000000003</v>
          </cell>
          <cell r="D9">
            <v>31.3</v>
          </cell>
          <cell r="E9">
            <v>20</v>
          </cell>
          <cell r="F9">
            <v>25</v>
          </cell>
          <cell r="G9">
            <v>20</v>
          </cell>
          <cell r="H9">
            <v>3.9600000000000004</v>
          </cell>
          <cell r="I9" t="str">
            <v>NE</v>
          </cell>
          <cell r="J9">
            <v>22.68</v>
          </cell>
          <cell r="K9">
            <v>0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35.700000000000003</v>
          </cell>
          <cell r="C12">
            <v>36.6</v>
          </cell>
          <cell r="D12">
            <v>34.700000000000003</v>
          </cell>
          <cell r="E12">
            <v>17</v>
          </cell>
          <cell r="F12">
            <v>19</v>
          </cell>
          <cell r="G12">
            <v>15</v>
          </cell>
          <cell r="H12">
            <v>17.64</v>
          </cell>
          <cell r="I12" t="str">
            <v>NO</v>
          </cell>
          <cell r="J12">
            <v>35.64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30.800000000000004</v>
          </cell>
          <cell r="C16">
            <v>33.4</v>
          </cell>
          <cell r="D16">
            <v>25.5</v>
          </cell>
          <cell r="E16">
            <v>23.142857142857142</v>
          </cell>
          <cell r="F16">
            <v>28</v>
          </cell>
          <cell r="G16">
            <v>20</v>
          </cell>
          <cell r="H16">
            <v>10.08</v>
          </cell>
          <cell r="I16" t="str">
            <v>S</v>
          </cell>
          <cell r="J16">
            <v>23.759999999999998</v>
          </cell>
          <cell r="K16">
            <v>0</v>
          </cell>
        </row>
        <row r="17">
          <cell r="B17">
            <v>34.500000000000007</v>
          </cell>
          <cell r="C17">
            <v>36.200000000000003</v>
          </cell>
          <cell r="D17">
            <v>30.2</v>
          </cell>
          <cell r="E17">
            <v>19.333333333333332</v>
          </cell>
          <cell r="F17">
            <v>22</v>
          </cell>
          <cell r="G17">
            <v>16</v>
          </cell>
          <cell r="H17">
            <v>6.48</v>
          </cell>
          <cell r="I17" t="str">
            <v>L</v>
          </cell>
          <cell r="J17">
            <v>16.2</v>
          </cell>
          <cell r="K17">
            <v>0</v>
          </cell>
        </row>
        <row r="18">
          <cell r="B18">
            <v>36.075000000000003</v>
          </cell>
          <cell r="C18">
            <v>38.4</v>
          </cell>
          <cell r="D18">
            <v>30.7</v>
          </cell>
          <cell r="E18">
            <v>16.75</v>
          </cell>
          <cell r="F18">
            <v>27</v>
          </cell>
          <cell r="G18">
            <v>14</v>
          </cell>
          <cell r="H18">
            <v>10.08</v>
          </cell>
          <cell r="I18" t="str">
            <v>N</v>
          </cell>
          <cell r="J18">
            <v>25.56</v>
          </cell>
          <cell r="K18">
            <v>0</v>
          </cell>
        </row>
        <row r="19">
          <cell r="B19">
            <v>36.14</v>
          </cell>
          <cell r="C19">
            <v>37.5</v>
          </cell>
          <cell r="D19">
            <v>34.9</v>
          </cell>
          <cell r="E19">
            <v>22.4</v>
          </cell>
          <cell r="F19">
            <v>26</v>
          </cell>
          <cell r="G19">
            <v>19</v>
          </cell>
          <cell r="H19">
            <v>21.240000000000002</v>
          </cell>
          <cell r="I19" t="str">
            <v>O</v>
          </cell>
          <cell r="J19">
            <v>46.080000000000005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30.6</v>
          </cell>
          <cell r="C21">
            <v>30.7</v>
          </cell>
          <cell r="D21">
            <v>27.7</v>
          </cell>
          <cell r="E21">
            <v>43</v>
          </cell>
          <cell r="F21">
            <v>50</v>
          </cell>
          <cell r="G21">
            <v>43</v>
          </cell>
          <cell r="H21">
            <v>2.16</v>
          </cell>
          <cell r="I21" t="str">
            <v>O</v>
          </cell>
          <cell r="J21">
            <v>10.08</v>
          </cell>
          <cell r="K21">
            <v>0</v>
          </cell>
        </row>
        <row r="22">
          <cell r="B22">
            <v>33.216666666666661</v>
          </cell>
          <cell r="C22">
            <v>36.700000000000003</v>
          </cell>
          <cell r="D22">
            <v>28.1</v>
          </cell>
          <cell r="E22">
            <v>39.666666666666664</v>
          </cell>
          <cell r="F22">
            <v>55</v>
          </cell>
          <cell r="G22">
            <v>30</v>
          </cell>
          <cell r="H22">
            <v>27</v>
          </cell>
          <cell r="I22" t="str">
            <v>L</v>
          </cell>
          <cell r="J22">
            <v>69.48</v>
          </cell>
          <cell r="K22">
            <v>0.4</v>
          </cell>
        </row>
        <row r="23">
          <cell r="B23">
            <v>32.033333333333331</v>
          </cell>
          <cell r="C23">
            <v>33.6</v>
          </cell>
          <cell r="D23">
            <v>29</v>
          </cell>
          <cell r="E23">
            <v>42.833333333333336</v>
          </cell>
          <cell r="F23">
            <v>49</v>
          </cell>
          <cell r="G23">
            <v>37</v>
          </cell>
          <cell r="H23">
            <v>15.48</v>
          </cell>
          <cell r="I23" t="str">
            <v>SO</v>
          </cell>
          <cell r="J23">
            <v>30.6</v>
          </cell>
          <cell r="K23">
            <v>0</v>
          </cell>
        </row>
        <row r="24">
          <cell r="B24">
            <v>30.9</v>
          </cell>
          <cell r="C24">
            <v>31.1</v>
          </cell>
          <cell r="D24">
            <v>28.5</v>
          </cell>
          <cell r="E24">
            <v>46</v>
          </cell>
          <cell r="F24">
            <v>61</v>
          </cell>
          <cell r="G24">
            <v>46</v>
          </cell>
          <cell r="H24">
            <v>12.96</v>
          </cell>
          <cell r="I24" t="str">
            <v>NO</v>
          </cell>
          <cell r="J24">
            <v>28.44</v>
          </cell>
          <cell r="K24">
            <v>0</v>
          </cell>
        </row>
        <row r="25">
          <cell r="B25">
            <v>21.8</v>
          </cell>
          <cell r="C25">
            <v>23.2</v>
          </cell>
          <cell r="D25">
            <v>20.7</v>
          </cell>
          <cell r="E25">
            <v>36</v>
          </cell>
          <cell r="F25">
            <v>38</v>
          </cell>
          <cell r="G25">
            <v>31</v>
          </cell>
          <cell r="H25">
            <v>13.32</v>
          </cell>
          <cell r="I25" t="str">
            <v>S</v>
          </cell>
          <cell r="J25">
            <v>34.92</v>
          </cell>
          <cell r="K25">
            <v>0</v>
          </cell>
        </row>
        <row r="26">
          <cell r="B26">
            <v>22.371428571428574</v>
          </cell>
          <cell r="C26">
            <v>24.2</v>
          </cell>
          <cell r="D26">
            <v>18.3</v>
          </cell>
          <cell r="E26">
            <v>29.857142857142858</v>
          </cell>
          <cell r="F26">
            <v>44</v>
          </cell>
          <cell r="G26">
            <v>25</v>
          </cell>
          <cell r="H26">
            <v>14.04</v>
          </cell>
          <cell r="I26" t="str">
            <v>SE</v>
          </cell>
          <cell r="J26">
            <v>31.680000000000003</v>
          </cell>
          <cell r="K26">
            <v>0</v>
          </cell>
        </row>
        <row r="27">
          <cell r="B27">
            <v>26.157142857142855</v>
          </cell>
          <cell r="C27">
            <v>28.2</v>
          </cell>
          <cell r="D27">
            <v>21.4</v>
          </cell>
          <cell r="E27">
            <v>25</v>
          </cell>
          <cell r="F27">
            <v>40</v>
          </cell>
          <cell r="G27">
            <v>19</v>
          </cell>
          <cell r="H27">
            <v>4.6800000000000006</v>
          </cell>
          <cell r="I27" t="str">
            <v>SE</v>
          </cell>
          <cell r="J27">
            <v>25.2</v>
          </cell>
          <cell r="K27">
            <v>0</v>
          </cell>
        </row>
        <row r="28">
          <cell r="B28">
            <v>29.1</v>
          </cell>
          <cell r="C28">
            <v>29.1</v>
          </cell>
          <cell r="D28">
            <v>25.8</v>
          </cell>
          <cell r="E28">
            <v>33</v>
          </cell>
          <cell r="F28">
            <v>42</v>
          </cell>
          <cell r="G28">
            <v>33</v>
          </cell>
          <cell r="H28">
            <v>6.12</v>
          </cell>
          <cell r="I28" t="str">
            <v>L</v>
          </cell>
          <cell r="J28">
            <v>15.120000000000001</v>
          </cell>
          <cell r="K28">
            <v>0</v>
          </cell>
        </row>
        <row r="29">
          <cell r="B29">
            <v>35.500000000000007</v>
          </cell>
          <cell r="C29">
            <v>36.799999999999997</v>
          </cell>
          <cell r="D29">
            <v>32.1</v>
          </cell>
          <cell r="E29">
            <v>26</v>
          </cell>
          <cell r="F29">
            <v>36</v>
          </cell>
          <cell r="G29">
            <v>22</v>
          </cell>
          <cell r="H29">
            <v>10.44</v>
          </cell>
          <cell r="I29" t="str">
            <v>L</v>
          </cell>
          <cell r="J29">
            <v>23.400000000000002</v>
          </cell>
          <cell r="K29">
            <v>0</v>
          </cell>
        </row>
        <row r="30">
          <cell r="B30">
            <v>35.333333333333336</v>
          </cell>
          <cell r="C30">
            <v>36.6</v>
          </cell>
          <cell r="D30">
            <v>34.5</v>
          </cell>
          <cell r="E30">
            <v>22</v>
          </cell>
          <cell r="F30">
            <v>24</v>
          </cell>
          <cell r="G30">
            <v>19</v>
          </cell>
          <cell r="H30">
            <v>9.7200000000000006</v>
          </cell>
          <cell r="I30" t="str">
            <v>L</v>
          </cell>
          <cell r="J30">
            <v>27.720000000000002</v>
          </cell>
          <cell r="K30">
            <v>0</v>
          </cell>
        </row>
        <row r="31">
          <cell r="B31">
            <v>32.871428571428574</v>
          </cell>
          <cell r="C31">
            <v>38</v>
          </cell>
          <cell r="D31">
            <v>25.7</v>
          </cell>
          <cell r="E31">
            <v>29.714285714285715</v>
          </cell>
          <cell r="F31">
            <v>58</v>
          </cell>
          <cell r="G31">
            <v>17</v>
          </cell>
          <cell r="H31">
            <v>6.12</v>
          </cell>
          <cell r="I31" t="str">
            <v>O</v>
          </cell>
          <cell r="J31">
            <v>31.319999999999997</v>
          </cell>
          <cell r="K31">
            <v>0.4</v>
          </cell>
        </row>
        <row r="32">
          <cell r="B32">
            <v>28.725000000000005</v>
          </cell>
          <cell r="C32">
            <v>34.799999999999997</v>
          </cell>
          <cell r="D32">
            <v>24.7</v>
          </cell>
          <cell r="E32">
            <v>47.5</v>
          </cell>
          <cell r="F32">
            <v>64</v>
          </cell>
          <cell r="G32">
            <v>26</v>
          </cell>
          <cell r="H32">
            <v>14.4</v>
          </cell>
          <cell r="I32" t="str">
            <v>NO</v>
          </cell>
          <cell r="J32">
            <v>39.24</v>
          </cell>
          <cell r="K32">
            <v>0</v>
          </cell>
        </row>
        <row r="33">
          <cell r="B33">
            <v>21.837500000000002</v>
          </cell>
          <cell r="C33">
            <v>26</v>
          </cell>
          <cell r="D33">
            <v>19.399999999999999</v>
          </cell>
          <cell r="E33">
            <v>85.75</v>
          </cell>
          <cell r="F33">
            <v>94</v>
          </cell>
          <cell r="G33">
            <v>59</v>
          </cell>
          <cell r="H33">
            <v>7.2</v>
          </cell>
          <cell r="I33" t="str">
            <v>NO</v>
          </cell>
          <cell r="J33">
            <v>26.64</v>
          </cell>
          <cell r="K33">
            <v>6.1999999999999993</v>
          </cell>
        </row>
        <row r="34">
          <cell r="B34">
            <v>15.485714285714286</v>
          </cell>
          <cell r="C34">
            <v>16.399999999999999</v>
          </cell>
          <cell r="D34">
            <v>14.6</v>
          </cell>
          <cell r="E34">
            <v>89</v>
          </cell>
          <cell r="F34">
            <v>92</v>
          </cell>
          <cell r="G34">
            <v>85</v>
          </cell>
          <cell r="H34">
            <v>8.2799999999999994</v>
          </cell>
          <cell r="I34" t="str">
            <v>O</v>
          </cell>
          <cell r="J34">
            <v>21.96</v>
          </cell>
          <cell r="K34">
            <v>1</v>
          </cell>
        </row>
        <row r="35">
          <cell r="B35">
            <v>22.238461538461536</v>
          </cell>
          <cell r="C35">
            <v>27</v>
          </cell>
          <cell r="D35">
            <v>14.6</v>
          </cell>
          <cell r="E35">
            <v>60.53846153846154</v>
          </cell>
          <cell r="F35">
            <v>94</v>
          </cell>
          <cell r="G35">
            <v>44</v>
          </cell>
          <cell r="H35">
            <v>9.3600000000000012</v>
          </cell>
          <cell r="I35" t="str">
            <v>NO</v>
          </cell>
          <cell r="J35">
            <v>18.720000000000002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22.945833333333336</v>
          </cell>
          <cell r="C5">
            <v>31</v>
          </cell>
          <cell r="D5">
            <v>14.6</v>
          </cell>
          <cell r="E5">
            <v>48.833333333333336</v>
          </cell>
          <cell r="F5">
            <v>78</v>
          </cell>
          <cell r="G5">
            <v>24</v>
          </cell>
          <cell r="H5">
            <v>16.920000000000002</v>
          </cell>
          <cell r="I5" t="str">
            <v>NE</v>
          </cell>
          <cell r="J5">
            <v>32.04</v>
          </cell>
          <cell r="K5">
            <v>0</v>
          </cell>
        </row>
        <row r="6">
          <cell r="B6">
            <v>24.816666666666666</v>
          </cell>
          <cell r="C6">
            <v>30.5</v>
          </cell>
          <cell r="D6">
            <v>16.600000000000001</v>
          </cell>
          <cell r="E6">
            <v>42.166666666666664</v>
          </cell>
          <cell r="F6">
            <v>78</v>
          </cell>
          <cell r="G6">
            <v>27</v>
          </cell>
          <cell r="H6">
            <v>16.559999999999999</v>
          </cell>
          <cell r="I6" t="str">
            <v>NE</v>
          </cell>
          <cell r="J6">
            <v>33.119999999999997</v>
          </cell>
          <cell r="K6">
            <v>0</v>
          </cell>
        </row>
        <row r="7">
          <cell r="B7">
            <v>22.283333333333335</v>
          </cell>
          <cell r="C7">
            <v>28.8</v>
          </cell>
          <cell r="D7">
            <v>15.4</v>
          </cell>
          <cell r="E7">
            <v>56.708333333333336</v>
          </cell>
          <cell r="F7">
            <v>96</v>
          </cell>
          <cell r="G7">
            <v>31</v>
          </cell>
          <cell r="H7">
            <v>15.48</v>
          </cell>
          <cell r="I7" t="str">
            <v>NE</v>
          </cell>
          <cell r="J7">
            <v>30.240000000000002</v>
          </cell>
          <cell r="K7">
            <v>0</v>
          </cell>
        </row>
        <row r="8">
          <cell r="B8">
            <v>22.491666666666664</v>
          </cell>
          <cell r="C8">
            <v>29.9</v>
          </cell>
          <cell r="D8">
            <v>15.9</v>
          </cell>
          <cell r="E8">
            <v>54.125</v>
          </cell>
          <cell r="F8">
            <v>83</v>
          </cell>
          <cell r="G8">
            <v>24</v>
          </cell>
          <cell r="H8">
            <v>15.120000000000001</v>
          </cell>
          <cell r="I8" t="str">
            <v>L</v>
          </cell>
          <cell r="J8">
            <v>31.319999999999997</v>
          </cell>
          <cell r="K8">
            <v>0</v>
          </cell>
        </row>
        <row r="9">
          <cell r="B9">
            <v>24.004166666666666</v>
          </cell>
          <cell r="C9">
            <v>32.200000000000003</v>
          </cell>
          <cell r="D9">
            <v>16.5</v>
          </cell>
          <cell r="E9">
            <v>48.5</v>
          </cell>
          <cell r="F9">
            <v>80</v>
          </cell>
          <cell r="G9">
            <v>20</v>
          </cell>
          <cell r="H9">
            <v>16.559999999999999</v>
          </cell>
          <cell r="I9" t="str">
            <v>NE</v>
          </cell>
          <cell r="J9">
            <v>36</v>
          </cell>
          <cell r="K9">
            <v>0</v>
          </cell>
        </row>
        <row r="10">
          <cell r="B10">
            <v>25.037499999999998</v>
          </cell>
          <cell r="C10">
            <v>33.6</v>
          </cell>
          <cell r="D10">
            <v>17.5</v>
          </cell>
          <cell r="E10">
            <v>40.416666666666664</v>
          </cell>
          <cell r="F10">
            <v>61</v>
          </cell>
          <cell r="G10">
            <v>23</v>
          </cell>
          <cell r="H10">
            <v>20.88</v>
          </cell>
          <cell r="I10" t="str">
            <v>N</v>
          </cell>
          <cell r="J10">
            <v>43.2</v>
          </cell>
          <cell r="K10">
            <v>0</v>
          </cell>
        </row>
        <row r="11">
          <cell r="B11">
            <v>24.437499999999996</v>
          </cell>
          <cell r="C11">
            <v>32</v>
          </cell>
          <cell r="D11">
            <v>19</v>
          </cell>
          <cell r="E11">
            <v>56.958333333333336</v>
          </cell>
          <cell r="F11">
            <v>78</v>
          </cell>
          <cell r="G11">
            <v>31</v>
          </cell>
          <cell r="H11">
            <v>23.759999999999998</v>
          </cell>
          <cell r="I11" t="str">
            <v>N</v>
          </cell>
          <cell r="J11">
            <v>41.76</v>
          </cell>
          <cell r="K11">
            <v>0</v>
          </cell>
        </row>
        <row r="12">
          <cell r="B12">
            <v>18.716666666666672</v>
          </cell>
          <cell r="C12">
            <v>22.4</v>
          </cell>
          <cell r="D12">
            <v>15.2</v>
          </cell>
          <cell r="E12">
            <v>84.708333333333329</v>
          </cell>
          <cell r="F12">
            <v>92</v>
          </cell>
          <cell r="G12">
            <v>72</v>
          </cell>
          <cell r="H12">
            <v>15.48</v>
          </cell>
          <cell r="I12" t="str">
            <v>N</v>
          </cell>
          <cell r="J12">
            <v>27</v>
          </cell>
          <cell r="K12">
            <v>0</v>
          </cell>
        </row>
        <row r="13">
          <cell r="B13">
            <v>19.095833333333339</v>
          </cell>
          <cell r="C13">
            <v>24.4</v>
          </cell>
          <cell r="D13">
            <v>16</v>
          </cell>
          <cell r="E13">
            <v>78.208333333333329</v>
          </cell>
          <cell r="F13">
            <v>97</v>
          </cell>
          <cell r="G13">
            <v>36</v>
          </cell>
          <cell r="H13">
            <v>13.68</v>
          </cell>
          <cell r="I13" t="str">
            <v>N</v>
          </cell>
          <cell r="J13">
            <v>28.8</v>
          </cell>
          <cell r="K13">
            <v>8.4</v>
          </cell>
        </row>
        <row r="14">
          <cell r="B14">
            <v>16.604166666666668</v>
          </cell>
          <cell r="C14">
            <v>23.6</v>
          </cell>
          <cell r="D14">
            <v>10.8</v>
          </cell>
          <cell r="E14">
            <v>59.708333333333336</v>
          </cell>
          <cell r="F14">
            <v>91</v>
          </cell>
          <cell r="G14">
            <v>22</v>
          </cell>
          <cell r="H14">
            <v>16.2</v>
          </cell>
          <cell r="I14" t="str">
            <v>N</v>
          </cell>
          <cell r="J14">
            <v>32.04</v>
          </cell>
          <cell r="K14">
            <v>0</v>
          </cell>
        </row>
        <row r="15">
          <cell r="B15">
            <v>16.041666666666668</v>
          </cell>
          <cell r="C15">
            <v>24.2</v>
          </cell>
          <cell r="D15">
            <v>9.3000000000000007</v>
          </cell>
          <cell r="E15">
            <v>52</v>
          </cell>
          <cell r="F15">
            <v>78</v>
          </cell>
          <cell r="G15">
            <v>25</v>
          </cell>
          <cell r="H15">
            <v>16.2</v>
          </cell>
          <cell r="I15" t="str">
            <v>N</v>
          </cell>
          <cell r="J15">
            <v>37.800000000000004</v>
          </cell>
          <cell r="K15">
            <v>0</v>
          </cell>
        </row>
        <row r="16">
          <cell r="B16">
            <v>17.637499999999999</v>
          </cell>
          <cell r="C16">
            <v>24.3</v>
          </cell>
          <cell r="D16">
            <v>12.2</v>
          </cell>
          <cell r="E16">
            <v>49.333333333333336</v>
          </cell>
          <cell r="F16">
            <v>73</v>
          </cell>
          <cell r="G16">
            <v>30</v>
          </cell>
          <cell r="H16">
            <v>16.559999999999999</v>
          </cell>
          <cell r="I16" t="str">
            <v>N</v>
          </cell>
          <cell r="J16">
            <v>37.080000000000005</v>
          </cell>
          <cell r="K16">
            <v>0</v>
          </cell>
        </row>
        <row r="17">
          <cell r="B17">
            <v>20.420833333333334</v>
          </cell>
          <cell r="C17">
            <v>29</v>
          </cell>
          <cell r="D17">
            <v>12.9</v>
          </cell>
          <cell r="E17">
            <v>45.458333333333336</v>
          </cell>
          <cell r="F17">
            <v>67</v>
          </cell>
          <cell r="G17">
            <v>29</v>
          </cell>
          <cell r="H17">
            <v>15.48</v>
          </cell>
          <cell r="I17" t="str">
            <v>N</v>
          </cell>
          <cell r="J17">
            <v>29.880000000000003</v>
          </cell>
          <cell r="K17">
            <v>0</v>
          </cell>
        </row>
        <row r="18">
          <cell r="B18">
            <v>24.570833333333336</v>
          </cell>
          <cell r="C18">
            <v>33.4</v>
          </cell>
          <cell r="D18">
            <v>15.2</v>
          </cell>
          <cell r="E18">
            <v>44.291666666666664</v>
          </cell>
          <cell r="F18">
            <v>76</v>
          </cell>
          <cell r="G18">
            <v>27</v>
          </cell>
          <cell r="H18">
            <v>15.120000000000001</v>
          </cell>
          <cell r="I18" t="str">
            <v>N</v>
          </cell>
          <cell r="J18">
            <v>31.680000000000003</v>
          </cell>
          <cell r="K18">
            <v>0</v>
          </cell>
        </row>
        <row r="19">
          <cell r="B19">
            <v>23.516666666666666</v>
          </cell>
          <cell r="C19">
            <v>28.7</v>
          </cell>
          <cell r="D19">
            <v>17.5</v>
          </cell>
          <cell r="E19">
            <v>60.583333333333336</v>
          </cell>
          <cell r="F19">
            <v>82</v>
          </cell>
          <cell r="G19">
            <v>43</v>
          </cell>
          <cell r="H19">
            <v>19.8</v>
          </cell>
          <cell r="I19" t="str">
            <v>N</v>
          </cell>
          <cell r="J19">
            <v>38.159999999999997</v>
          </cell>
          <cell r="K19">
            <v>0</v>
          </cell>
        </row>
        <row r="20">
          <cell r="B20">
            <v>21.658333333333331</v>
          </cell>
          <cell r="C20">
            <v>29.8</v>
          </cell>
          <cell r="D20">
            <v>16.3</v>
          </cell>
          <cell r="E20">
            <v>73.666666666666671</v>
          </cell>
          <cell r="F20">
            <v>93</v>
          </cell>
          <cell r="G20">
            <v>44</v>
          </cell>
          <cell r="H20">
            <v>21.240000000000002</v>
          </cell>
          <cell r="I20" t="str">
            <v>N</v>
          </cell>
          <cell r="J20">
            <v>60.12</v>
          </cell>
          <cell r="K20">
            <v>2.4</v>
          </cell>
        </row>
        <row r="21">
          <cell r="B21">
            <v>24.858333333333331</v>
          </cell>
          <cell r="C21">
            <v>33.1</v>
          </cell>
          <cell r="D21">
            <v>17.899999999999999</v>
          </cell>
          <cell r="E21">
            <v>65.708333333333329</v>
          </cell>
          <cell r="F21">
            <v>91</v>
          </cell>
          <cell r="G21">
            <v>36</v>
          </cell>
          <cell r="H21">
            <v>23.759999999999998</v>
          </cell>
          <cell r="I21" t="str">
            <v>N</v>
          </cell>
          <cell r="J21">
            <v>53.64</v>
          </cell>
          <cell r="K21">
            <v>0</v>
          </cell>
        </row>
        <row r="22">
          <cell r="B22">
            <v>25.604166666666668</v>
          </cell>
          <cell r="C22">
            <v>34</v>
          </cell>
          <cell r="D22">
            <v>20.3</v>
          </cell>
          <cell r="E22">
            <v>66.25</v>
          </cell>
          <cell r="F22">
            <v>89</v>
          </cell>
          <cell r="G22">
            <v>40</v>
          </cell>
          <cell r="H22">
            <v>23.759999999999998</v>
          </cell>
          <cell r="I22" t="str">
            <v>N</v>
          </cell>
          <cell r="J22">
            <v>47.519999999999996</v>
          </cell>
          <cell r="K22">
            <v>2.4</v>
          </cell>
        </row>
        <row r="23">
          <cell r="B23">
            <v>19.587500000000002</v>
          </cell>
          <cell r="C23">
            <v>22.2</v>
          </cell>
          <cell r="D23">
            <v>17.600000000000001</v>
          </cell>
          <cell r="E23">
            <v>87.666666666666671</v>
          </cell>
          <cell r="F23">
            <v>96</v>
          </cell>
          <cell r="G23">
            <v>70</v>
          </cell>
          <cell r="H23">
            <v>15.120000000000001</v>
          </cell>
          <cell r="I23" t="str">
            <v>N</v>
          </cell>
          <cell r="J23">
            <v>38.159999999999997</v>
          </cell>
          <cell r="K23">
            <v>11.2</v>
          </cell>
        </row>
        <row r="24">
          <cell r="B24">
            <v>21.175000000000001</v>
          </cell>
          <cell r="C24">
            <v>31.4</v>
          </cell>
          <cell r="D24">
            <v>17.5</v>
          </cell>
          <cell r="E24">
            <v>84.666666666666671</v>
          </cell>
          <cell r="F24">
            <v>98</v>
          </cell>
          <cell r="G24">
            <v>48</v>
          </cell>
          <cell r="H24">
            <v>28.8</v>
          </cell>
          <cell r="I24" t="str">
            <v>N</v>
          </cell>
          <cell r="J24">
            <v>51.480000000000004</v>
          </cell>
          <cell r="K24">
            <v>19.599999999999998</v>
          </cell>
        </row>
        <row r="25">
          <cell r="B25">
            <v>14.524999999999999</v>
          </cell>
          <cell r="C25">
            <v>18.5</v>
          </cell>
          <cell r="D25">
            <v>11.8</v>
          </cell>
          <cell r="E25">
            <v>68.833333333333329</v>
          </cell>
          <cell r="F25">
            <v>92</v>
          </cell>
          <cell r="G25">
            <v>38</v>
          </cell>
          <cell r="H25">
            <v>24.48</v>
          </cell>
          <cell r="I25" t="str">
            <v>N</v>
          </cell>
          <cell r="J25">
            <v>69.84</v>
          </cell>
          <cell r="K25">
            <v>0</v>
          </cell>
        </row>
        <row r="26">
          <cell r="B26">
            <v>12.066666666666668</v>
          </cell>
          <cell r="C26">
            <v>19.399999999999999</v>
          </cell>
          <cell r="D26">
            <v>5.0999999999999996</v>
          </cell>
          <cell r="E26">
            <v>63.791666666666664</v>
          </cell>
          <cell r="F26">
            <v>90</v>
          </cell>
          <cell r="G26">
            <v>30</v>
          </cell>
          <cell r="H26">
            <v>13.68</v>
          </cell>
          <cell r="I26" t="str">
            <v>N</v>
          </cell>
          <cell r="J26">
            <v>30.6</v>
          </cell>
          <cell r="K26">
            <v>0</v>
          </cell>
        </row>
        <row r="27">
          <cell r="B27">
            <v>15.979166666666666</v>
          </cell>
          <cell r="C27">
            <v>23.1</v>
          </cell>
          <cell r="D27">
            <v>10.1</v>
          </cell>
          <cell r="E27">
            <v>53.208333333333336</v>
          </cell>
          <cell r="F27">
            <v>73</v>
          </cell>
          <cell r="G27">
            <v>33</v>
          </cell>
          <cell r="H27">
            <v>18</v>
          </cell>
          <cell r="I27" t="str">
            <v>N</v>
          </cell>
          <cell r="J27">
            <v>30.6</v>
          </cell>
          <cell r="K27">
            <v>0</v>
          </cell>
        </row>
        <row r="28">
          <cell r="B28">
            <v>19.829166666666662</v>
          </cell>
          <cell r="C28">
            <v>28.5</v>
          </cell>
          <cell r="D28">
            <v>12.6</v>
          </cell>
          <cell r="E28">
            <v>53.041666666666664</v>
          </cell>
          <cell r="F28">
            <v>74</v>
          </cell>
          <cell r="G28">
            <v>31</v>
          </cell>
          <cell r="H28">
            <v>14.76</v>
          </cell>
          <cell r="I28" t="str">
            <v>N</v>
          </cell>
          <cell r="J28">
            <v>28.08</v>
          </cell>
          <cell r="K28">
            <v>0</v>
          </cell>
        </row>
        <row r="29">
          <cell r="B29">
            <v>24.2</v>
          </cell>
          <cell r="C29">
            <v>33</v>
          </cell>
          <cell r="D29">
            <v>18</v>
          </cell>
          <cell r="E29">
            <v>56.166666666666664</v>
          </cell>
          <cell r="F29">
            <v>81</v>
          </cell>
          <cell r="G29">
            <v>29</v>
          </cell>
          <cell r="H29">
            <v>12.96</v>
          </cell>
          <cell r="I29" t="str">
            <v>N</v>
          </cell>
          <cell r="J29">
            <v>26.64</v>
          </cell>
          <cell r="K29">
            <v>0</v>
          </cell>
        </row>
        <row r="30">
          <cell r="B30">
            <v>27.037499999999998</v>
          </cell>
          <cell r="C30">
            <v>34</v>
          </cell>
          <cell r="D30">
            <v>20.9</v>
          </cell>
          <cell r="E30">
            <v>46.958333333333336</v>
          </cell>
          <cell r="F30">
            <v>70</v>
          </cell>
          <cell r="G30">
            <v>21</v>
          </cell>
          <cell r="H30">
            <v>18.36</v>
          </cell>
          <cell r="I30" t="str">
            <v>N</v>
          </cell>
          <cell r="J30">
            <v>39.24</v>
          </cell>
          <cell r="K30">
            <v>0</v>
          </cell>
        </row>
        <row r="31">
          <cell r="B31">
            <v>25.862500000000001</v>
          </cell>
          <cell r="C31">
            <v>32.799999999999997</v>
          </cell>
          <cell r="D31">
            <v>19</v>
          </cell>
          <cell r="E31">
            <v>37.583333333333336</v>
          </cell>
          <cell r="F31">
            <v>57</v>
          </cell>
          <cell r="G31">
            <v>22</v>
          </cell>
          <cell r="H31">
            <v>16.559999999999999</v>
          </cell>
          <cell r="I31" t="str">
            <v>N</v>
          </cell>
          <cell r="J31">
            <v>33.840000000000003</v>
          </cell>
          <cell r="K31">
            <v>0</v>
          </cell>
        </row>
        <row r="32">
          <cell r="B32">
            <v>26.079166666666666</v>
          </cell>
          <cell r="C32">
            <v>33.299999999999997</v>
          </cell>
          <cell r="D32">
            <v>19.2</v>
          </cell>
          <cell r="E32">
            <v>41.708333333333336</v>
          </cell>
          <cell r="F32">
            <v>57</v>
          </cell>
          <cell r="G32">
            <v>31</v>
          </cell>
          <cell r="H32">
            <v>20.88</v>
          </cell>
          <cell r="I32" t="str">
            <v>N</v>
          </cell>
          <cell r="J32">
            <v>40.680000000000007</v>
          </cell>
          <cell r="K32">
            <v>0</v>
          </cell>
        </row>
        <row r="33">
          <cell r="B33">
            <v>20.150000000000002</v>
          </cell>
          <cell r="C33">
            <v>26.1</v>
          </cell>
          <cell r="D33">
            <v>15.7</v>
          </cell>
          <cell r="E33">
            <v>85.416666666666671</v>
          </cell>
          <cell r="F33">
            <v>97</v>
          </cell>
          <cell r="G33">
            <v>54</v>
          </cell>
          <cell r="H33">
            <v>20.16</v>
          </cell>
          <cell r="I33" t="str">
            <v>N</v>
          </cell>
          <cell r="J33">
            <v>33.840000000000003</v>
          </cell>
          <cell r="K33">
            <v>29.799999999999997</v>
          </cell>
        </row>
        <row r="34">
          <cell r="B34">
            <v>13.625</v>
          </cell>
          <cell r="C34">
            <v>15.7</v>
          </cell>
          <cell r="D34">
            <v>12.1</v>
          </cell>
          <cell r="E34">
            <v>91.916666666666671</v>
          </cell>
          <cell r="F34">
            <v>97</v>
          </cell>
          <cell r="G34">
            <v>81</v>
          </cell>
          <cell r="H34">
            <v>13.68</v>
          </cell>
          <cell r="I34" t="str">
            <v>N</v>
          </cell>
          <cell r="J34">
            <v>29.880000000000003</v>
          </cell>
          <cell r="K34">
            <v>10.999999999999996</v>
          </cell>
        </row>
        <row r="35">
          <cell r="B35">
            <v>14.349999999999996</v>
          </cell>
          <cell r="C35">
            <v>22.1</v>
          </cell>
          <cell r="D35">
            <v>9.1</v>
          </cell>
          <cell r="E35">
            <v>83.041666666666671</v>
          </cell>
          <cell r="F35">
            <v>98</v>
          </cell>
          <cell r="G35">
            <v>52</v>
          </cell>
          <cell r="H35">
            <v>9</v>
          </cell>
          <cell r="I35" t="str">
            <v>N</v>
          </cell>
          <cell r="J35">
            <v>23.040000000000003</v>
          </cell>
          <cell r="K35">
            <v>0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22.333333333333332</v>
          </cell>
          <cell r="C5">
            <v>31.1</v>
          </cell>
          <cell r="D5">
            <v>13.9</v>
          </cell>
          <cell r="E5">
            <v>56.958333333333336</v>
          </cell>
          <cell r="F5">
            <v>88</v>
          </cell>
          <cell r="G5">
            <v>28</v>
          </cell>
          <cell r="H5">
            <v>13.32</v>
          </cell>
          <cell r="I5" t="str">
            <v>NE</v>
          </cell>
          <cell r="J5">
            <v>34.200000000000003</v>
          </cell>
          <cell r="K5">
            <v>0</v>
          </cell>
        </row>
        <row r="6">
          <cell r="B6">
            <v>23.049999999999997</v>
          </cell>
          <cell r="C6">
            <v>30.7</v>
          </cell>
          <cell r="D6">
            <v>13.7</v>
          </cell>
          <cell r="E6">
            <v>58.25</v>
          </cell>
          <cell r="F6">
            <v>94</v>
          </cell>
          <cell r="G6">
            <v>29</v>
          </cell>
          <cell r="H6">
            <v>15.840000000000002</v>
          </cell>
          <cell r="I6" t="str">
            <v>NE</v>
          </cell>
          <cell r="J6">
            <v>38.159999999999997</v>
          </cell>
          <cell r="K6">
            <v>0</v>
          </cell>
        </row>
        <row r="7">
          <cell r="B7">
            <v>21.658333333333335</v>
          </cell>
          <cell r="C7">
            <v>27.9</v>
          </cell>
          <cell r="D7">
            <v>15.5</v>
          </cell>
          <cell r="E7">
            <v>64.416666666666671</v>
          </cell>
          <cell r="F7">
            <v>89</v>
          </cell>
          <cell r="G7">
            <v>42</v>
          </cell>
          <cell r="H7">
            <v>20.52</v>
          </cell>
          <cell r="I7" t="str">
            <v>NE</v>
          </cell>
          <cell r="J7">
            <v>34.92</v>
          </cell>
          <cell r="K7">
            <v>0</v>
          </cell>
        </row>
        <row r="8">
          <cell r="B8">
            <v>20.829166666666662</v>
          </cell>
          <cell r="C8">
            <v>29.2</v>
          </cell>
          <cell r="D8">
            <v>13.8</v>
          </cell>
          <cell r="E8">
            <v>69.416666666666671</v>
          </cell>
          <cell r="F8">
            <v>95</v>
          </cell>
          <cell r="G8">
            <v>36</v>
          </cell>
          <cell r="H8">
            <v>23.400000000000002</v>
          </cell>
          <cell r="I8" t="str">
            <v>NE</v>
          </cell>
          <cell r="J8">
            <v>39.6</v>
          </cell>
          <cell r="K8">
            <v>0</v>
          </cell>
        </row>
        <row r="9">
          <cell r="B9">
            <v>22.745833333333337</v>
          </cell>
          <cell r="C9">
            <v>31.9</v>
          </cell>
          <cell r="D9">
            <v>15.1</v>
          </cell>
          <cell r="E9">
            <v>59.375</v>
          </cell>
          <cell r="F9">
            <v>88</v>
          </cell>
          <cell r="G9">
            <v>23</v>
          </cell>
          <cell r="H9">
            <v>19.440000000000001</v>
          </cell>
          <cell r="I9" t="str">
            <v>NE</v>
          </cell>
          <cell r="J9">
            <v>36</v>
          </cell>
          <cell r="K9">
            <v>0</v>
          </cell>
        </row>
        <row r="10">
          <cell r="B10">
            <v>24.437500000000004</v>
          </cell>
          <cell r="C10">
            <v>33.6</v>
          </cell>
          <cell r="D10">
            <v>16.899999999999999</v>
          </cell>
          <cell r="E10">
            <v>53.541666666666664</v>
          </cell>
          <cell r="F10">
            <v>82</v>
          </cell>
          <cell r="G10">
            <v>23</v>
          </cell>
          <cell r="H10">
            <v>10.8</v>
          </cell>
          <cell r="I10" t="str">
            <v>NE</v>
          </cell>
          <cell r="J10">
            <v>30.96</v>
          </cell>
          <cell r="K10">
            <v>0</v>
          </cell>
        </row>
        <row r="11">
          <cell r="B11">
            <v>21.604166666666668</v>
          </cell>
          <cell r="C11">
            <v>25.7</v>
          </cell>
          <cell r="D11">
            <v>19.100000000000001</v>
          </cell>
          <cell r="E11">
            <v>72.75</v>
          </cell>
          <cell r="F11">
            <v>94</v>
          </cell>
          <cell r="G11">
            <v>45</v>
          </cell>
          <cell r="H11">
            <v>2.8800000000000003</v>
          </cell>
          <cell r="I11" t="str">
            <v>S</v>
          </cell>
          <cell r="J11">
            <v>33.119999999999997</v>
          </cell>
          <cell r="K11">
            <v>0.6</v>
          </cell>
        </row>
        <row r="12">
          <cell r="B12">
            <v>17.545833333333338</v>
          </cell>
          <cell r="C12">
            <v>19.100000000000001</v>
          </cell>
          <cell r="D12">
            <v>15.7</v>
          </cell>
          <cell r="E12">
            <v>94.083333333333329</v>
          </cell>
          <cell r="F12">
            <v>99</v>
          </cell>
          <cell r="G12">
            <v>88</v>
          </cell>
          <cell r="H12">
            <v>15.120000000000001</v>
          </cell>
          <cell r="I12" t="str">
            <v>SE</v>
          </cell>
          <cell r="J12">
            <v>20.88</v>
          </cell>
          <cell r="K12">
            <v>5.6</v>
          </cell>
        </row>
        <row r="13">
          <cell r="B13">
            <v>17.983333333333334</v>
          </cell>
          <cell r="C13">
            <v>23</v>
          </cell>
          <cell r="D13">
            <v>15</v>
          </cell>
          <cell r="E13">
            <v>80.708333333333329</v>
          </cell>
          <cell r="F13">
            <v>99</v>
          </cell>
          <cell r="G13">
            <v>40</v>
          </cell>
          <cell r="H13">
            <v>7.2</v>
          </cell>
          <cell r="I13" t="str">
            <v>S</v>
          </cell>
          <cell r="J13">
            <v>28.8</v>
          </cell>
          <cell r="K13">
            <v>9.8000000000000007</v>
          </cell>
        </row>
        <row r="14">
          <cell r="B14">
            <v>16.324999999999999</v>
          </cell>
          <cell r="C14">
            <v>22.2</v>
          </cell>
          <cell r="D14">
            <v>10.5</v>
          </cell>
          <cell r="E14">
            <v>66.25</v>
          </cell>
          <cell r="F14">
            <v>95</v>
          </cell>
          <cell r="G14">
            <v>30</v>
          </cell>
          <cell r="H14">
            <v>19.440000000000001</v>
          </cell>
          <cell r="I14" t="str">
            <v>SE</v>
          </cell>
          <cell r="J14">
            <v>36.72</v>
          </cell>
          <cell r="K14">
            <v>0</v>
          </cell>
        </row>
        <row r="15">
          <cell r="B15">
            <v>15.454166666666666</v>
          </cell>
          <cell r="C15">
            <v>23.4</v>
          </cell>
          <cell r="D15">
            <v>8.6999999999999993</v>
          </cell>
          <cell r="E15">
            <v>62</v>
          </cell>
          <cell r="F15">
            <v>88</v>
          </cell>
          <cell r="G15">
            <v>32</v>
          </cell>
          <cell r="H15">
            <v>20.88</v>
          </cell>
          <cell r="I15" t="str">
            <v>NE</v>
          </cell>
          <cell r="J15">
            <v>35.64</v>
          </cell>
          <cell r="K15">
            <v>0</v>
          </cell>
        </row>
        <row r="16">
          <cell r="B16">
            <v>16.099999999999998</v>
          </cell>
          <cell r="C16">
            <v>23.4</v>
          </cell>
          <cell r="D16">
            <v>9.6</v>
          </cell>
          <cell r="E16">
            <v>60.208333333333336</v>
          </cell>
          <cell r="F16">
            <v>89</v>
          </cell>
          <cell r="G16">
            <v>30</v>
          </cell>
          <cell r="H16">
            <v>18</v>
          </cell>
          <cell r="I16" t="str">
            <v>NE</v>
          </cell>
          <cell r="J16">
            <v>32.76</v>
          </cell>
          <cell r="K16">
            <v>0</v>
          </cell>
        </row>
        <row r="17">
          <cell r="B17">
            <v>18.099999999999998</v>
          </cell>
          <cell r="C17">
            <v>27.2</v>
          </cell>
          <cell r="D17">
            <v>10.8</v>
          </cell>
          <cell r="E17">
            <v>59.583333333333336</v>
          </cell>
          <cell r="F17">
            <v>83</v>
          </cell>
          <cell r="G17">
            <v>36</v>
          </cell>
          <cell r="H17">
            <v>16.559999999999999</v>
          </cell>
          <cell r="I17" t="str">
            <v>NE</v>
          </cell>
          <cell r="J17">
            <v>29.52</v>
          </cell>
          <cell r="K17">
            <v>0</v>
          </cell>
        </row>
        <row r="18">
          <cell r="B18">
            <v>21.483333333333334</v>
          </cell>
          <cell r="C18">
            <v>32.700000000000003</v>
          </cell>
          <cell r="D18">
            <v>12.4</v>
          </cell>
          <cell r="E18">
            <v>56.583333333333336</v>
          </cell>
          <cell r="F18">
            <v>89</v>
          </cell>
          <cell r="G18">
            <v>26</v>
          </cell>
          <cell r="H18">
            <v>23.040000000000003</v>
          </cell>
          <cell r="I18" t="str">
            <v>NE</v>
          </cell>
          <cell r="J18">
            <v>37.800000000000004</v>
          </cell>
          <cell r="K18">
            <v>0</v>
          </cell>
        </row>
        <row r="19">
          <cell r="B19">
            <v>19.708333333333336</v>
          </cell>
          <cell r="C19">
            <v>23.7</v>
          </cell>
          <cell r="D19">
            <v>17.5</v>
          </cell>
          <cell r="E19">
            <v>77.5</v>
          </cell>
          <cell r="F19">
            <v>96</v>
          </cell>
          <cell r="G19">
            <v>51</v>
          </cell>
          <cell r="H19">
            <v>25.56</v>
          </cell>
          <cell r="I19" t="str">
            <v>L</v>
          </cell>
          <cell r="J19">
            <v>52.2</v>
          </cell>
          <cell r="K19">
            <v>8.6000000000000014</v>
          </cell>
        </row>
        <row r="20">
          <cell r="B20">
            <v>21.658333333333335</v>
          </cell>
          <cell r="C20">
            <v>29.4</v>
          </cell>
          <cell r="D20">
            <v>15.8</v>
          </cell>
          <cell r="E20">
            <v>72.125</v>
          </cell>
          <cell r="F20">
            <v>95</v>
          </cell>
          <cell r="G20">
            <v>42</v>
          </cell>
          <cell r="H20">
            <v>18.720000000000002</v>
          </cell>
          <cell r="I20" t="str">
            <v>N</v>
          </cell>
          <cell r="J20">
            <v>41.76</v>
          </cell>
          <cell r="K20">
            <v>0.2</v>
          </cell>
        </row>
        <row r="21">
          <cell r="B21">
            <v>24.445833333333329</v>
          </cell>
          <cell r="C21">
            <v>34.4</v>
          </cell>
          <cell r="D21">
            <v>17.7</v>
          </cell>
          <cell r="E21">
            <v>64.208333333333329</v>
          </cell>
          <cell r="F21">
            <v>86</v>
          </cell>
          <cell r="G21">
            <v>33</v>
          </cell>
          <cell r="H21">
            <v>20.16</v>
          </cell>
          <cell r="I21" t="str">
            <v>N</v>
          </cell>
          <cell r="J21">
            <v>47.16</v>
          </cell>
          <cell r="K21">
            <v>0</v>
          </cell>
        </row>
        <row r="22">
          <cell r="B22">
            <v>21.208333333333332</v>
          </cell>
          <cell r="C22">
            <v>24.9</v>
          </cell>
          <cell r="D22">
            <v>18.8</v>
          </cell>
          <cell r="E22">
            <v>85.166666666666671</v>
          </cell>
          <cell r="F22">
            <v>95</v>
          </cell>
          <cell r="G22">
            <v>72</v>
          </cell>
          <cell r="H22">
            <v>28.44</v>
          </cell>
          <cell r="I22" t="str">
            <v>SE</v>
          </cell>
          <cell r="J22">
            <v>49.32</v>
          </cell>
          <cell r="K22">
            <v>13.2</v>
          </cell>
        </row>
        <row r="23">
          <cell r="B23">
            <v>17.87083333333333</v>
          </cell>
          <cell r="C23">
            <v>20.100000000000001</v>
          </cell>
          <cell r="D23">
            <v>16.3</v>
          </cell>
          <cell r="E23">
            <v>94.458333333333329</v>
          </cell>
          <cell r="F23">
            <v>99</v>
          </cell>
          <cell r="G23">
            <v>89</v>
          </cell>
          <cell r="H23">
            <v>20.16</v>
          </cell>
          <cell r="I23" t="str">
            <v>NE</v>
          </cell>
          <cell r="J23">
            <v>38.880000000000003</v>
          </cell>
          <cell r="K23">
            <v>15</v>
          </cell>
        </row>
        <row r="24">
          <cell r="B24">
            <v>18.787499999999998</v>
          </cell>
          <cell r="C24">
            <v>23.6</v>
          </cell>
          <cell r="D24">
            <v>17.2</v>
          </cell>
          <cell r="E24">
            <v>96.357142857142861</v>
          </cell>
          <cell r="F24">
            <v>99</v>
          </cell>
          <cell r="G24">
            <v>91</v>
          </cell>
          <cell r="H24">
            <v>35.28</v>
          </cell>
          <cell r="I24" t="str">
            <v>NE</v>
          </cell>
          <cell r="J24">
            <v>58.32</v>
          </cell>
          <cell r="K24">
            <v>70.199999999999989</v>
          </cell>
        </row>
        <row r="25">
          <cell r="B25">
            <v>14.4375</v>
          </cell>
          <cell r="C25">
            <v>18.7</v>
          </cell>
          <cell r="D25">
            <v>12.2</v>
          </cell>
          <cell r="E25">
            <v>74.434782608695656</v>
          </cell>
          <cell r="F25">
            <v>99</v>
          </cell>
          <cell r="G25">
            <v>45</v>
          </cell>
          <cell r="H25">
            <v>35.64</v>
          </cell>
          <cell r="I25" t="str">
            <v>S</v>
          </cell>
          <cell r="J25">
            <v>60.480000000000004</v>
          </cell>
          <cell r="K25">
            <v>0.60000000000000009</v>
          </cell>
        </row>
        <row r="26">
          <cell r="B26">
            <v>12.774999999999999</v>
          </cell>
          <cell r="C26">
            <v>19.399999999999999</v>
          </cell>
          <cell r="D26">
            <v>6.9</v>
          </cell>
          <cell r="E26">
            <v>63.666666666666664</v>
          </cell>
          <cell r="F26">
            <v>92</v>
          </cell>
          <cell r="G26">
            <v>33</v>
          </cell>
          <cell r="H26">
            <v>11.520000000000001</v>
          </cell>
          <cell r="I26" t="str">
            <v>S</v>
          </cell>
          <cell r="J26">
            <v>28.44</v>
          </cell>
          <cell r="K26">
            <v>0</v>
          </cell>
        </row>
        <row r="27">
          <cell r="B27">
            <v>14.750000000000002</v>
          </cell>
          <cell r="C27">
            <v>23.4</v>
          </cell>
          <cell r="D27">
            <v>6.3</v>
          </cell>
          <cell r="E27">
            <v>63.416666666666664</v>
          </cell>
          <cell r="F27">
            <v>96</v>
          </cell>
          <cell r="G27">
            <v>34</v>
          </cell>
          <cell r="H27">
            <v>15.120000000000001</v>
          </cell>
          <cell r="I27" t="str">
            <v>SE</v>
          </cell>
          <cell r="J27">
            <v>31.319999999999997</v>
          </cell>
          <cell r="K27">
            <v>0</v>
          </cell>
        </row>
        <row r="28">
          <cell r="B28">
            <v>17.520833333333332</v>
          </cell>
          <cell r="C28">
            <v>26.7</v>
          </cell>
          <cell r="D28">
            <v>9.8000000000000007</v>
          </cell>
          <cell r="E28">
            <v>68.083333333333329</v>
          </cell>
          <cell r="F28">
            <v>92</v>
          </cell>
          <cell r="G28">
            <v>45</v>
          </cell>
          <cell r="H28">
            <v>16.559999999999999</v>
          </cell>
          <cell r="I28" t="str">
            <v>NE</v>
          </cell>
          <cell r="J28">
            <v>33.840000000000003</v>
          </cell>
          <cell r="K28">
            <v>0</v>
          </cell>
        </row>
        <row r="29">
          <cell r="B29">
            <v>22.404166666666669</v>
          </cell>
          <cell r="C29">
            <v>31.8</v>
          </cell>
          <cell r="D29">
            <v>15.3</v>
          </cell>
          <cell r="E29">
            <v>66.25</v>
          </cell>
          <cell r="F29">
            <v>91</v>
          </cell>
          <cell r="G29">
            <v>40</v>
          </cell>
          <cell r="H29">
            <v>11.16</v>
          </cell>
          <cell r="I29" t="str">
            <v>NE</v>
          </cell>
          <cell r="J29">
            <v>30.240000000000002</v>
          </cell>
          <cell r="K29">
            <v>0</v>
          </cell>
        </row>
        <row r="30">
          <cell r="B30">
            <v>25.037499999999994</v>
          </cell>
          <cell r="C30">
            <v>32.9</v>
          </cell>
          <cell r="D30">
            <v>19.5</v>
          </cell>
          <cell r="E30">
            <v>61.041666666666664</v>
          </cell>
          <cell r="F30">
            <v>83</v>
          </cell>
          <cell r="G30">
            <v>30</v>
          </cell>
          <cell r="H30">
            <v>16.920000000000002</v>
          </cell>
          <cell r="I30" t="str">
            <v>N</v>
          </cell>
          <cell r="J30">
            <v>33.119999999999997</v>
          </cell>
          <cell r="K30">
            <v>0</v>
          </cell>
        </row>
        <row r="31">
          <cell r="B31">
            <v>24.491666666666671</v>
          </cell>
          <cell r="C31">
            <v>32</v>
          </cell>
          <cell r="D31">
            <v>17.5</v>
          </cell>
          <cell r="E31">
            <v>48.75</v>
          </cell>
          <cell r="F31">
            <v>73</v>
          </cell>
          <cell r="G31">
            <v>25</v>
          </cell>
          <cell r="H31">
            <v>22.68</v>
          </cell>
          <cell r="I31" t="str">
            <v>NE</v>
          </cell>
          <cell r="J31">
            <v>35.28</v>
          </cell>
          <cell r="K31">
            <v>0</v>
          </cell>
        </row>
        <row r="32">
          <cell r="B32">
            <v>25.283333333333331</v>
          </cell>
          <cell r="C32">
            <v>34.299999999999997</v>
          </cell>
          <cell r="D32">
            <v>17</v>
          </cell>
          <cell r="E32">
            <v>43.541666666666664</v>
          </cell>
          <cell r="F32">
            <v>64</v>
          </cell>
          <cell r="G32">
            <v>24</v>
          </cell>
          <cell r="H32">
            <v>18</v>
          </cell>
          <cell r="I32" t="str">
            <v>NE</v>
          </cell>
          <cell r="J32">
            <v>45.72</v>
          </cell>
          <cell r="K32">
            <v>0</v>
          </cell>
        </row>
        <row r="33">
          <cell r="B33">
            <v>20.416666666666664</v>
          </cell>
          <cell r="C33">
            <v>25.3</v>
          </cell>
          <cell r="D33">
            <v>18.2</v>
          </cell>
          <cell r="E33">
            <v>87.416666666666671</v>
          </cell>
          <cell r="F33">
            <v>99</v>
          </cell>
          <cell r="G33">
            <v>59</v>
          </cell>
          <cell r="H33">
            <v>1.8</v>
          </cell>
          <cell r="I33" t="str">
            <v>NO</v>
          </cell>
          <cell r="J33">
            <v>27</v>
          </cell>
          <cell r="K33">
            <v>15.399999999999997</v>
          </cell>
        </row>
        <row r="34">
          <cell r="B34">
            <v>14.645833333333336</v>
          </cell>
          <cell r="C34">
            <v>19</v>
          </cell>
          <cell r="D34">
            <v>13.4</v>
          </cell>
          <cell r="E34">
            <v>94.583333333333329</v>
          </cell>
          <cell r="F34">
            <v>99</v>
          </cell>
          <cell r="G34">
            <v>86</v>
          </cell>
          <cell r="H34">
            <v>5.04</v>
          </cell>
          <cell r="I34" t="str">
            <v>O</v>
          </cell>
          <cell r="J34">
            <v>20.88</v>
          </cell>
          <cell r="K34">
            <v>7.4</v>
          </cell>
        </row>
        <row r="35">
          <cell r="B35">
            <v>15.679166666666667</v>
          </cell>
          <cell r="C35">
            <v>21.7</v>
          </cell>
          <cell r="D35">
            <v>12.2</v>
          </cell>
          <cell r="E35">
            <v>81.375</v>
          </cell>
          <cell r="F35">
            <v>96</v>
          </cell>
          <cell r="G35">
            <v>56</v>
          </cell>
          <cell r="H35">
            <v>0</v>
          </cell>
          <cell r="I35" t="str">
            <v>O</v>
          </cell>
          <cell r="J35">
            <v>18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24.166666666666668</v>
          </cell>
          <cell r="C5">
            <v>31.6</v>
          </cell>
          <cell r="D5">
            <v>17.100000000000001</v>
          </cell>
          <cell r="E5">
            <v>45.333333333333336</v>
          </cell>
          <cell r="F5">
            <v>67</v>
          </cell>
          <cell r="G5">
            <v>25</v>
          </cell>
          <cell r="H5">
            <v>17.64</v>
          </cell>
          <cell r="I5" t="str">
            <v>L</v>
          </cell>
          <cell r="J5">
            <v>31.680000000000003</v>
          </cell>
          <cell r="K5">
            <v>0</v>
          </cell>
        </row>
        <row r="6">
          <cell r="B6">
            <v>21.877777777777776</v>
          </cell>
          <cell r="C6">
            <v>25.7</v>
          </cell>
          <cell r="D6">
            <v>19.100000000000001</v>
          </cell>
          <cell r="E6">
            <v>52</v>
          </cell>
          <cell r="F6">
            <v>63</v>
          </cell>
          <cell r="G6">
            <v>37</v>
          </cell>
          <cell r="H6">
            <v>7.5600000000000005</v>
          </cell>
          <cell r="I6" t="str">
            <v>L</v>
          </cell>
          <cell r="J6">
            <v>16.2</v>
          </cell>
          <cell r="K6">
            <v>0</v>
          </cell>
        </row>
        <row r="7">
          <cell r="B7">
            <v>25.208333333333339</v>
          </cell>
          <cell r="C7">
            <v>29.5</v>
          </cell>
          <cell r="D7">
            <v>18.7</v>
          </cell>
          <cell r="E7">
            <v>47.333333333333336</v>
          </cell>
          <cell r="F7">
            <v>77</v>
          </cell>
          <cell r="G7">
            <v>28</v>
          </cell>
          <cell r="H7">
            <v>16.559999999999999</v>
          </cell>
          <cell r="I7" t="str">
            <v>NE</v>
          </cell>
          <cell r="J7">
            <v>34.92</v>
          </cell>
          <cell r="K7">
            <v>0</v>
          </cell>
        </row>
        <row r="8">
          <cell r="B8">
            <v>23.895000000000003</v>
          </cell>
          <cell r="C8">
            <v>30.7</v>
          </cell>
          <cell r="D8">
            <v>17.8</v>
          </cell>
          <cell r="E8">
            <v>52.2</v>
          </cell>
          <cell r="F8">
            <v>78</v>
          </cell>
          <cell r="G8">
            <v>27</v>
          </cell>
          <cell r="H8">
            <v>15.840000000000002</v>
          </cell>
          <cell r="I8" t="str">
            <v>L</v>
          </cell>
          <cell r="J8">
            <v>30.6</v>
          </cell>
          <cell r="K8">
            <v>0</v>
          </cell>
        </row>
        <row r="9">
          <cell r="B9">
            <v>21.814285714285717</v>
          </cell>
          <cell r="C9">
            <v>23.9</v>
          </cell>
          <cell r="D9">
            <v>20.3</v>
          </cell>
          <cell r="E9">
            <v>56</v>
          </cell>
          <cell r="F9">
            <v>61</v>
          </cell>
          <cell r="G9">
            <v>50</v>
          </cell>
          <cell r="H9">
            <v>7.9200000000000008</v>
          </cell>
          <cell r="I9" t="str">
            <v>L</v>
          </cell>
          <cell r="J9">
            <v>17.28</v>
          </cell>
          <cell r="K9">
            <v>0</v>
          </cell>
        </row>
        <row r="10">
          <cell r="B10">
            <v>30.536363636363635</v>
          </cell>
          <cell r="C10">
            <v>34.200000000000003</v>
          </cell>
          <cell r="D10">
            <v>24.8</v>
          </cell>
          <cell r="E10">
            <v>29.818181818181817</v>
          </cell>
          <cell r="F10">
            <v>47</v>
          </cell>
          <cell r="G10">
            <v>21</v>
          </cell>
          <cell r="H10">
            <v>16.2</v>
          </cell>
          <cell r="I10" t="str">
            <v>N</v>
          </cell>
          <cell r="J10">
            <v>32.4</v>
          </cell>
          <cell r="K10">
            <v>0</v>
          </cell>
        </row>
        <row r="11">
          <cell r="B11">
            <v>25.245454545454546</v>
          </cell>
          <cell r="C11">
            <v>32.9</v>
          </cell>
          <cell r="D11">
            <v>19.8</v>
          </cell>
          <cell r="E11">
            <v>51.31818181818182</v>
          </cell>
          <cell r="F11">
            <v>69</v>
          </cell>
          <cell r="G11">
            <v>28</v>
          </cell>
          <cell r="H11">
            <v>16.559999999999999</v>
          </cell>
          <cell r="I11" t="str">
            <v>O</v>
          </cell>
          <cell r="J11">
            <v>33.119999999999997</v>
          </cell>
          <cell r="K11">
            <v>0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22.38571428571429</v>
          </cell>
          <cell r="C13">
            <v>23.8</v>
          </cell>
          <cell r="D13">
            <v>19.7</v>
          </cell>
          <cell r="E13">
            <v>54.714285714285715</v>
          </cell>
          <cell r="F13">
            <v>66</v>
          </cell>
          <cell r="G13">
            <v>48</v>
          </cell>
          <cell r="H13">
            <v>12.6</v>
          </cell>
          <cell r="I13" t="str">
            <v>S</v>
          </cell>
          <cell r="J13">
            <v>22.32</v>
          </cell>
          <cell r="K13">
            <v>0</v>
          </cell>
        </row>
        <row r="14">
          <cell r="B14">
            <v>20.824999999999999</v>
          </cell>
          <cell r="C14">
            <v>24.3</v>
          </cell>
          <cell r="D14">
            <v>15.9</v>
          </cell>
          <cell r="E14">
            <v>40.583333333333336</v>
          </cell>
          <cell r="F14">
            <v>71</v>
          </cell>
          <cell r="G14">
            <v>20</v>
          </cell>
          <cell r="H14">
            <v>19.8</v>
          </cell>
          <cell r="I14" t="str">
            <v>S</v>
          </cell>
          <cell r="J14">
            <v>30.96</v>
          </cell>
          <cell r="K14">
            <v>0</v>
          </cell>
        </row>
        <row r="15">
          <cell r="B15">
            <v>20.983333333333334</v>
          </cell>
          <cell r="C15">
            <v>25</v>
          </cell>
          <cell r="D15">
            <v>13.1</v>
          </cell>
          <cell r="E15">
            <v>37.333333333333336</v>
          </cell>
          <cell r="F15">
            <v>66</v>
          </cell>
          <cell r="G15">
            <v>25</v>
          </cell>
          <cell r="H15">
            <v>17.28</v>
          </cell>
          <cell r="I15" t="str">
            <v>L</v>
          </cell>
          <cell r="J15">
            <v>30.6</v>
          </cell>
          <cell r="K15">
            <v>0</v>
          </cell>
        </row>
        <row r="16">
          <cell r="B16">
            <v>18.352380952380955</v>
          </cell>
          <cell r="C16">
            <v>24.9</v>
          </cell>
          <cell r="D16">
            <v>12.5</v>
          </cell>
          <cell r="E16">
            <v>46.38095238095238</v>
          </cell>
          <cell r="F16">
            <v>73</v>
          </cell>
          <cell r="G16">
            <v>29</v>
          </cell>
          <cell r="H16">
            <v>16.559999999999999</v>
          </cell>
          <cell r="I16" t="str">
            <v>L</v>
          </cell>
          <cell r="J16">
            <v>35.28</v>
          </cell>
          <cell r="K16">
            <v>0</v>
          </cell>
        </row>
        <row r="17">
          <cell r="B17">
            <v>20.270833333333329</v>
          </cell>
          <cell r="C17">
            <v>29.3</v>
          </cell>
          <cell r="D17">
            <v>13.7</v>
          </cell>
          <cell r="E17">
            <v>45.666666666666664</v>
          </cell>
          <cell r="F17">
            <v>66</v>
          </cell>
          <cell r="G17">
            <v>24</v>
          </cell>
          <cell r="H17">
            <v>15.120000000000001</v>
          </cell>
          <cell r="I17" t="str">
            <v>L</v>
          </cell>
          <cell r="J17">
            <v>25.2</v>
          </cell>
          <cell r="K17">
            <v>0</v>
          </cell>
        </row>
        <row r="18">
          <cell r="B18">
            <v>27.964285714285712</v>
          </cell>
          <cell r="C18">
            <v>34.6</v>
          </cell>
          <cell r="D18">
            <v>20.3</v>
          </cell>
          <cell r="E18">
            <v>32.642857142857146</v>
          </cell>
          <cell r="F18">
            <v>46</v>
          </cell>
          <cell r="G18">
            <v>21</v>
          </cell>
          <cell r="H18">
            <v>13.32</v>
          </cell>
          <cell r="I18" t="str">
            <v>L</v>
          </cell>
          <cell r="J18">
            <v>27.36</v>
          </cell>
          <cell r="K18">
            <v>0</v>
          </cell>
        </row>
        <row r="19">
          <cell r="B19">
            <v>23.669230769230769</v>
          </cell>
          <cell r="C19">
            <v>28.4</v>
          </cell>
          <cell r="D19">
            <v>20.2</v>
          </cell>
          <cell r="E19">
            <v>60.92307692307692</v>
          </cell>
          <cell r="F19">
            <v>77</v>
          </cell>
          <cell r="G19">
            <v>37</v>
          </cell>
          <cell r="H19">
            <v>23.400000000000002</v>
          </cell>
          <cell r="I19" t="str">
            <v>SE</v>
          </cell>
          <cell r="J19">
            <v>40.680000000000007</v>
          </cell>
          <cell r="K19">
            <v>0</v>
          </cell>
        </row>
        <row r="20">
          <cell r="B20">
            <v>24.479999999999997</v>
          </cell>
          <cell r="C20">
            <v>29.7</v>
          </cell>
          <cell r="D20">
            <v>18.5</v>
          </cell>
          <cell r="E20">
            <v>56.93333333333333</v>
          </cell>
          <cell r="F20">
            <v>87</v>
          </cell>
          <cell r="G20">
            <v>38</v>
          </cell>
          <cell r="H20">
            <v>24.12</v>
          </cell>
          <cell r="I20" t="str">
            <v>N</v>
          </cell>
          <cell r="J20">
            <v>42.480000000000004</v>
          </cell>
          <cell r="K20">
            <v>0</v>
          </cell>
        </row>
        <row r="21">
          <cell r="B21">
            <v>28.264285714285712</v>
          </cell>
          <cell r="C21">
            <v>34.5</v>
          </cell>
          <cell r="D21">
            <v>19.600000000000001</v>
          </cell>
          <cell r="E21">
            <v>50.214285714285715</v>
          </cell>
          <cell r="F21">
            <v>79</v>
          </cell>
          <cell r="G21">
            <v>31</v>
          </cell>
          <cell r="H21">
            <v>31.680000000000003</v>
          </cell>
          <cell r="I21" t="str">
            <v>NO</v>
          </cell>
          <cell r="J21">
            <v>50.04</v>
          </cell>
          <cell r="K21">
            <v>0</v>
          </cell>
        </row>
        <row r="22">
          <cell r="B22">
            <v>24.741666666666671</v>
          </cell>
          <cell r="C22">
            <v>33.1</v>
          </cell>
          <cell r="D22">
            <v>19.5</v>
          </cell>
          <cell r="E22">
            <v>68.416666666666671</v>
          </cell>
          <cell r="F22">
            <v>93</v>
          </cell>
          <cell r="G22">
            <v>40</v>
          </cell>
          <cell r="H22">
            <v>20.88</v>
          </cell>
          <cell r="I22" t="str">
            <v>S</v>
          </cell>
          <cell r="J22">
            <v>46.440000000000005</v>
          </cell>
          <cell r="K22">
            <v>4.8000000000000007</v>
          </cell>
        </row>
        <row r="23">
          <cell r="B23">
            <v>19.52272727272727</v>
          </cell>
          <cell r="C23">
            <v>23.4</v>
          </cell>
          <cell r="D23">
            <v>17.600000000000001</v>
          </cell>
          <cell r="E23">
            <v>86.181818181818187</v>
          </cell>
          <cell r="F23">
            <v>95</v>
          </cell>
          <cell r="G23">
            <v>66</v>
          </cell>
          <cell r="H23">
            <v>21.240000000000002</v>
          </cell>
          <cell r="I23" t="str">
            <v>NE</v>
          </cell>
          <cell r="J23">
            <v>52.56</v>
          </cell>
          <cell r="K23">
            <v>19.199999999999996</v>
          </cell>
        </row>
        <row r="24">
          <cell r="B24">
            <v>24.081818181818186</v>
          </cell>
          <cell r="C24">
            <v>29.8</v>
          </cell>
          <cell r="D24">
            <v>18.600000000000001</v>
          </cell>
          <cell r="E24">
            <v>76</v>
          </cell>
          <cell r="F24">
            <v>96</v>
          </cell>
          <cell r="G24">
            <v>55</v>
          </cell>
          <cell r="H24">
            <v>23.040000000000003</v>
          </cell>
          <cell r="I24" t="str">
            <v>NE</v>
          </cell>
          <cell r="J24">
            <v>69.48</v>
          </cell>
          <cell r="K24">
            <v>16</v>
          </cell>
        </row>
        <row r="25">
          <cell r="B25">
            <v>15.625000000000002</v>
          </cell>
          <cell r="C25">
            <v>19.899999999999999</v>
          </cell>
          <cell r="D25">
            <v>12.6</v>
          </cell>
          <cell r="E25">
            <v>71.333333333333329</v>
          </cell>
          <cell r="F25">
            <v>94</v>
          </cell>
          <cell r="G25">
            <v>40</v>
          </cell>
          <cell r="H25">
            <v>27</v>
          </cell>
          <cell r="I25" t="str">
            <v>SO</v>
          </cell>
          <cell r="J25">
            <v>54.72</v>
          </cell>
          <cell r="K25">
            <v>0</v>
          </cell>
        </row>
        <row r="26">
          <cell r="B26">
            <v>13.808333333333335</v>
          </cell>
          <cell r="C26">
            <v>20.2</v>
          </cell>
          <cell r="D26">
            <v>8.3000000000000007</v>
          </cell>
          <cell r="E26">
            <v>59.041666666666664</v>
          </cell>
          <cell r="F26">
            <v>82</v>
          </cell>
          <cell r="G26">
            <v>34</v>
          </cell>
          <cell r="H26">
            <v>14.04</v>
          </cell>
          <cell r="I26" t="str">
            <v>S</v>
          </cell>
          <cell r="J26">
            <v>30.240000000000002</v>
          </cell>
          <cell r="K26">
            <v>0</v>
          </cell>
        </row>
        <row r="27">
          <cell r="B27">
            <v>16.316666666666666</v>
          </cell>
          <cell r="C27">
            <v>23.6</v>
          </cell>
          <cell r="D27">
            <v>10.5</v>
          </cell>
          <cell r="E27">
            <v>54.666666666666664</v>
          </cell>
          <cell r="F27">
            <v>74</v>
          </cell>
          <cell r="G27">
            <v>33</v>
          </cell>
          <cell r="H27">
            <v>15.48</v>
          </cell>
          <cell r="I27" t="str">
            <v>S</v>
          </cell>
          <cell r="J27">
            <v>25.56</v>
          </cell>
          <cell r="K27">
            <v>0</v>
          </cell>
        </row>
        <row r="28">
          <cell r="B28">
            <v>19.825000000000003</v>
          </cell>
          <cell r="C28">
            <v>29.2</v>
          </cell>
          <cell r="D28">
            <v>12.5</v>
          </cell>
          <cell r="E28">
            <v>58.291666666666664</v>
          </cell>
          <cell r="F28">
            <v>86</v>
          </cell>
          <cell r="G28">
            <v>31</v>
          </cell>
          <cell r="H28">
            <v>14.76</v>
          </cell>
          <cell r="I28" t="str">
            <v>SE</v>
          </cell>
          <cell r="J28">
            <v>27.720000000000002</v>
          </cell>
          <cell r="K28">
            <v>0</v>
          </cell>
        </row>
        <row r="29">
          <cell r="B29">
            <v>24.708333333333332</v>
          </cell>
          <cell r="C29">
            <v>34.1</v>
          </cell>
          <cell r="D29">
            <v>17.899999999999999</v>
          </cell>
          <cell r="E29">
            <v>57.541666666666664</v>
          </cell>
          <cell r="F29">
            <v>80</v>
          </cell>
          <cell r="G29">
            <v>28</v>
          </cell>
          <cell r="H29">
            <v>15.48</v>
          </cell>
          <cell r="I29" t="str">
            <v>L</v>
          </cell>
          <cell r="J29">
            <v>30.6</v>
          </cell>
          <cell r="K29">
            <v>0</v>
          </cell>
        </row>
        <row r="30">
          <cell r="B30">
            <v>26.616666666666671</v>
          </cell>
          <cell r="C30">
            <v>33.799999999999997</v>
          </cell>
          <cell r="D30">
            <v>19.7</v>
          </cell>
          <cell r="E30">
            <v>49.416666666666664</v>
          </cell>
          <cell r="F30">
            <v>77</v>
          </cell>
          <cell r="G30">
            <v>21</v>
          </cell>
          <cell r="H30">
            <v>18</v>
          </cell>
          <cell r="I30" t="str">
            <v>NE</v>
          </cell>
          <cell r="J30">
            <v>34.56</v>
          </cell>
          <cell r="K30">
            <v>0</v>
          </cell>
        </row>
        <row r="31">
          <cell r="B31">
            <v>25.75</v>
          </cell>
          <cell r="C31">
            <v>33.6</v>
          </cell>
          <cell r="D31">
            <v>18.3</v>
          </cell>
          <cell r="E31">
            <v>37.458333333333336</v>
          </cell>
          <cell r="F31">
            <v>58</v>
          </cell>
          <cell r="G31">
            <v>19</v>
          </cell>
          <cell r="H31">
            <v>16.2</v>
          </cell>
          <cell r="I31" t="str">
            <v>NE</v>
          </cell>
          <cell r="J31">
            <v>30.240000000000002</v>
          </cell>
          <cell r="K31">
            <v>0</v>
          </cell>
        </row>
        <row r="32">
          <cell r="B32">
            <v>26.554166666666671</v>
          </cell>
          <cell r="C32">
            <v>35.5</v>
          </cell>
          <cell r="D32">
            <v>18.5</v>
          </cell>
          <cell r="E32">
            <v>37.25</v>
          </cell>
          <cell r="F32">
            <v>54</v>
          </cell>
          <cell r="G32">
            <v>21</v>
          </cell>
          <cell r="H32">
            <v>21.240000000000002</v>
          </cell>
          <cell r="I32" t="str">
            <v>N</v>
          </cell>
          <cell r="J32">
            <v>39.96</v>
          </cell>
          <cell r="K32">
            <v>0</v>
          </cell>
        </row>
        <row r="33">
          <cell r="B33">
            <v>20.887499999999996</v>
          </cell>
          <cell r="C33">
            <v>29</v>
          </cell>
          <cell r="D33">
            <v>17.5</v>
          </cell>
          <cell r="E33">
            <v>84.458333333333329</v>
          </cell>
          <cell r="F33">
            <v>96</v>
          </cell>
          <cell r="G33">
            <v>41</v>
          </cell>
          <cell r="H33">
            <v>22.32</v>
          </cell>
          <cell r="I33" t="str">
            <v>NO</v>
          </cell>
          <cell r="J33">
            <v>46.080000000000005</v>
          </cell>
          <cell r="K33">
            <v>30.8</v>
          </cell>
        </row>
        <row r="34">
          <cell r="B34">
            <v>15.520833333333334</v>
          </cell>
          <cell r="C34">
            <v>17.8</v>
          </cell>
          <cell r="D34">
            <v>14</v>
          </cell>
          <cell r="E34">
            <v>94.208333333333329</v>
          </cell>
          <cell r="F34">
            <v>97</v>
          </cell>
          <cell r="G34">
            <v>87</v>
          </cell>
          <cell r="H34">
            <v>17.28</v>
          </cell>
          <cell r="I34" t="str">
            <v>NO</v>
          </cell>
          <cell r="J34">
            <v>27.36</v>
          </cell>
          <cell r="K34">
            <v>14.399999999999999</v>
          </cell>
        </row>
        <row r="35">
          <cell r="B35">
            <v>16.308333333333334</v>
          </cell>
          <cell r="C35">
            <v>22.7</v>
          </cell>
          <cell r="D35">
            <v>11.8</v>
          </cell>
          <cell r="E35">
            <v>77.541666666666671</v>
          </cell>
          <cell r="F35">
            <v>95</v>
          </cell>
          <cell r="G35">
            <v>50</v>
          </cell>
          <cell r="H35">
            <v>8.2799999999999994</v>
          </cell>
          <cell r="I35" t="str">
            <v>O</v>
          </cell>
          <cell r="J35">
            <v>17.64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22.662500000000005</v>
          </cell>
          <cell r="C5">
            <v>32.299999999999997</v>
          </cell>
          <cell r="D5">
            <v>13.2</v>
          </cell>
          <cell r="E5">
            <v>55.791666666666664</v>
          </cell>
          <cell r="F5">
            <v>90</v>
          </cell>
          <cell r="G5">
            <v>25</v>
          </cell>
          <cell r="H5">
            <v>8.64</v>
          </cell>
          <cell r="I5" t="str">
            <v>SE</v>
          </cell>
          <cell r="J5">
            <v>20.88</v>
          </cell>
          <cell r="K5">
            <v>0</v>
          </cell>
        </row>
        <row r="6">
          <cell r="B6">
            <v>22.141666666666666</v>
          </cell>
          <cell r="C6">
            <v>32.6</v>
          </cell>
          <cell r="D6">
            <v>13.9</v>
          </cell>
          <cell r="E6">
            <v>64.625</v>
          </cell>
          <cell r="F6">
            <v>93</v>
          </cell>
          <cell r="G6">
            <v>27</v>
          </cell>
          <cell r="H6">
            <v>7.5600000000000005</v>
          </cell>
          <cell r="I6" t="str">
            <v>S</v>
          </cell>
          <cell r="J6">
            <v>16.920000000000002</v>
          </cell>
          <cell r="K6">
            <v>0</v>
          </cell>
        </row>
        <row r="7">
          <cell r="B7">
            <v>22.849999999999994</v>
          </cell>
          <cell r="C7">
            <v>32.200000000000003</v>
          </cell>
          <cell r="D7">
            <v>15.3</v>
          </cell>
          <cell r="E7">
            <v>66.208333333333329</v>
          </cell>
          <cell r="F7">
            <v>98</v>
          </cell>
          <cell r="G7">
            <v>24</v>
          </cell>
          <cell r="H7">
            <v>11.16</v>
          </cell>
          <cell r="I7" t="str">
            <v>S</v>
          </cell>
          <cell r="J7">
            <v>22.68</v>
          </cell>
          <cell r="K7">
            <v>0</v>
          </cell>
        </row>
        <row r="8">
          <cell r="B8">
            <v>22.212500000000002</v>
          </cell>
          <cell r="C8">
            <v>32.4</v>
          </cell>
          <cell r="D8">
            <v>12.8</v>
          </cell>
          <cell r="E8">
            <v>58.291666666666664</v>
          </cell>
          <cell r="F8">
            <v>94</v>
          </cell>
          <cell r="G8">
            <v>19</v>
          </cell>
          <cell r="H8">
            <v>12.96</v>
          </cell>
          <cell r="I8" t="str">
            <v>NE</v>
          </cell>
          <cell r="J8">
            <v>25.92</v>
          </cell>
          <cell r="K8">
            <v>0</v>
          </cell>
        </row>
        <row r="9">
          <cell r="B9">
            <v>22.808333333333334</v>
          </cell>
          <cell r="C9">
            <v>33.9</v>
          </cell>
          <cell r="D9">
            <v>12.7</v>
          </cell>
          <cell r="E9">
            <v>52.791666666666664</v>
          </cell>
          <cell r="F9">
            <v>87</v>
          </cell>
          <cell r="G9">
            <v>19</v>
          </cell>
          <cell r="H9">
            <v>18.36</v>
          </cell>
          <cell r="I9" t="str">
            <v>SE</v>
          </cell>
          <cell r="J9">
            <v>37.440000000000005</v>
          </cell>
          <cell r="K9">
            <v>0</v>
          </cell>
        </row>
        <row r="10">
          <cell r="B10">
            <v>24.275000000000002</v>
          </cell>
          <cell r="C10">
            <v>33.5</v>
          </cell>
          <cell r="D10">
            <v>14.3</v>
          </cell>
          <cell r="E10">
            <v>50</v>
          </cell>
          <cell r="F10">
            <v>84</v>
          </cell>
          <cell r="G10">
            <v>26</v>
          </cell>
          <cell r="H10">
            <v>15.120000000000001</v>
          </cell>
          <cell r="I10" t="str">
            <v>N</v>
          </cell>
          <cell r="J10">
            <v>34.56</v>
          </cell>
          <cell r="K10">
            <v>0</v>
          </cell>
        </row>
        <row r="11">
          <cell r="B11">
            <v>24.983333333333331</v>
          </cell>
          <cell r="C11">
            <v>32.200000000000003</v>
          </cell>
          <cell r="D11">
            <v>17.5</v>
          </cell>
          <cell r="E11">
            <v>61.208333333333336</v>
          </cell>
          <cell r="F11">
            <v>91</v>
          </cell>
          <cell r="G11">
            <v>37</v>
          </cell>
          <cell r="H11">
            <v>10.08</v>
          </cell>
          <cell r="I11" t="str">
            <v>NO</v>
          </cell>
          <cell r="J11">
            <v>28.44</v>
          </cell>
          <cell r="K11">
            <v>0</v>
          </cell>
        </row>
        <row r="12">
          <cell r="B12">
            <v>21.137500000000003</v>
          </cell>
          <cell r="C12">
            <v>26.2</v>
          </cell>
          <cell r="D12">
            <v>18.399999999999999</v>
          </cell>
          <cell r="E12">
            <v>80.25</v>
          </cell>
          <cell r="F12">
            <v>92</v>
          </cell>
          <cell r="G12">
            <v>58</v>
          </cell>
          <cell r="H12">
            <v>9.7200000000000006</v>
          </cell>
          <cell r="I12" t="str">
            <v>S</v>
          </cell>
          <cell r="J12">
            <v>32.04</v>
          </cell>
          <cell r="K12">
            <v>1</v>
          </cell>
        </row>
        <row r="13">
          <cell r="B13">
            <v>20.675000000000001</v>
          </cell>
          <cell r="C13">
            <v>27.3</v>
          </cell>
          <cell r="D13">
            <v>17.899999999999999</v>
          </cell>
          <cell r="E13">
            <v>78.666666666666671</v>
          </cell>
          <cell r="F13">
            <v>97</v>
          </cell>
          <cell r="G13">
            <v>39</v>
          </cell>
          <cell r="H13">
            <v>10.08</v>
          </cell>
          <cell r="I13" t="str">
            <v>S</v>
          </cell>
          <cell r="J13">
            <v>24.840000000000003</v>
          </cell>
          <cell r="K13">
            <v>17.200000000000003</v>
          </cell>
        </row>
        <row r="14">
          <cell r="B14">
            <v>19.633333333333336</v>
          </cell>
          <cell r="C14">
            <v>27.7</v>
          </cell>
          <cell r="D14">
            <v>13.1</v>
          </cell>
          <cell r="E14">
            <v>54.25</v>
          </cell>
          <cell r="F14">
            <v>88</v>
          </cell>
          <cell r="G14">
            <v>14</v>
          </cell>
          <cell r="H14">
            <v>7.9200000000000008</v>
          </cell>
          <cell r="I14" t="str">
            <v>S</v>
          </cell>
          <cell r="J14">
            <v>21.6</v>
          </cell>
          <cell r="K14">
            <v>0</v>
          </cell>
        </row>
        <row r="15">
          <cell r="B15">
            <v>17.670833333333334</v>
          </cell>
          <cell r="C15">
            <v>27.4</v>
          </cell>
          <cell r="D15">
            <v>7.6</v>
          </cell>
          <cell r="E15">
            <v>54.833333333333336</v>
          </cell>
          <cell r="F15">
            <v>96</v>
          </cell>
          <cell r="G15">
            <v>20</v>
          </cell>
          <cell r="H15">
            <v>11.16</v>
          </cell>
          <cell r="I15" t="str">
            <v>L</v>
          </cell>
          <cell r="J15">
            <v>23.040000000000003</v>
          </cell>
          <cell r="K15">
            <v>0</v>
          </cell>
        </row>
        <row r="16">
          <cell r="B16">
            <v>20.100000000000005</v>
          </cell>
          <cell r="C16">
            <v>28.4</v>
          </cell>
          <cell r="D16">
            <v>12.4</v>
          </cell>
          <cell r="E16">
            <v>47.666666666666664</v>
          </cell>
          <cell r="F16">
            <v>81</v>
          </cell>
          <cell r="G16">
            <v>28</v>
          </cell>
          <cell r="H16">
            <v>11.879999999999999</v>
          </cell>
          <cell r="I16" t="str">
            <v>SE</v>
          </cell>
          <cell r="J16">
            <v>23.759999999999998</v>
          </cell>
          <cell r="K16">
            <v>0</v>
          </cell>
        </row>
        <row r="17">
          <cell r="B17">
            <v>22.191666666666663</v>
          </cell>
          <cell r="C17">
            <v>32.200000000000003</v>
          </cell>
          <cell r="D17">
            <v>12.7</v>
          </cell>
          <cell r="E17">
            <v>52.208333333333336</v>
          </cell>
          <cell r="F17">
            <v>89</v>
          </cell>
          <cell r="G17">
            <v>26</v>
          </cell>
          <cell r="H17">
            <v>10.8</v>
          </cell>
          <cell r="I17" t="str">
            <v>SE</v>
          </cell>
          <cell r="J17">
            <v>21.240000000000002</v>
          </cell>
          <cell r="K17">
            <v>0</v>
          </cell>
        </row>
        <row r="18">
          <cell r="B18">
            <v>24.225000000000005</v>
          </cell>
          <cell r="C18">
            <v>34.9</v>
          </cell>
          <cell r="D18">
            <v>14.9</v>
          </cell>
          <cell r="E18">
            <v>59.416666666666664</v>
          </cell>
          <cell r="F18">
            <v>93</v>
          </cell>
          <cell r="G18">
            <v>28</v>
          </cell>
          <cell r="H18">
            <v>11.879999999999999</v>
          </cell>
          <cell r="I18" t="str">
            <v>N</v>
          </cell>
          <cell r="J18">
            <v>28.8</v>
          </cell>
          <cell r="K18">
            <v>0</v>
          </cell>
        </row>
        <row r="19">
          <cell r="B19">
            <v>25.849999999999998</v>
          </cell>
          <cell r="C19">
            <v>35.6</v>
          </cell>
          <cell r="D19">
            <v>16.600000000000001</v>
          </cell>
          <cell r="E19">
            <v>58.625</v>
          </cell>
          <cell r="F19">
            <v>91</v>
          </cell>
          <cell r="G19">
            <v>27</v>
          </cell>
          <cell r="H19">
            <v>15.120000000000001</v>
          </cell>
          <cell r="I19" t="str">
            <v>NO</v>
          </cell>
          <cell r="J19">
            <v>37.440000000000005</v>
          </cell>
          <cell r="K19">
            <v>0</v>
          </cell>
        </row>
        <row r="20">
          <cell r="B20">
            <v>23.345833333333331</v>
          </cell>
          <cell r="C20">
            <v>30.6</v>
          </cell>
          <cell r="D20">
            <v>17.899999999999999</v>
          </cell>
          <cell r="E20">
            <v>73.666666666666671</v>
          </cell>
          <cell r="F20">
            <v>96</v>
          </cell>
          <cell r="G20">
            <v>48</v>
          </cell>
          <cell r="H20">
            <v>17.64</v>
          </cell>
          <cell r="I20" t="str">
            <v>N</v>
          </cell>
          <cell r="J20">
            <v>33.119999999999997</v>
          </cell>
          <cell r="K20">
            <v>10.599999999999998</v>
          </cell>
        </row>
        <row r="21">
          <cell r="B21">
            <v>26.591666666666672</v>
          </cell>
          <cell r="C21">
            <v>33.700000000000003</v>
          </cell>
          <cell r="D21">
            <v>20.100000000000001</v>
          </cell>
          <cell r="E21">
            <v>63</v>
          </cell>
          <cell r="F21">
            <v>91</v>
          </cell>
          <cell r="G21">
            <v>38</v>
          </cell>
          <cell r="H21">
            <v>18</v>
          </cell>
          <cell r="I21" t="str">
            <v>N</v>
          </cell>
          <cell r="J21">
            <v>34.200000000000003</v>
          </cell>
          <cell r="K21">
            <v>0</v>
          </cell>
        </row>
        <row r="22">
          <cell r="B22">
            <v>27.749999999999996</v>
          </cell>
          <cell r="C22">
            <v>35.799999999999997</v>
          </cell>
          <cell r="D22">
            <v>20.6</v>
          </cell>
          <cell r="E22">
            <v>61.708333333333336</v>
          </cell>
          <cell r="F22">
            <v>92</v>
          </cell>
          <cell r="G22">
            <v>31</v>
          </cell>
          <cell r="H22">
            <v>17.28</v>
          </cell>
          <cell r="I22" t="str">
            <v>N</v>
          </cell>
          <cell r="J22">
            <v>37.440000000000005</v>
          </cell>
          <cell r="K22">
            <v>0</v>
          </cell>
        </row>
        <row r="23">
          <cell r="B23">
            <v>23.108333333333334</v>
          </cell>
          <cell r="C23">
            <v>28.6</v>
          </cell>
          <cell r="D23">
            <v>19.899999999999999</v>
          </cell>
          <cell r="E23">
            <v>80.625</v>
          </cell>
          <cell r="F23">
            <v>96</v>
          </cell>
          <cell r="G23">
            <v>56</v>
          </cell>
          <cell r="H23">
            <v>18.36</v>
          </cell>
          <cell r="I23" t="str">
            <v>SE</v>
          </cell>
          <cell r="J23">
            <v>57.24</v>
          </cell>
          <cell r="K23">
            <v>14.2</v>
          </cell>
        </row>
        <row r="24">
          <cell r="B24">
            <v>23.820833333333329</v>
          </cell>
          <cell r="C24">
            <v>33.1</v>
          </cell>
          <cell r="D24">
            <v>19.399999999999999</v>
          </cell>
          <cell r="E24">
            <v>76</v>
          </cell>
          <cell r="F24">
            <v>91</v>
          </cell>
          <cell r="G24">
            <v>42</v>
          </cell>
          <cell r="H24">
            <v>19.8</v>
          </cell>
          <cell r="I24" t="str">
            <v>N</v>
          </cell>
          <cell r="J24">
            <v>55.440000000000005</v>
          </cell>
          <cell r="K24">
            <v>0.60000000000000009</v>
          </cell>
        </row>
        <row r="25">
          <cell r="B25">
            <v>16.724999999999998</v>
          </cell>
          <cell r="C25">
            <v>20.6</v>
          </cell>
          <cell r="D25">
            <v>13.9</v>
          </cell>
          <cell r="E25">
            <v>62.208333333333336</v>
          </cell>
          <cell r="F25">
            <v>91</v>
          </cell>
          <cell r="G25">
            <v>32</v>
          </cell>
          <cell r="H25">
            <v>17.64</v>
          </cell>
          <cell r="I25" t="str">
            <v>SO</v>
          </cell>
          <cell r="J25">
            <v>47.16</v>
          </cell>
          <cell r="K25">
            <v>0.2</v>
          </cell>
        </row>
        <row r="26">
          <cell r="B26">
            <v>14.054166666666667</v>
          </cell>
          <cell r="C26">
            <v>22.8</v>
          </cell>
          <cell r="D26">
            <v>6.1</v>
          </cell>
          <cell r="E26">
            <v>60.875</v>
          </cell>
          <cell r="F26">
            <v>94</v>
          </cell>
          <cell r="G26">
            <v>28</v>
          </cell>
          <cell r="H26">
            <v>8.2799999999999994</v>
          </cell>
          <cell r="I26" t="str">
            <v>SE</v>
          </cell>
          <cell r="J26">
            <v>21.6</v>
          </cell>
          <cell r="K26">
            <v>0</v>
          </cell>
        </row>
        <row r="27">
          <cell r="B27">
            <v>16.583333333333332</v>
          </cell>
          <cell r="C27">
            <v>26.1</v>
          </cell>
          <cell r="D27">
            <v>8.1</v>
          </cell>
          <cell r="E27">
            <v>55.75</v>
          </cell>
          <cell r="F27">
            <v>88</v>
          </cell>
          <cell r="G27">
            <v>27</v>
          </cell>
          <cell r="H27">
            <v>12.24</v>
          </cell>
          <cell r="I27" t="str">
            <v>SE</v>
          </cell>
          <cell r="J27">
            <v>29.16</v>
          </cell>
          <cell r="K27">
            <v>0</v>
          </cell>
        </row>
        <row r="28">
          <cell r="B28">
            <v>19.374999999999996</v>
          </cell>
          <cell r="C28">
            <v>30.4</v>
          </cell>
          <cell r="D28">
            <v>10.1</v>
          </cell>
          <cell r="E28">
            <v>58.125</v>
          </cell>
          <cell r="F28">
            <v>88</v>
          </cell>
          <cell r="G28">
            <v>26</v>
          </cell>
          <cell r="H28">
            <v>12.6</v>
          </cell>
          <cell r="I28" t="str">
            <v>SE</v>
          </cell>
          <cell r="J28">
            <v>27</v>
          </cell>
          <cell r="K28">
            <v>0</v>
          </cell>
        </row>
        <row r="29">
          <cell r="B29">
            <v>24.079166666666666</v>
          </cell>
          <cell r="C29">
            <v>35.4</v>
          </cell>
          <cell r="D29">
            <v>14.5</v>
          </cell>
          <cell r="E29">
            <v>57.875</v>
          </cell>
          <cell r="F29">
            <v>89</v>
          </cell>
          <cell r="G29">
            <v>21</v>
          </cell>
          <cell r="H29">
            <v>14.4</v>
          </cell>
          <cell r="I29" t="str">
            <v>S</v>
          </cell>
          <cell r="J29">
            <v>25.2</v>
          </cell>
          <cell r="K29">
            <v>0</v>
          </cell>
        </row>
        <row r="30">
          <cell r="B30">
            <v>25.579166666666669</v>
          </cell>
          <cell r="C30">
            <v>35.1</v>
          </cell>
          <cell r="D30">
            <v>16.399999999999999</v>
          </cell>
          <cell r="E30">
            <v>57.583333333333336</v>
          </cell>
          <cell r="F30">
            <v>93</v>
          </cell>
          <cell r="G30">
            <v>24</v>
          </cell>
          <cell r="H30">
            <v>20.88</v>
          </cell>
          <cell r="I30" t="str">
            <v>S</v>
          </cell>
          <cell r="J30">
            <v>39.6</v>
          </cell>
          <cell r="K30">
            <v>0</v>
          </cell>
        </row>
        <row r="31">
          <cell r="B31">
            <v>27.0625</v>
          </cell>
          <cell r="C31">
            <v>35.4</v>
          </cell>
          <cell r="D31">
            <v>16.899999999999999</v>
          </cell>
          <cell r="E31">
            <v>43.208333333333336</v>
          </cell>
          <cell r="F31">
            <v>81</v>
          </cell>
          <cell r="G31">
            <v>20</v>
          </cell>
          <cell r="H31">
            <v>16.559999999999999</v>
          </cell>
          <cell r="I31" t="str">
            <v>SE</v>
          </cell>
          <cell r="J31">
            <v>36.72</v>
          </cell>
          <cell r="K31">
            <v>0</v>
          </cell>
        </row>
        <row r="32">
          <cell r="B32">
            <v>24.683333333333334</v>
          </cell>
          <cell r="C32">
            <v>29.5</v>
          </cell>
          <cell r="D32">
            <v>19.399999999999999</v>
          </cell>
          <cell r="E32">
            <v>60.375</v>
          </cell>
          <cell r="F32">
            <v>80</v>
          </cell>
          <cell r="G32">
            <v>40</v>
          </cell>
          <cell r="H32">
            <v>16.920000000000002</v>
          </cell>
          <cell r="I32" t="str">
            <v>SE</v>
          </cell>
          <cell r="J32">
            <v>37.800000000000004</v>
          </cell>
          <cell r="K32">
            <v>0</v>
          </cell>
        </row>
        <row r="33">
          <cell r="B33">
            <v>18.874999999999996</v>
          </cell>
          <cell r="C33">
            <v>26.1</v>
          </cell>
          <cell r="D33">
            <v>14.4</v>
          </cell>
          <cell r="E33">
            <v>88.125</v>
          </cell>
          <cell r="F33">
            <v>97</v>
          </cell>
          <cell r="G33">
            <v>59</v>
          </cell>
          <cell r="H33">
            <v>14.4</v>
          </cell>
          <cell r="I33" t="str">
            <v>SO</v>
          </cell>
          <cell r="J33">
            <v>26.28</v>
          </cell>
          <cell r="K33">
            <v>27.8</v>
          </cell>
        </row>
        <row r="34">
          <cell r="B34">
            <v>14.608333333333333</v>
          </cell>
          <cell r="C34">
            <v>17.5</v>
          </cell>
          <cell r="D34">
            <v>12.8</v>
          </cell>
          <cell r="E34">
            <v>85.625</v>
          </cell>
          <cell r="F34">
            <v>98</v>
          </cell>
          <cell r="G34">
            <v>68</v>
          </cell>
          <cell r="H34">
            <v>10.08</v>
          </cell>
          <cell r="I34" t="str">
            <v>NO</v>
          </cell>
          <cell r="J34">
            <v>25.2</v>
          </cell>
          <cell r="K34">
            <v>15</v>
          </cell>
        </row>
        <row r="35">
          <cell r="B35">
            <v>14.72916666666667</v>
          </cell>
          <cell r="C35">
            <v>23</v>
          </cell>
          <cell r="D35">
            <v>10.199999999999999</v>
          </cell>
          <cell r="E35">
            <v>84.666666666666671</v>
          </cell>
          <cell r="F35">
            <v>99</v>
          </cell>
          <cell r="G35">
            <v>52</v>
          </cell>
          <cell r="H35">
            <v>7.9200000000000008</v>
          </cell>
          <cell r="I35" t="str">
            <v>N</v>
          </cell>
          <cell r="J35">
            <v>18</v>
          </cell>
          <cell r="K35">
            <v>0.2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23.012499999999999</v>
          </cell>
          <cell r="C5">
            <v>31.1</v>
          </cell>
          <cell r="D5">
            <v>14.1</v>
          </cell>
          <cell r="E5">
            <v>52.333333333333336</v>
          </cell>
          <cell r="F5">
            <v>86</v>
          </cell>
          <cell r="G5">
            <v>26</v>
          </cell>
          <cell r="H5">
            <v>15.840000000000002</v>
          </cell>
          <cell r="I5" t="str">
            <v>O</v>
          </cell>
          <cell r="J5">
            <v>34.56</v>
          </cell>
          <cell r="K5">
            <v>0</v>
          </cell>
        </row>
        <row r="6">
          <cell r="B6">
            <v>22.766666666666662</v>
          </cell>
          <cell r="C6">
            <v>31.4</v>
          </cell>
          <cell r="D6">
            <v>15.7</v>
          </cell>
          <cell r="E6">
            <v>56.791666666666664</v>
          </cell>
          <cell r="F6">
            <v>84</v>
          </cell>
          <cell r="G6">
            <v>27</v>
          </cell>
          <cell r="H6">
            <v>14.76</v>
          </cell>
          <cell r="I6" t="str">
            <v>SO</v>
          </cell>
          <cell r="J6">
            <v>32.04</v>
          </cell>
          <cell r="K6">
            <v>0</v>
          </cell>
        </row>
        <row r="7">
          <cell r="B7">
            <v>21.600000000000005</v>
          </cell>
          <cell r="C7">
            <v>29.6</v>
          </cell>
          <cell r="D7">
            <v>14</v>
          </cell>
          <cell r="E7">
            <v>64.708333333333329</v>
          </cell>
          <cell r="F7">
            <v>97</v>
          </cell>
          <cell r="G7">
            <v>30</v>
          </cell>
          <cell r="H7">
            <v>13.68</v>
          </cell>
          <cell r="I7" t="str">
            <v>O</v>
          </cell>
          <cell r="J7">
            <v>28.8</v>
          </cell>
          <cell r="K7">
            <v>0</v>
          </cell>
        </row>
        <row r="8">
          <cell r="B8">
            <v>22.395833333333332</v>
          </cell>
          <cell r="C8">
            <v>30.3</v>
          </cell>
          <cell r="D8">
            <v>15.4</v>
          </cell>
          <cell r="E8">
            <v>58.916666666666664</v>
          </cell>
          <cell r="F8">
            <v>87</v>
          </cell>
          <cell r="G8">
            <v>25</v>
          </cell>
          <cell r="H8">
            <v>16.2</v>
          </cell>
          <cell r="I8" t="str">
            <v>O</v>
          </cell>
          <cell r="J8">
            <v>37.440000000000005</v>
          </cell>
          <cell r="K8">
            <v>0</v>
          </cell>
        </row>
        <row r="9">
          <cell r="B9">
            <v>23.158333333333331</v>
          </cell>
          <cell r="C9">
            <v>32.6</v>
          </cell>
          <cell r="D9">
            <v>14.2</v>
          </cell>
          <cell r="E9">
            <v>56.125</v>
          </cell>
          <cell r="F9">
            <v>91</v>
          </cell>
          <cell r="G9">
            <v>20</v>
          </cell>
          <cell r="H9">
            <v>15.840000000000002</v>
          </cell>
          <cell r="I9" t="str">
            <v>O</v>
          </cell>
          <cell r="J9">
            <v>36.72</v>
          </cell>
          <cell r="K9">
            <v>0</v>
          </cell>
        </row>
        <row r="10">
          <cell r="B10">
            <v>24.270833333333332</v>
          </cell>
          <cell r="C10">
            <v>33.700000000000003</v>
          </cell>
          <cell r="D10">
            <v>14.8</v>
          </cell>
          <cell r="E10">
            <v>48.375</v>
          </cell>
          <cell r="F10">
            <v>81</v>
          </cell>
          <cell r="G10">
            <v>23</v>
          </cell>
          <cell r="H10">
            <v>14.76</v>
          </cell>
          <cell r="I10" t="str">
            <v>SO</v>
          </cell>
          <cell r="J10">
            <v>38.159999999999997</v>
          </cell>
          <cell r="K10">
            <v>0</v>
          </cell>
        </row>
        <row r="11">
          <cell r="B11">
            <v>23.720833333333342</v>
          </cell>
          <cell r="C11">
            <v>27.8</v>
          </cell>
          <cell r="D11">
            <v>20.2</v>
          </cell>
          <cell r="E11">
            <v>61.875</v>
          </cell>
          <cell r="F11">
            <v>83</v>
          </cell>
          <cell r="G11">
            <v>43</v>
          </cell>
          <cell r="H11">
            <v>11.16</v>
          </cell>
          <cell r="I11" t="str">
            <v>N</v>
          </cell>
          <cell r="J11">
            <v>25.92</v>
          </cell>
          <cell r="K11">
            <v>0</v>
          </cell>
        </row>
        <row r="12">
          <cell r="B12">
            <v>18.091666666666665</v>
          </cell>
          <cell r="C12">
            <v>21</v>
          </cell>
          <cell r="D12">
            <v>15.8</v>
          </cell>
          <cell r="E12">
            <v>90.125</v>
          </cell>
          <cell r="F12">
            <v>96</v>
          </cell>
          <cell r="G12">
            <v>83</v>
          </cell>
          <cell r="H12">
            <v>10.8</v>
          </cell>
          <cell r="I12" t="str">
            <v>N</v>
          </cell>
          <cell r="J12">
            <v>19.8</v>
          </cell>
          <cell r="K12">
            <v>1.2</v>
          </cell>
        </row>
        <row r="13">
          <cell r="B13">
            <v>18.900000000000002</v>
          </cell>
          <cell r="C13">
            <v>24.7</v>
          </cell>
          <cell r="D13">
            <v>15.9</v>
          </cell>
          <cell r="E13">
            <v>76.75</v>
          </cell>
          <cell r="F13">
            <v>97</v>
          </cell>
          <cell r="G13">
            <v>34</v>
          </cell>
          <cell r="H13">
            <v>11.879999999999999</v>
          </cell>
          <cell r="I13" t="str">
            <v>NE</v>
          </cell>
          <cell r="J13">
            <v>22.68</v>
          </cell>
          <cell r="K13">
            <v>18.2</v>
          </cell>
        </row>
        <row r="14">
          <cell r="B14">
            <v>16.920833333333334</v>
          </cell>
          <cell r="C14">
            <v>23.1</v>
          </cell>
          <cell r="D14">
            <v>11.4</v>
          </cell>
          <cell r="E14">
            <v>60.25</v>
          </cell>
          <cell r="F14">
            <v>91</v>
          </cell>
          <cell r="G14">
            <v>25</v>
          </cell>
          <cell r="H14">
            <v>13.68</v>
          </cell>
          <cell r="I14" t="str">
            <v>N</v>
          </cell>
          <cell r="J14">
            <v>30.6</v>
          </cell>
          <cell r="K14">
            <v>0</v>
          </cell>
        </row>
        <row r="15">
          <cell r="B15">
            <v>15.333333333333336</v>
          </cell>
          <cell r="C15">
            <v>24.6</v>
          </cell>
          <cell r="D15">
            <v>6.1</v>
          </cell>
          <cell r="E15">
            <v>60.5</v>
          </cell>
          <cell r="F15">
            <v>95</v>
          </cell>
          <cell r="G15">
            <v>26</v>
          </cell>
          <cell r="H15">
            <v>10.8</v>
          </cell>
          <cell r="I15" t="str">
            <v>O</v>
          </cell>
          <cell r="J15">
            <v>28.08</v>
          </cell>
          <cell r="K15">
            <v>0</v>
          </cell>
        </row>
        <row r="16">
          <cell r="B16">
            <v>17.145833333333332</v>
          </cell>
          <cell r="C16">
            <v>25.4</v>
          </cell>
          <cell r="D16">
            <v>10.5</v>
          </cell>
          <cell r="E16">
            <v>54.208333333333336</v>
          </cell>
          <cell r="F16">
            <v>83</v>
          </cell>
          <cell r="G16">
            <v>30</v>
          </cell>
          <cell r="H16">
            <v>15.120000000000001</v>
          </cell>
          <cell r="I16" t="str">
            <v>NO</v>
          </cell>
          <cell r="J16">
            <v>36</v>
          </cell>
          <cell r="K16">
            <v>0</v>
          </cell>
        </row>
        <row r="17">
          <cell r="B17">
            <v>19.599999999999994</v>
          </cell>
          <cell r="C17">
            <v>29.2</v>
          </cell>
          <cell r="D17">
            <v>11.1</v>
          </cell>
          <cell r="E17">
            <v>51.458333333333336</v>
          </cell>
          <cell r="F17">
            <v>81</v>
          </cell>
          <cell r="G17">
            <v>25</v>
          </cell>
          <cell r="H17">
            <v>13.68</v>
          </cell>
          <cell r="I17" t="str">
            <v>O</v>
          </cell>
          <cell r="J17">
            <v>26.28</v>
          </cell>
          <cell r="K17">
            <v>0</v>
          </cell>
        </row>
        <row r="18">
          <cell r="B18">
            <v>23.170833333333334</v>
          </cell>
          <cell r="C18">
            <v>34.200000000000003</v>
          </cell>
          <cell r="D18">
            <v>14</v>
          </cell>
          <cell r="E18">
            <v>52.083333333333336</v>
          </cell>
          <cell r="F18">
            <v>84</v>
          </cell>
          <cell r="G18">
            <v>22</v>
          </cell>
          <cell r="H18">
            <v>12.96</v>
          </cell>
          <cell r="I18" t="str">
            <v>O</v>
          </cell>
          <cell r="J18">
            <v>27</v>
          </cell>
          <cell r="K18">
            <v>0</v>
          </cell>
        </row>
        <row r="19">
          <cell r="B19">
            <v>20.950000000000003</v>
          </cell>
          <cell r="C19">
            <v>25</v>
          </cell>
          <cell r="D19">
            <v>17.8</v>
          </cell>
          <cell r="E19">
            <v>72.416666666666671</v>
          </cell>
          <cell r="F19">
            <v>96</v>
          </cell>
          <cell r="G19">
            <v>54</v>
          </cell>
          <cell r="H19">
            <v>18.720000000000002</v>
          </cell>
          <cell r="I19" t="str">
            <v>NO</v>
          </cell>
          <cell r="J19">
            <v>40.32</v>
          </cell>
          <cell r="K19">
            <v>3.8000000000000007</v>
          </cell>
        </row>
        <row r="20">
          <cell r="B20">
            <v>22.091666666666669</v>
          </cell>
          <cell r="C20">
            <v>29.3</v>
          </cell>
          <cell r="D20">
            <v>16.8</v>
          </cell>
          <cell r="E20">
            <v>72</v>
          </cell>
          <cell r="F20">
            <v>93</v>
          </cell>
          <cell r="G20">
            <v>45</v>
          </cell>
          <cell r="H20">
            <v>19.079999999999998</v>
          </cell>
          <cell r="I20" t="str">
            <v>SO</v>
          </cell>
          <cell r="J20">
            <v>41.76</v>
          </cell>
          <cell r="K20">
            <v>0.4</v>
          </cell>
        </row>
        <row r="21">
          <cell r="B21">
            <v>25.474999999999998</v>
          </cell>
          <cell r="C21">
            <v>34.1</v>
          </cell>
          <cell r="D21">
            <v>19.600000000000001</v>
          </cell>
          <cell r="E21">
            <v>63.458333333333336</v>
          </cell>
          <cell r="F21">
            <v>84</v>
          </cell>
          <cell r="G21">
            <v>34</v>
          </cell>
          <cell r="H21">
            <v>15.840000000000002</v>
          </cell>
          <cell r="I21" t="str">
            <v>SO</v>
          </cell>
          <cell r="J21">
            <v>42.480000000000004</v>
          </cell>
          <cell r="K21">
            <v>0</v>
          </cell>
        </row>
        <row r="22">
          <cell r="B22">
            <v>22.862499999999997</v>
          </cell>
          <cell r="C22">
            <v>29.6</v>
          </cell>
          <cell r="D22">
            <v>19.399999999999999</v>
          </cell>
          <cell r="E22">
            <v>80.25</v>
          </cell>
          <cell r="F22">
            <v>96</v>
          </cell>
          <cell r="G22">
            <v>57</v>
          </cell>
          <cell r="H22">
            <v>20.52</v>
          </cell>
          <cell r="I22" t="str">
            <v>NO</v>
          </cell>
          <cell r="J22">
            <v>47.16</v>
          </cell>
          <cell r="K22">
            <v>1.4</v>
          </cell>
        </row>
        <row r="23">
          <cell r="B23">
            <v>19.162500000000005</v>
          </cell>
          <cell r="C23">
            <v>22.1</v>
          </cell>
          <cell r="D23">
            <v>17.3</v>
          </cell>
          <cell r="E23">
            <v>90.833333333333329</v>
          </cell>
          <cell r="F23">
            <v>97</v>
          </cell>
          <cell r="G23">
            <v>75</v>
          </cell>
          <cell r="H23">
            <v>16.920000000000002</v>
          </cell>
          <cell r="I23" t="str">
            <v>O</v>
          </cell>
          <cell r="J23">
            <v>40.680000000000007</v>
          </cell>
          <cell r="K23">
            <v>0</v>
          </cell>
        </row>
        <row r="24">
          <cell r="B24">
            <v>20.112499999999997</v>
          </cell>
          <cell r="C24">
            <v>28.8</v>
          </cell>
          <cell r="D24">
            <v>18.100000000000001</v>
          </cell>
          <cell r="E24">
            <v>88.791666666666671</v>
          </cell>
          <cell r="F24">
            <v>97</v>
          </cell>
          <cell r="G24">
            <v>62</v>
          </cell>
          <cell r="H24">
            <v>22.32</v>
          </cell>
          <cell r="I24" t="str">
            <v>SO</v>
          </cell>
          <cell r="J24">
            <v>65.160000000000011</v>
          </cell>
          <cell r="K24">
            <v>0</v>
          </cell>
        </row>
        <row r="25">
          <cell r="B25">
            <v>14.954166666666667</v>
          </cell>
          <cell r="C25">
            <v>18.899999999999999</v>
          </cell>
          <cell r="D25">
            <v>12.4</v>
          </cell>
          <cell r="E25">
            <v>70.375</v>
          </cell>
          <cell r="F25">
            <v>95</v>
          </cell>
          <cell r="G25">
            <v>36</v>
          </cell>
          <cell r="H25">
            <v>23.040000000000003</v>
          </cell>
          <cell r="I25" t="str">
            <v>NE</v>
          </cell>
          <cell r="J25">
            <v>52.56</v>
          </cell>
          <cell r="K25">
            <v>0.2</v>
          </cell>
        </row>
        <row r="26">
          <cell r="B26">
            <v>12.345833333333333</v>
          </cell>
          <cell r="C26">
            <v>19.7</v>
          </cell>
          <cell r="D26">
            <v>6</v>
          </cell>
          <cell r="E26">
            <v>66.75</v>
          </cell>
          <cell r="F26">
            <v>94</v>
          </cell>
          <cell r="G26">
            <v>32</v>
          </cell>
          <cell r="H26">
            <v>9.7200000000000006</v>
          </cell>
          <cell r="I26" t="str">
            <v>NO</v>
          </cell>
          <cell r="J26">
            <v>26.64</v>
          </cell>
          <cell r="K26">
            <v>0</v>
          </cell>
        </row>
        <row r="27">
          <cell r="B27">
            <v>14.491666666666665</v>
          </cell>
          <cell r="C27">
            <v>24</v>
          </cell>
          <cell r="D27">
            <v>6.4</v>
          </cell>
          <cell r="E27">
            <v>64.541666666666671</v>
          </cell>
          <cell r="F27">
            <v>94</v>
          </cell>
          <cell r="G27">
            <v>30</v>
          </cell>
          <cell r="H27">
            <v>10.8</v>
          </cell>
          <cell r="I27" t="str">
            <v>NO</v>
          </cell>
          <cell r="J27">
            <v>27.720000000000002</v>
          </cell>
          <cell r="K27">
            <v>0</v>
          </cell>
        </row>
        <row r="28">
          <cell r="B28">
            <v>18.516666666666666</v>
          </cell>
          <cell r="C28">
            <v>28.8</v>
          </cell>
          <cell r="D28">
            <v>9.3000000000000007</v>
          </cell>
          <cell r="E28">
            <v>63.5</v>
          </cell>
          <cell r="F28">
            <v>92</v>
          </cell>
          <cell r="G28">
            <v>30</v>
          </cell>
          <cell r="H28">
            <v>13.32</v>
          </cell>
          <cell r="I28" t="str">
            <v>O</v>
          </cell>
          <cell r="J28">
            <v>32.4</v>
          </cell>
          <cell r="K28">
            <v>0</v>
          </cell>
        </row>
        <row r="29">
          <cell r="B29">
            <v>23.379166666666674</v>
          </cell>
          <cell r="C29">
            <v>33</v>
          </cell>
          <cell r="D29">
            <v>15.2</v>
          </cell>
          <cell r="E29">
            <v>64.291666666666671</v>
          </cell>
          <cell r="F29">
            <v>93</v>
          </cell>
          <cell r="G29">
            <v>31</v>
          </cell>
          <cell r="H29">
            <v>11.520000000000001</v>
          </cell>
          <cell r="I29" t="str">
            <v>O</v>
          </cell>
          <cell r="J29">
            <v>28.08</v>
          </cell>
          <cell r="K29">
            <v>0</v>
          </cell>
        </row>
        <row r="30">
          <cell r="B30">
            <v>26.258333333333336</v>
          </cell>
          <cell r="C30">
            <v>33.700000000000003</v>
          </cell>
          <cell r="D30">
            <v>19.100000000000001</v>
          </cell>
          <cell r="E30">
            <v>54.291666666666664</v>
          </cell>
          <cell r="F30">
            <v>85</v>
          </cell>
          <cell r="G30">
            <v>23</v>
          </cell>
          <cell r="H30">
            <v>16.920000000000002</v>
          </cell>
          <cell r="I30" t="str">
            <v>O</v>
          </cell>
          <cell r="J30">
            <v>35.64</v>
          </cell>
          <cell r="K30">
            <v>0</v>
          </cell>
        </row>
        <row r="31">
          <cell r="B31">
            <v>25.875000000000004</v>
          </cell>
          <cell r="C31">
            <v>33.1</v>
          </cell>
          <cell r="D31">
            <v>17.100000000000001</v>
          </cell>
          <cell r="E31">
            <v>39.708333333333336</v>
          </cell>
          <cell r="F31">
            <v>71</v>
          </cell>
          <cell r="G31">
            <v>21</v>
          </cell>
          <cell r="H31">
            <v>14.76</v>
          </cell>
          <cell r="I31" t="str">
            <v>O</v>
          </cell>
          <cell r="J31">
            <v>33.840000000000003</v>
          </cell>
          <cell r="K31">
            <v>0.8</v>
          </cell>
        </row>
        <row r="32">
          <cell r="B32">
            <v>25.754166666666666</v>
          </cell>
          <cell r="C32">
            <v>34.299999999999997</v>
          </cell>
          <cell r="D32">
            <v>17.5</v>
          </cell>
          <cell r="E32">
            <v>44.625</v>
          </cell>
          <cell r="F32">
            <v>66</v>
          </cell>
          <cell r="G32">
            <v>26</v>
          </cell>
          <cell r="H32">
            <v>21.240000000000002</v>
          </cell>
          <cell r="I32" t="str">
            <v>S</v>
          </cell>
          <cell r="J32">
            <v>43.2</v>
          </cell>
          <cell r="K32">
            <v>1.2</v>
          </cell>
        </row>
        <row r="33">
          <cell r="B33">
            <v>20.7</v>
          </cell>
          <cell r="C33">
            <v>27.2</v>
          </cell>
          <cell r="D33">
            <v>16.7</v>
          </cell>
          <cell r="E33">
            <v>84.708333333333329</v>
          </cell>
          <cell r="F33">
            <v>97</v>
          </cell>
          <cell r="G33">
            <v>50</v>
          </cell>
          <cell r="H33">
            <v>11.879999999999999</v>
          </cell>
          <cell r="I33" t="str">
            <v>SO</v>
          </cell>
          <cell r="J33">
            <v>27</v>
          </cell>
          <cell r="K33">
            <v>1.5999999999999999</v>
          </cell>
        </row>
        <row r="34">
          <cell r="B34">
            <v>14.270833333333334</v>
          </cell>
          <cell r="C34">
            <v>16.8</v>
          </cell>
          <cell r="D34">
            <v>12.7</v>
          </cell>
          <cell r="E34">
            <v>92.291666666666671</v>
          </cell>
          <cell r="F34">
            <v>97</v>
          </cell>
          <cell r="G34">
            <v>82</v>
          </cell>
          <cell r="H34">
            <v>9</v>
          </cell>
          <cell r="I34" t="str">
            <v>SE</v>
          </cell>
          <cell r="J34">
            <v>25.56</v>
          </cell>
          <cell r="K34">
            <v>0.4</v>
          </cell>
        </row>
        <row r="35">
          <cell r="B35">
            <v>15.429166666666672</v>
          </cell>
          <cell r="C35">
            <v>22.8</v>
          </cell>
          <cell r="D35">
            <v>9.6</v>
          </cell>
          <cell r="E35">
            <v>78.166666666666671</v>
          </cell>
          <cell r="F35">
            <v>97</v>
          </cell>
          <cell r="G35">
            <v>49</v>
          </cell>
          <cell r="H35">
            <v>7.5600000000000005</v>
          </cell>
          <cell r="I35" t="str">
            <v>L</v>
          </cell>
          <cell r="J35">
            <v>16.559999999999999</v>
          </cell>
          <cell r="K35">
            <v>3.4</v>
          </cell>
        </row>
        <row r="36">
          <cell r="I36" t="str">
            <v>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20.420833333333327</v>
          </cell>
          <cell r="C5">
            <v>32.6</v>
          </cell>
          <cell r="D5">
            <v>11.6</v>
          </cell>
          <cell r="E5">
            <v>60.541666666666664</v>
          </cell>
          <cell r="F5">
            <v>89</v>
          </cell>
          <cell r="G5">
            <v>22</v>
          </cell>
          <cell r="H5">
            <v>7.9200000000000008</v>
          </cell>
          <cell r="I5" t="str">
            <v>NE</v>
          </cell>
          <cell r="J5">
            <v>19.440000000000001</v>
          </cell>
          <cell r="K5">
            <v>0</v>
          </cell>
        </row>
        <row r="6">
          <cell r="B6">
            <v>20.966666666666669</v>
          </cell>
          <cell r="C6">
            <v>31.9</v>
          </cell>
          <cell r="D6">
            <v>13.4</v>
          </cell>
          <cell r="E6">
            <v>61.25</v>
          </cell>
          <cell r="F6">
            <v>90</v>
          </cell>
          <cell r="G6">
            <v>23</v>
          </cell>
          <cell r="H6">
            <v>8.2799999999999994</v>
          </cell>
          <cell r="I6" t="str">
            <v>S</v>
          </cell>
          <cell r="J6">
            <v>21.6</v>
          </cell>
          <cell r="K6">
            <v>0</v>
          </cell>
        </row>
        <row r="7">
          <cell r="B7">
            <v>20.537500000000001</v>
          </cell>
          <cell r="C7">
            <v>30.4</v>
          </cell>
          <cell r="D7">
            <v>12.5</v>
          </cell>
          <cell r="E7">
            <v>61.833333333333336</v>
          </cell>
          <cell r="F7">
            <v>96</v>
          </cell>
          <cell r="G7">
            <v>22</v>
          </cell>
          <cell r="H7">
            <v>8.64</v>
          </cell>
          <cell r="I7" t="str">
            <v>NE</v>
          </cell>
          <cell r="J7">
            <v>21.240000000000002</v>
          </cell>
          <cell r="K7">
            <v>0</v>
          </cell>
        </row>
        <row r="8">
          <cell r="B8">
            <v>19.862500000000001</v>
          </cell>
          <cell r="C8">
            <v>32.1</v>
          </cell>
          <cell r="D8">
            <v>10.7</v>
          </cell>
          <cell r="E8">
            <v>62.333333333333336</v>
          </cell>
          <cell r="F8">
            <v>93</v>
          </cell>
          <cell r="G8">
            <v>21</v>
          </cell>
          <cell r="H8">
            <v>6.84</v>
          </cell>
          <cell r="I8" t="str">
            <v>NE</v>
          </cell>
          <cell r="J8">
            <v>22.32</v>
          </cell>
          <cell r="K8">
            <v>0</v>
          </cell>
        </row>
        <row r="9">
          <cell r="B9">
            <v>20.570833333333333</v>
          </cell>
          <cell r="C9">
            <v>34</v>
          </cell>
          <cell r="D9">
            <v>10.5</v>
          </cell>
          <cell r="E9">
            <v>59.708333333333336</v>
          </cell>
          <cell r="F9">
            <v>91</v>
          </cell>
          <cell r="G9">
            <v>17</v>
          </cell>
          <cell r="H9">
            <v>9.7200000000000006</v>
          </cell>
          <cell r="I9" t="str">
            <v>NE</v>
          </cell>
          <cell r="J9">
            <v>37.080000000000005</v>
          </cell>
          <cell r="K9">
            <v>0</v>
          </cell>
        </row>
        <row r="10">
          <cell r="B10">
            <v>21.479166666666668</v>
          </cell>
          <cell r="C10">
            <v>34.700000000000003</v>
          </cell>
          <cell r="D10">
            <v>11.1</v>
          </cell>
          <cell r="E10">
            <v>58.708333333333336</v>
          </cell>
          <cell r="F10">
            <v>88</v>
          </cell>
          <cell r="G10">
            <v>22</v>
          </cell>
          <cell r="H10">
            <v>11.879999999999999</v>
          </cell>
          <cell r="I10" t="str">
            <v>NE</v>
          </cell>
          <cell r="J10">
            <v>33.840000000000003</v>
          </cell>
          <cell r="K10">
            <v>0</v>
          </cell>
        </row>
        <row r="11">
          <cell r="B11">
            <v>24.795833333333334</v>
          </cell>
          <cell r="C11">
            <v>33.4</v>
          </cell>
          <cell r="D11">
            <v>17.100000000000001</v>
          </cell>
          <cell r="E11">
            <v>55.208333333333336</v>
          </cell>
          <cell r="F11">
            <v>84</v>
          </cell>
          <cell r="G11">
            <v>25</v>
          </cell>
          <cell r="H11">
            <v>15.840000000000002</v>
          </cell>
          <cell r="I11" t="str">
            <v>NE</v>
          </cell>
          <cell r="J11">
            <v>36</v>
          </cell>
          <cell r="K11">
            <v>0</v>
          </cell>
        </row>
        <row r="12">
          <cell r="B12">
            <v>19.945833333333333</v>
          </cell>
          <cell r="C12">
            <v>24.8</v>
          </cell>
          <cell r="D12">
            <v>17.600000000000001</v>
          </cell>
          <cell r="E12">
            <v>78.75</v>
          </cell>
          <cell r="F12">
            <v>90</v>
          </cell>
          <cell r="G12">
            <v>62</v>
          </cell>
          <cell r="H12">
            <v>7.2</v>
          </cell>
          <cell r="I12" t="str">
            <v>O</v>
          </cell>
          <cell r="J12">
            <v>17.64</v>
          </cell>
          <cell r="K12">
            <v>0</v>
          </cell>
        </row>
        <row r="13">
          <cell r="B13">
            <v>19.545833333333331</v>
          </cell>
          <cell r="C13">
            <v>24.8</v>
          </cell>
          <cell r="D13">
            <v>16.899999999999999</v>
          </cell>
          <cell r="E13">
            <v>80.416666666666671</v>
          </cell>
          <cell r="F13">
            <v>96</v>
          </cell>
          <cell r="G13">
            <v>51</v>
          </cell>
          <cell r="H13">
            <v>7.2</v>
          </cell>
          <cell r="I13" t="str">
            <v>O</v>
          </cell>
          <cell r="J13">
            <v>21.96</v>
          </cell>
          <cell r="K13">
            <v>13</v>
          </cell>
        </row>
        <row r="14">
          <cell r="B14">
            <v>18.054166666666671</v>
          </cell>
          <cell r="C14">
            <v>25.2</v>
          </cell>
          <cell r="D14">
            <v>13.3</v>
          </cell>
          <cell r="E14">
            <v>56.083333333333336</v>
          </cell>
          <cell r="F14">
            <v>83</v>
          </cell>
          <cell r="G14">
            <v>17</v>
          </cell>
          <cell r="H14">
            <v>11.520000000000001</v>
          </cell>
          <cell r="I14" t="str">
            <v>O</v>
          </cell>
          <cell r="J14">
            <v>28.44</v>
          </cell>
          <cell r="K14">
            <v>0</v>
          </cell>
        </row>
        <row r="15">
          <cell r="B15">
            <v>16.375000000000004</v>
          </cell>
          <cell r="C15">
            <v>25.3</v>
          </cell>
          <cell r="D15">
            <v>7.4</v>
          </cell>
          <cell r="E15">
            <v>53.416666666666664</v>
          </cell>
          <cell r="F15">
            <v>87</v>
          </cell>
          <cell r="G15">
            <v>26</v>
          </cell>
          <cell r="H15">
            <v>12.24</v>
          </cell>
          <cell r="I15" t="str">
            <v>SO</v>
          </cell>
          <cell r="J15">
            <v>33.119999999999997</v>
          </cell>
          <cell r="K15">
            <v>0</v>
          </cell>
        </row>
        <row r="16">
          <cell r="B16">
            <v>15.858333333333329</v>
          </cell>
          <cell r="C16">
            <v>25.8</v>
          </cell>
          <cell r="D16">
            <v>6.3</v>
          </cell>
          <cell r="E16">
            <v>61.166666666666664</v>
          </cell>
          <cell r="F16">
            <v>90</v>
          </cell>
          <cell r="G16">
            <v>29</v>
          </cell>
          <cell r="H16">
            <v>11.879999999999999</v>
          </cell>
          <cell r="I16" t="str">
            <v>SO</v>
          </cell>
          <cell r="J16">
            <v>25.92</v>
          </cell>
          <cell r="K16">
            <v>0</v>
          </cell>
        </row>
        <row r="17">
          <cell r="B17">
            <v>18.825000000000003</v>
          </cell>
          <cell r="C17">
            <v>31.7</v>
          </cell>
          <cell r="D17">
            <v>9.6999999999999993</v>
          </cell>
          <cell r="E17">
            <v>62.208333333333336</v>
          </cell>
          <cell r="F17">
            <v>90</v>
          </cell>
          <cell r="G17">
            <v>27</v>
          </cell>
          <cell r="H17">
            <v>6.12</v>
          </cell>
          <cell r="I17" t="str">
            <v>SO</v>
          </cell>
          <cell r="J17">
            <v>16.920000000000002</v>
          </cell>
          <cell r="K17">
            <v>0</v>
          </cell>
        </row>
        <row r="18">
          <cell r="B18">
            <v>21.720833333333331</v>
          </cell>
          <cell r="C18">
            <v>35.299999999999997</v>
          </cell>
          <cell r="D18">
            <v>12.7</v>
          </cell>
          <cell r="E18">
            <v>62.833333333333336</v>
          </cell>
          <cell r="F18">
            <v>90</v>
          </cell>
          <cell r="G18">
            <v>25</v>
          </cell>
          <cell r="H18">
            <v>10.8</v>
          </cell>
          <cell r="I18" t="str">
            <v>NE</v>
          </cell>
          <cell r="J18">
            <v>28.08</v>
          </cell>
          <cell r="K18">
            <v>0</v>
          </cell>
        </row>
        <row r="19">
          <cell r="B19">
            <v>23.699999999999992</v>
          </cell>
          <cell r="C19">
            <v>34.4</v>
          </cell>
          <cell r="D19">
            <v>15</v>
          </cell>
          <cell r="E19">
            <v>63.458333333333336</v>
          </cell>
          <cell r="F19">
            <v>91</v>
          </cell>
          <cell r="G19">
            <v>31</v>
          </cell>
          <cell r="H19">
            <v>21.6</v>
          </cell>
          <cell r="I19" t="str">
            <v>NE</v>
          </cell>
          <cell r="J19">
            <v>42.12</v>
          </cell>
          <cell r="K19">
            <v>0</v>
          </cell>
        </row>
        <row r="20">
          <cell r="B20">
            <v>22.054166666666671</v>
          </cell>
          <cell r="C20">
            <v>30.6</v>
          </cell>
          <cell r="D20">
            <v>16.3</v>
          </cell>
          <cell r="E20">
            <v>75.208333333333329</v>
          </cell>
          <cell r="F20">
            <v>96</v>
          </cell>
          <cell r="G20">
            <v>45</v>
          </cell>
          <cell r="H20">
            <v>13.32</v>
          </cell>
          <cell r="I20" t="str">
            <v>SE</v>
          </cell>
          <cell r="J20">
            <v>41.4</v>
          </cell>
          <cell r="K20">
            <v>16.2</v>
          </cell>
        </row>
        <row r="21">
          <cell r="B21">
            <v>24.362500000000001</v>
          </cell>
          <cell r="C21">
            <v>33.5</v>
          </cell>
          <cell r="D21">
            <v>17.100000000000001</v>
          </cell>
          <cell r="E21">
            <v>68.208333333333329</v>
          </cell>
          <cell r="F21">
            <v>95</v>
          </cell>
          <cell r="G21">
            <v>36</v>
          </cell>
          <cell r="H21">
            <v>15.120000000000001</v>
          </cell>
          <cell r="I21" t="str">
            <v>NE</v>
          </cell>
          <cell r="J21">
            <v>42.480000000000004</v>
          </cell>
          <cell r="K21">
            <v>0</v>
          </cell>
        </row>
        <row r="22">
          <cell r="B22">
            <v>24.437500000000004</v>
          </cell>
          <cell r="C22">
            <v>34.200000000000003</v>
          </cell>
          <cell r="D22">
            <v>18.399999999999999</v>
          </cell>
          <cell r="E22">
            <v>71.791666666666671</v>
          </cell>
          <cell r="F22">
            <v>94</v>
          </cell>
          <cell r="G22">
            <v>39</v>
          </cell>
          <cell r="H22">
            <v>16.2</v>
          </cell>
          <cell r="I22" t="str">
            <v>NE</v>
          </cell>
          <cell r="J22">
            <v>47.519999999999996</v>
          </cell>
          <cell r="K22">
            <v>0</v>
          </cell>
        </row>
        <row r="23">
          <cell r="B23">
            <v>20.049999999999997</v>
          </cell>
          <cell r="C23">
            <v>24.2</v>
          </cell>
          <cell r="D23">
            <v>16.5</v>
          </cell>
          <cell r="E23">
            <v>87.083333333333329</v>
          </cell>
          <cell r="F23">
            <v>96</v>
          </cell>
          <cell r="G23">
            <v>67</v>
          </cell>
          <cell r="H23">
            <v>11.879999999999999</v>
          </cell>
          <cell r="I23" t="str">
            <v>SO</v>
          </cell>
          <cell r="J23">
            <v>41.4</v>
          </cell>
          <cell r="K23">
            <v>6.8</v>
          </cell>
        </row>
        <row r="24">
          <cell r="B24">
            <v>22.333333333333332</v>
          </cell>
          <cell r="C24">
            <v>32.4</v>
          </cell>
          <cell r="D24">
            <v>17.899999999999999</v>
          </cell>
          <cell r="E24">
            <v>80.875</v>
          </cell>
          <cell r="F24">
            <v>96</v>
          </cell>
          <cell r="G24">
            <v>46</v>
          </cell>
          <cell r="H24">
            <v>21.6</v>
          </cell>
          <cell r="I24" t="str">
            <v>L</v>
          </cell>
          <cell r="J24">
            <v>50.04</v>
          </cell>
          <cell r="K24">
            <v>7.8</v>
          </cell>
        </row>
        <row r="25">
          <cell r="B25">
            <v>15.958333333333334</v>
          </cell>
          <cell r="C25">
            <v>19.899999999999999</v>
          </cell>
          <cell r="D25">
            <v>13</v>
          </cell>
          <cell r="E25">
            <v>63</v>
          </cell>
          <cell r="F25">
            <v>84</v>
          </cell>
          <cell r="G25">
            <v>33</v>
          </cell>
          <cell r="H25">
            <v>11.879999999999999</v>
          </cell>
          <cell r="I25" t="str">
            <v>NO</v>
          </cell>
          <cell r="J25">
            <v>40.680000000000007</v>
          </cell>
          <cell r="K25">
            <v>0</v>
          </cell>
        </row>
        <row r="26">
          <cell r="B26">
            <v>13.029166666666669</v>
          </cell>
          <cell r="C26">
            <v>20.6</v>
          </cell>
          <cell r="D26">
            <v>6.5</v>
          </cell>
          <cell r="E26">
            <v>62.25</v>
          </cell>
          <cell r="F26">
            <v>87</v>
          </cell>
          <cell r="G26">
            <v>32</v>
          </cell>
          <cell r="H26">
            <v>16.559999999999999</v>
          </cell>
          <cell r="I26" t="str">
            <v>SO</v>
          </cell>
          <cell r="J26">
            <v>33.840000000000003</v>
          </cell>
          <cell r="K26">
            <v>0</v>
          </cell>
        </row>
        <row r="27">
          <cell r="B27">
            <v>14.045833333333336</v>
          </cell>
          <cell r="C27">
            <v>23.7</v>
          </cell>
          <cell r="D27">
            <v>4.3</v>
          </cell>
          <cell r="E27">
            <v>65.583333333333329</v>
          </cell>
          <cell r="F27">
            <v>95</v>
          </cell>
          <cell r="G27">
            <v>34</v>
          </cell>
          <cell r="H27">
            <v>14.04</v>
          </cell>
          <cell r="I27" t="str">
            <v>SO</v>
          </cell>
          <cell r="J27">
            <v>30.96</v>
          </cell>
          <cell r="K27">
            <v>0</v>
          </cell>
        </row>
        <row r="28">
          <cell r="B28">
            <v>17.320833333333333</v>
          </cell>
          <cell r="C28">
            <v>32.1</v>
          </cell>
          <cell r="D28">
            <v>5.5</v>
          </cell>
          <cell r="E28">
            <v>65.291666666666671</v>
          </cell>
          <cell r="F28">
            <v>96</v>
          </cell>
          <cell r="G28">
            <v>19</v>
          </cell>
          <cell r="H28">
            <v>6.48</v>
          </cell>
          <cell r="I28" t="str">
            <v>NE</v>
          </cell>
          <cell r="J28">
            <v>18.36</v>
          </cell>
          <cell r="K28">
            <v>0</v>
          </cell>
        </row>
        <row r="29">
          <cell r="B29">
            <v>22.104166666666668</v>
          </cell>
          <cell r="C29">
            <v>35.299999999999997</v>
          </cell>
          <cell r="D29">
            <v>13.3</v>
          </cell>
          <cell r="E29">
            <v>64.291666666666671</v>
          </cell>
          <cell r="F29">
            <v>91</v>
          </cell>
          <cell r="G29">
            <v>20</v>
          </cell>
          <cell r="H29">
            <v>6.12</v>
          </cell>
          <cell r="I29" t="str">
            <v>NE</v>
          </cell>
          <cell r="J29">
            <v>17.64</v>
          </cell>
          <cell r="K29">
            <v>0</v>
          </cell>
        </row>
        <row r="30">
          <cell r="B30">
            <v>24.595833333333331</v>
          </cell>
          <cell r="C30">
            <v>35.4</v>
          </cell>
          <cell r="D30">
            <v>14.7</v>
          </cell>
          <cell r="E30">
            <v>56.25</v>
          </cell>
          <cell r="F30">
            <v>92</v>
          </cell>
          <cell r="G30">
            <v>19</v>
          </cell>
          <cell r="H30">
            <v>7.9200000000000008</v>
          </cell>
          <cell r="I30" t="str">
            <v>NE</v>
          </cell>
          <cell r="J30">
            <v>34.200000000000003</v>
          </cell>
          <cell r="K30">
            <v>0</v>
          </cell>
        </row>
        <row r="31">
          <cell r="B31">
            <v>23.375</v>
          </cell>
          <cell r="C31">
            <v>35.200000000000003</v>
          </cell>
          <cell r="D31">
            <v>13.4</v>
          </cell>
          <cell r="E31">
            <v>54.333333333333336</v>
          </cell>
          <cell r="F31">
            <v>86</v>
          </cell>
          <cell r="G31">
            <v>19</v>
          </cell>
          <cell r="H31">
            <v>6.48</v>
          </cell>
          <cell r="I31" t="str">
            <v>NE</v>
          </cell>
          <cell r="J31">
            <v>24.840000000000003</v>
          </cell>
          <cell r="K31">
            <v>0</v>
          </cell>
        </row>
        <row r="32">
          <cell r="B32">
            <v>23.366666666666671</v>
          </cell>
          <cell r="C32">
            <v>34</v>
          </cell>
          <cell r="D32">
            <v>14.4</v>
          </cell>
          <cell r="E32">
            <v>61.291666666666664</v>
          </cell>
          <cell r="F32">
            <v>86</v>
          </cell>
          <cell r="G32">
            <v>31</v>
          </cell>
          <cell r="H32">
            <v>12.24</v>
          </cell>
          <cell r="I32" t="str">
            <v>NE</v>
          </cell>
          <cell r="J32">
            <v>34.92</v>
          </cell>
          <cell r="K32">
            <v>0</v>
          </cell>
        </row>
        <row r="33">
          <cell r="B33">
            <v>19.5625</v>
          </cell>
          <cell r="C33">
            <v>23.9</v>
          </cell>
          <cell r="D33">
            <v>15.3</v>
          </cell>
          <cell r="E33">
            <v>89.166666666666671</v>
          </cell>
          <cell r="F33">
            <v>96</v>
          </cell>
          <cell r="G33">
            <v>66</v>
          </cell>
          <cell r="H33">
            <v>17.64</v>
          </cell>
          <cell r="I33" t="str">
            <v>NE</v>
          </cell>
          <cell r="J33">
            <v>32.4</v>
          </cell>
          <cell r="K33">
            <v>31.999999999999996</v>
          </cell>
        </row>
        <row r="34">
          <cell r="B34">
            <v>13.895833333333336</v>
          </cell>
          <cell r="C34">
            <v>15.7</v>
          </cell>
          <cell r="D34">
            <v>12.6</v>
          </cell>
          <cell r="E34">
            <v>91.208333333333329</v>
          </cell>
          <cell r="F34">
            <v>96</v>
          </cell>
          <cell r="G34">
            <v>80</v>
          </cell>
          <cell r="H34">
            <v>16.2</v>
          </cell>
          <cell r="I34" t="str">
            <v>NE</v>
          </cell>
          <cell r="J34">
            <v>28.44</v>
          </cell>
          <cell r="K34">
            <v>8.1999999999999993</v>
          </cell>
        </row>
        <row r="35">
          <cell r="B35">
            <v>14.570833333333333</v>
          </cell>
          <cell r="C35">
            <v>23.2</v>
          </cell>
          <cell r="D35">
            <v>9.1999999999999993</v>
          </cell>
          <cell r="E35">
            <v>83.083333333333329</v>
          </cell>
          <cell r="F35">
            <v>97</v>
          </cell>
          <cell r="G35">
            <v>48</v>
          </cell>
          <cell r="H35">
            <v>5.4</v>
          </cell>
          <cell r="I35" t="str">
            <v>NE</v>
          </cell>
          <cell r="J35">
            <v>12.96</v>
          </cell>
          <cell r="K35">
            <v>0.2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23.316666666666666</v>
          </cell>
          <cell r="C5">
            <v>34.200000000000003</v>
          </cell>
          <cell r="D5">
            <v>14.2</v>
          </cell>
          <cell r="E5">
            <v>52.875</v>
          </cell>
          <cell r="F5">
            <v>84</v>
          </cell>
          <cell r="G5">
            <v>19</v>
          </cell>
          <cell r="H5">
            <v>9</v>
          </cell>
          <cell r="I5" t="str">
            <v>N</v>
          </cell>
          <cell r="J5">
            <v>22.32</v>
          </cell>
          <cell r="K5">
            <v>0</v>
          </cell>
        </row>
        <row r="6">
          <cell r="B6">
            <v>22.958333333333332</v>
          </cell>
          <cell r="C6">
            <v>33.700000000000003</v>
          </cell>
          <cell r="D6">
            <v>13.8</v>
          </cell>
          <cell r="E6">
            <v>59.583333333333336</v>
          </cell>
          <cell r="F6">
            <v>91</v>
          </cell>
          <cell r="G6">
            <v>22</v>
          </cell>
          <cell r="H6">
            <v>7.2</v>
          </cell>
          <cell r="I6" t="str">
            <v>S</v>
          </cell>
          <cell r="J6">
            <v>16.920000000000002</v>
          </cell>
          <cell r="K6">
            <v>0</v>
          </cell>
        </row>
        <row r="7">
          <cell r="B7">
            <v>24.270833333333339</v>
          </cell>
          <cell r="C7">
            <v>33.6</v>
          </cell>
          <cell r="D7">
            <v>17.3</v>
          </cell>
          <cell r="E7">
            <v>59.5</v>
          </cell>
          <cell r="F7">
            <v>91</v>
          </cell>
          <cell r="G7">
            <v>19</v>
          </cell>
          <cell r="H7">
            <v>7.5600000000000005</v>
          </cell>
          <cell r="I7" t="str">
            <v>S</v>
          </cell>
          <cell r="J7">
            <v>19.440000000000001</v>
          </cell>
          <cell r="K7">
            <v>0</v>
          </cell>
        </row>
        <row r="8">
          <cell r="B8">
            <v>23.475000000000005</v>
          </cell>
          <cell r="C8">
            <v>34.1</v>
          </cell>
          <cell r="D8">
            <v>16</v>
          </cell>
          <cell r="E8">
            <v>53.291666666666664</v>
          </cell>
          <cell r="F8">
            <v>84</v>
          </cell>
          <cell r="G8">
            <v>18</v>
          </cell>
          <cell r="H8">
            <v>9.7200000000000006</v>
          </cell>
          <cell r="I8" t="str">
            <v>S</v>
          </cell>
          <cell r="J8">
            <v>32.04</v>
          </cell>
          <cell r="K8">
            <v>0</v>
          </cell>
        </row>
        <row r="9">
          <cell r="B9">
            <v>23.737500000000001</v>
          </cell>
          <cell r="C9">
            <v>35.700000000000003</v>
          </cell>
          <cell r="D9">
            <v>13.4</v>
          </cell>
          <cell r="E9">
            <v>51.375</v>
          </cell>
          <cell r="F9">
            <v>87</v>
          </cell>
          <cell r="G9">
            <v>14</v>
          </cell>
          <cell r="H9">
            <v>14.4</v>
          </cell>
          <cell r="I9" t="str">
            <v>O</v>
          </cell>
          <cell r="J9">
            <v>37.440000000000005</v>
          </cell>
          <cell r="K9">
            <v>0</v>
          </cell>
        </row>
        <row r="10">
          <cell r="B10">
            <v>24.299999999999997</v>
          </cell>
          <cell r="C10">
            <v>34.9</v>
          </cell>
          <cell r="D10">
            <v>15</v>
          </cell>
          <cell r="E10">
            <v>55.666666666666664</v>
          </cell>
          <cell r="F10">
            <v>87</v>
          </cell>
          <cell r="G10">
            <v>27</v>
          </cell>
          <cell r="H10">
            <v>12.96</v>
          </cell>
          <cell r="I10" t="str">
            <v>N</v>
          </cell>
          <cell r="J10">
            <v>34.56</v>
          </cell>
          <cell r="K10">
            <v>0</v>
          </cell>
        </row>
        <row r="11">
          <cell r="B11">
            <v>25.845833333333335</v>
          </cell>
          <cell r="C11">
            <v>34.4</v>
          </cell>
          <cell r="D11">
            <v>18.3</v>
          </cell>
          <cell r="E11">
            <v>59</v>
          </cell>
          <cell r="F11">
            <v>89</v>
          </cell>
          <cell r="G11">
            <v>28</v>
          </cell>
          <cell r="H11">
            <v>12.24</v>
          </cell>
          <cell r="I11" t="str">
            <v>N</v>
          </cell>
          <cell r="J11">
            <v>30.6</v>
          </cell>
          <cell r="K11">
            <v>0</v>
          </cell>
        </row>
        <row r="12">
          <cell r="B12">
            <v>22.537500000000005</v>
          </cell>
          <cell r="C12">
            <v>26.6</v>
          </cell>
          <cell r="D12">
            <v>18.7</v>
          </cell>
          <cell r="E12">
            <v>75.083333333333329</v>
          </cell>
          <cell r="F12">
            <v>91</v>
          </cell>
          <cell r="G12">
            <v>58</v>
          </cell>
          <cell r="H12">
            <v>6.12</v>
          </cell>
          <cell r="I12" t="str">
            <v>S</v>
          </cell>
          <cell r="J12">
            <v>16.559999999999999</v>
          </cell>
          <cell r="K12">
            <v>0</v>
          </cell>
        </row>
        <row r="13">
          <cell r="B13">
            <v>21.125000000000004</v>
          </cell>
          <cell r="C13">
            <v>23.9</v>
          </cell>
          <cell r="D13">
            <v>18.8</v>
          </cell>
          <cell r="E13">
            <v>83.916666666666671</v>
          </cell>
          <cell r="F13">
            <v>94</v>
          </cell>
          <cell r="G13">
            <v>72</v>
          </cell>
          <cell r="H13">
            <v>6.48</v>
          </cell>
          <cell r="I13" t="str">
            <v>S</v>
          </cell>
          <cell r="J13">
            <v>18.720000000000002</v>
          </cell>
          <cell r="K13">
            <v>7.2</v>
          </cell>
        </row>
        <row r="14">
          <cell r="B14">
            <v>20.591666666666669</v>
          </cell>
          <cell r="C14">
            <v>26.5</v>
          </cell>
          <cell r="D14">
            <v>16.7</v>
          </cell>
          <cell r="E14">
            <v>59.583333333333336</v>
          </cell>
          <cell r="F14">
            <v>90</v>
          </cell>
          <cell r="G14">
            <v>29</v>
          </cell>
          <cell r="H14">
            <v>10.8</v>
          </cell>
          <cell r="I14" t="str">
            <v>S</v>
          </cell>
          <cell r="J14">
            <v>24.12</v>
          </cell>
          <cell r="K14">
            <v>0</v>
          </cell>
        </row>
        <row r="15">
          <cell r="B15">
            <v>18.970833333333328</v>
          </cell>
          <cell r="C15">
            <v>28</v>
          </cell>
          <cell r="D15">
            <v>11.6</v>
          </cell>
          <cell r="E15">
            <v>53.208333333333336</v>
          </cell>
          <cell r="F15">
            <v>84</v>
          </cell>
          <cell r="G15">
            <v>21</v>
          </cell>
          <cell r="H15">
            <v>6.48</v>
          </cell>
          <cell r="I15" t="str">
            <v>S</v>
          </cell>
          <cell r="J15">
            <v>19.8</v>
          </cell>
          <cell r="K15">
            <v>0</v>
          </cell>
        </row>
        <row r="16">
          <cell r="B16">
            <v>21.058333333333334</v>
          </cell>
          <cell r="C16">
            <v>29.5</v>
          </cell>
          <cell r="D16">
            <v>15.5</v>
          </cell>
          <cell r="E16">
            <v>49.541666666666664</v>
          </cell>
          <cell r="F16">
            <v>75</v>
          </cell>
          <cell r="G16">
            <v>26</v>
          </cell>
          <cell r="H16">
            <v>6.12</v>
          </cell>
          <cell r="I16" t="str">
            <v>S</v>
          </cell>
          <cell r="J16">
            <v>18</v>
          </cell>
          <cell r="K16">
            <v>0</v>
          </cell>
        </row>
        <row r="17">
          <cell r="B17">
            <v>23.416666666666668</v>
          </cell>
          <cell r="C17">
            <v>33.299999999999997</v>
          </cell>
          <cell r="D17">
            <v>16.2</v>
          </cell>
          <cell r="E17">
            <v>49.625</v>
          </cell>
          <cell r="F17">
            <v>82</v>
          </cell>
          <cell r="G17">
            <v>25</v>
          </cell>
          <cell r="H17">
            <v>4.6800000000000006</v>
          </cell>
          <cell r="I17" t="str">
            <v>S</v>
          </cell>
          <cell r="J17">
            <v>26.64</v>
          </cell>
          <cell r="K17">
            <v>0</v>
          </cell>
        </row>
        <row r="18">
          <cell r="B18">
            <v>25.104166666666668</v>
          </cell>
          <cell r="C18">
            <v>36</v>
          </cell>
          <cell r="D18">
            <v>16.399999999999999</v>
          </cell>
          <cell r="E18">
            <v>57.916666666666664</v>
          </cell>
          <cell r="F18">
            <v>87</v>
          </cell>
          <cell r="G18">
            <v>23</v>
          </cell>
          <cell r="H18">
            <v>12.24</v>
          </cell>
          <cell r="I18" t="str">
            <v>N</v>
          </cell>
          <cell r="J18">
            <v>28.8</v>
          </cell>
          <cell r="K18">
            <v>0</v>
          </cell>
        </row>
        <row r="19">
          <cell r="B19">
            <v>26.008333333333336</v>
          </cell>
          <cell r="C19">
            <v>37.200000000000003</v>
          </cell>
          <cell r="D19">
            <v>16.100000000000001</v>
          </cell>
          <cell r="E19">
            <v>61.125</v>
          </cell>
          <cell r="F19">
            <v>93</v>
          </cell>
          <cell r="G19">
            <v>25</v>
          </cell>
          <cell r="H19">
            <v>13.68</v>
          </cell>
          <cell r="I19" t="str">
            <v>O</v>
          </cell>
          <cell r="J19">
            <v>33.480000000000004</v>
          </cell>
          <cell r="K19">
            <v>0</v>
          </cell>
        </row>
        <row r="20">
          <cell r="B20">
            <v>25.575000000000003</v>
          </cell>
          <cell r="C20">
            <v>32.700000000000003</v>
          </cell>
          <cell r="D20">
            <v>19.100000000000001</v>
          </cell>
          <cell r="E20">
            <v>65.5</v>
          </cell>
          <cell r="F20">
            <v>88</v>
          </cell>
          <cell r="G20">
            <v>41</v>
          </cell>
          <cell r="H20">
            <v>12.6</v>
          </cell>
          <cell r="I20" t="str">
            <v>NE</v>
          </cell>
          <cell r="J20">
            <v>27</v>
          </cell>
          <cell r="K20">
            <v>0</v>
          </cell>
        </row>
        <row r="21">
          <cell r="B21">
            <v>26.791666666666668</v>
          </cell>
          <cell r="C21">
            <v>35.299999999999997</v>
          </cell>
          <cell r="D21">
            <v>18.8</v>
          </cell>
          <cell r="E21">
            <v>62.125</v>
          </cell>
          <cell r="F21">
            <v>91</v>
          </cell>
          <cell r="G21">
            <v>35</v>
          </cell>
          <cell r="H21">
            <v>15.120000000000001</v>
          </cell>
          <cell r="I21" t="str">
            <v>N</v>
          </cell>
          <cell r="J21">
            <v>32.4</v>
          </cell>
          <cell r="K21">
            <v>0</v>
          </cell>
        </row>
        <row r="22">
          <cell r="B22">
            <v>28.191666666666666</v>
          </cell>
          <cell r="C22">
            <v>36.9</v>
          </cell>
          <cell r="D22">
            <v>21.1</v>
          </cell>
          <cell r="E22">
            <v>62.666666666666664</v>
          </cell>
          <cell r="F22">
            <v>88</v>
          </cell>
          <cell r="G22">
            <v>33</v>
          </cell>
          <cell r="H22">
            <v>13.32</v>
          </cell>
          <cell r="I22" t="str">
            <v>N</v>
          </cell>
          <cell r="J22">
            <v>36.72</v>
          </cell>
          <cell r="K22">
            <v>0</v>
          </cell>
        </row>
        <row r="23">
          <cell r="B23">
            <v>25.333333333333339</v>
          </cell>
          <cell r="C23">
            <v>30</v>
          </cell>
          <cell r="D23">
            <v>21.9</v>
          </cell>
          <cell r="E23">
            <v>72.916666666666671</v>
          </cell>
          <cell r="F23">
            <v>87</v>
          </cell>
          <cell r="G23">
            <v>52</v>
          </cell>
          <cell r="H23">
            <v>12.96</v>
          </cell>
          <cell r="I23" t="str">
            <v>NE</v>
          </cell>
          <cell r="J23">
            <v>28.44</v>
          </cell>
          <cell r="K23">
            <v>2.8</v>
          </cell>
        </row>
        <row r="24">
          <cell r="B24">
            <v>24.841666666666665</v>
          </cell>
          <cell r="C24">
            <v>34.9</v>
          </cell>
          <cell r="D24">
            <v>20.6</v>
          </cell>
          <cell r="E24">
            <v>75.375</v>
          </cell>
          <cell r="F24">
            <v>93</v>
          </cell>
          <cell r="G24">
            <v>39</v>
          </cell>
          <cell r="H24">
            <v>18.36</v>
          </cell>
          <cell r="I24" t="str">
            <v>O</v>
          </cell>
          <cell r="J24">
            <v>57.24</v>
          </cell>
          <cell r="K24">
            <v>4</v>
          </cell>
        </row>
        <row r="25">
          <cell r="B25">
            <v>18.804166666666667</v>
          </cell>
          <cell r="C25">
            <v>22.1</v>
          </cell>
          <cell r="D25">
            <v>15.5</v>
          </cell>
          <cell r="E25">
            <v>52.333333333333336</v>
          </cell>
          <cell r="F25">
            <v>72</v>
          </cell>
          <cell r="G25">
            <v>27</v>
          </cell>
          <cell r="H25">
            <v>20.88</v>
          </cell>
          <cell r="I25" t="str">
            <v>S</v>
          </cell>
          <cell r="J25">
            <v>42.84</v>
          </cell>
          <cell r="K25">
            <v>0</v>
          </cell>
        </row>
        <row r="26">
          <cell r="B26">
            <v>15.35</v>
          </cell>
          <cell r="C26">
            <v>23.1</v>
          </cell>
          <cell r="D26">
            <v>8.1999999999999993</v>
          </cell>
          <cell r="E26">
            <v>53.375</v>
          </cell>
          <cell r="F26">
            <v>81</v>
          </cell>
          <cell r="G26">
            <v>27</v>
          </cell>
          <cell r="H26">
            <v>10.8</v>
          </cell>
          <cell r="I26" t="str">
            <v>S</v>
          </cell>
          <cell r="J26">
            <v>30.240000000000002</v>
          </cell>
          <cell r="K26">
            <v>0</v>
          </cell>
        </row>
        <row r="27">
          <cell r="B27">
            <v>17.279166666666672</v>
          </cell>
          <cell r="C27">
            <v>26.8</v>
          </cell>
          <cell r="D27">
            <v>10.3</v>
          </cell>
          <cell r="E27">
            <v>54.291666666666664</v>
          </cell>
          <cell r="F27">
            <v>81</v>
          </cell>
          <cell r="G27">
            <v>26</v>
          </cell>
          <cell r="H27">
            <v>6.48</v>
          </cell>
          <cell r="I27" t="str">
            <v>S</v>
          </cell>
          <cell r="J27">
            <v>20.88</v>
          </cell>
          <cell r="K27">
            <v>0</v>
          </cell>
        </row>
        <row r="28">
          <cell r="B28">
            <v>20.487500000000001</v>
          </cell>
          <cell r="C28">
            <v>32</v>
          </cell>
          <cell r="D28">
            <v>11.9</v>
          </cell>
          <cell r="E28">
            <v>52.958333333333336</v>
          </cell>
          <cell r="F28">
            <v>80</v>
          </cell>
          <cell r="G28">
            <v>23</v>
          </cell>
          <cell r="H28">
            <v>6.84</v>
          </cell>
          <cell r="I28" t="str">
            <v>S</v>
          </cell>
          <cell r="J28">
            <v>27.36</v>
          </cell>
          <cell r="K28">
            <v>0</v>
          </cell>
        </row>
        <row r="29">
          <cell r="B29">
            <v>25.079166666666669</v>
          </cell>
          <cell r="C29">
            <v>36.5</v>
          </cell>
          <cell r="D29">
            <v>16.600000000000001</v>
          </cell>
          <cell r="E29">
            <v>52.375</v>
          </cell>
          <cell r="F29">
            <v>80</v>
          </cell>
          <cell r="G29">
            <v>20</v>
          </cell>
          <cell r="H29">
            <v>11.16</v>
          </cell>
          <cell r="I29" t="str">
            <v>S</v>
          </cell>
          <cell r="J29">
            <v>25.56</v>
          </cell>
          <cell r="K29">
            <v>0</v>
          </cell>
        </row>
        <row r="30">
          <cell r="B30">
            <v>26.504166666666674</v>
          </cell>
          <cell r="C30">
            <v>36.700000000000003</v>
          </cell>
          <cell r="D30">
            <v>17.5</v>
          </cell>
          <cell r="E30">
            <v>54.5</v>
          </cell>
          <cell r="F30">
            <v>88</v>
          </cell>
          <cell r="G30">
            <v>24</v>
          </cell>
          <cell r="H30">
            <v>20.88</v>
          </cell>
          <cell r="I30" t="str">
            <v>S</v>
          </cell>
          <cell r="J30">
            <v>41.76</v>
          </cell>
          <cell r="K30">
            <v>0</v>
          </cell>
        </row>
        <row r="31">
          <cell r="B31">
            <v>27.670833333333338</v>
          </cell>
          <cell r="C31">
            <v>36.200000000000003</v>
          </cell>
          <cell r="D31">
            <v>20</v>
          </cell>
          <cell r="E31">
            <v>45.25</v>
          </cell>
          <cell r="F31">
            <v>77</v>
          </cell>
          <cell r="G31">
            <v>21</v>
          </cell>
          <cell r="H31">
            <v>12.6</v>
          </cell>
          <cell r="I31" t="str">
            <v>SE</v>
          </cell>
          <cell r="J31">
            <v>32.04</v>
          </cell>
          <cell r="K31">
            <v>0</v>
          </cell>
        </row>
        <row r="32">
          <cell r="B32">
            <v>25.400000000000002</v>
          </cell>
          <cell r="C32">
            <v>31.7</v>
          </cell>
          <cell r="D32">
            <v>19.5</v>
          </cell>
          <cell r="E32">
            <v>62.583333333333336</v>
          </cell>
          <cell r="F32">
            <v>84</v>
          </cell>
          <cell r="G32">
            <v>41</v>
          </cell>
          <cell r="H32">
            <v>9.3600000000000012</v>
          </cell>
          <cell r="I32" t="str">
            <v>NO</v>
          </cell>
          <cell r="J32">
            <v>27.36</v>
          </cell>
          <cell r="K32">
            <v>0</v>
          </cell>
        </row>
        <row r="33">
          <cell r="B33">
            <v>18.916666666666668</v>
          </cell>
          <cell r="C33">
            <v>26.4</v>
          </cell>
          <cell r="D33">
            <v>14.6</v>
          </cell>
          <cell r="E33">
            <v>88.125</v>
          </cell>
          <cell r="F33">
            <v>94</v>
          </cell>
          <cell r="G33">
            <v>57</v>
          </cell>
          <cell r="H33">
            <v>9.3600000000000012</v>
          </cell>
          <cell r="I33" t="str">
            <v>O</v>
          </cell>
          <cell r="J33">
            <v>33.119999999999997</v>
          </cell>
          <cell r="K33">
            <v>39.000000000000007</v>
          </cell>
        </row>
        <row r="34">
          <cell r="B34">
            <v>14.437500000000002</v>
          </cell>
          <cell r="C34">
            <v>16.100000000000001</v>
          </cell>
          <cell r="D34">
            <v>13.2</v>
          </cell>
          <cell r="E34">
            <v>86.625</v>
          </cell>
          <cell r="F34">
            <v>94</v>
          </cell>
          <cell r="G34">
            <v>74</v>
          </cell>
          <cell r="H34">
            <v>8.2799999999999994</v>
          </cell>
          <cell r="I34" t="str">
            <v>O</v>
          </cell>
          <cell r="J34">
            <v>21.240000000000002</v>
          </cell>
          <cell r="K34">
            <v>13.600000000000001</v>
          </cell>
        </row>
        <row r="35">
          <cell r="B35">
            <v>14.850000000000001</v>
          </cell>
          <cell r="C35">
            <v>23.1</v>
          </cell>
          <cell r="D35">
            <v>10.5</v>
          </cell>
          <cell r="E35">
            <v>83.291666666666671</v>
          </cell>
          <cell r="F35">
            <v>97</v>
          </cell>
          <cell r="G35">
            <v>49</v>
          </cell>
          <cell r="H35">
            <v>5.04</v>
          </cell>
          <cell r="I35" t="str">
            <v>SE</v>
          </cell>
          <cell r="J35">
            <v>13.68</v>
          </cell>
          <cell r="K35">
            <v>0.2</v>
          </cell>
        </row>
        <row r="36">
          <cell r="I36" t="str">
            <v>S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22.675000000000001</v>
          </cell>
          <cell r="C5">
            <v>35.799999999999997</v>
          </cell>
          <cell r="D5">
            <v>11.1</v>
          </cell>
          <cell r="E5">
            <v>55.5</v>
          </cell>
          <cell r="F5">
            <v>93</v>
          </cell>
          <cell r="G5">
            <v>14</v>
          </cell>
          <cell r="H5">
            <v>11.520000000000001</v>
          </cell>
          <cell r="I5" t="str">
            <v>NE</v>
          </cell>
          <cell r="J5">
            <v>30.6</v>
          </cell>
          <cell r="K5">
            <v>0</v>
          </cell>
        </row>
        <row r="6">
          <cell r="B6">
            <v>21.566666666666663</v>
          </cell>
          <cell r="C6">
            <v>32.9</v>
          </cell>
          <cell r="D6">
            <v>12.4</v>
          </cell>
          <cell r="E6">
            <v>66.416666666666671</v>
          </cell>
          <cell r="F6">
            <v>93</v>
          </cell>
          <cell r="G6">
            <v>30</v>
          </cell>
          <cell r="H6">
            <v>10.8</v>
          </cell>
          <cell r="I6" t="str">
            <v>S</v>
          </cell>
          <cell r="J6">
            <v>24.48</v>
          </cell>
          <cell r="K6">
            <v>0</v>
          </cell>
        </row>
        <row r="7">
          <cell r="B7">
            <v>23.237500000000001</v>
          </cell>
          <cell r="C7">
            <v>34.6</v>
          </cell>
          <cell r="D7">
            <v>13.5</v>
          </cell>
          <cell r="E7">
            <v>65.625</v>
          </cell>
          <cell r="F7">
            <v>98</v>
          </cell>
          <cell r="G7">
            <v>18</v>
          </cell>
          <cell r="H7">
            <v>12.24</v>
          </cell>
          <cell r="I7" t="str">
            <v>S</v>
          </cell>
          <cell r="J7">
            <v>27.36</v>
          </cell>
          <cell r="K7">
            <v>0</v>
          </cell>
        </row>
        <row r="8">
          <cell r="B8">
            <v>22.991666666666671</v>
          </cell>
          <cell r="C8">
            <v>36</v>
          </cell>
          <cell r="D8">
            <v>12.4</v>
          </cell>
          <cell r="E8">
            <v>55.916666666666664</v>
          </cell>
          <cell r="F8">
            <v>93</v>
          </cell>
          <cell r="G8">
            <v>14</v>
          </cell>
          <cell r="H8">
            <v>15.48</v>
          </cell>
          <cell r="I8" t="str">
            <v>N</v>
          </cell>
          <cell r="J8">
            <v>34.56</v>
          </cell>
          <cell r="K8">
            <v>0</v>
          </cell>
        </row>
        <row r="9">
          <cell r="B9">
            <v>23.8</v>
          </cell>
          <cell r="C9">
            <v>36.9</v>
          </cell>
          <cell r="D9">
            <v>12.9</v>
          </cell>
          <cell r="E9">
            <v>54.791666666666664</v>
          </cell>
          <cell r="F9">
            <v>93</v>
          </cell>
          <cell r="G9">
            <v>16</v>
          </cell>
          <cell r="H9">
            <v>21.240000000000002</v>
          </cell>
          <cell r="I9" t="str">
            <v>NO</v>
          </cell>
          <cell r="J9">
            <v>41.04</v>
          </cell>
          <cell r="K9">
            <v>0</v>
          </cell>
        </row>
        <row r="10">
          <cell r="B10">
            <v>24.95</v>
          </cell>
          <cell r="C10">
            <v>36.6</v>
          </cell>
          <cell r="D10">
            <v>14.5</v>
          </cell>
          <cell r="E10">
            <v>56.916666666666664</v>
          </cell>
          <cell r="F10">
            <v>91</v>
          </cell>
          <cell r="G10">
            <v>24</v>
          </cell>
          <cell r="H10">
            <v>23.400000000000002</v>
          </cell>
          <cell r="I10" t="str">
            <v>NE</v>
          </cell>
          <cell r="J10">
            <v>52.2</v>
          </cell>
          <cell r="K10">
            <v>0</v>
          </cell>
        </row>
        <row r="11">
          <cell r="B11">
            <v>26.279166666666669</v>
          </cell>
          <cell r="C11">
            <v>36.6</v>
          </cell>
          <cell r="D11">
            <v>17.899999999999999</v>
          </cell>
          <cell r="E11">
            <v>59.208333333333336</v>
          </cell>
          <cell r="F11">
            <v>90</v>
          </cell>
          <cell r="G11">
            <v>20</v>
          </cell>
          <cell r="H11">
            <v>15.48</v>
          </cell>
          <cell r="I11" t="str">
            <v>NE</v>
          </cell>
          <cell r="J11">
            <v>32.04</v>
          </cell>
          <cell r="K11">
            <v>0</v>
          </cell>
        </row>
        <row r="12">
          <cell r="B12">
            <v>22.908333333333331</v>
          </cell>
          <cell r="C12">
            <v>31.5</v>
          </cell>
          <cell r="D12">
            <v>17.2</v>
          </cell>
          <cell r="E12">
            <v>76.541666666666671</v>
          </cell>
          <cell r="F12">
            <v>96</v>
          </cell>
          <cell r="G12">
            <v>45</v>
          </cell>
          <cell r="H12">
            <v>14.76</v>
          </cell>
          <cell r="I12" t="str">
            <v>S</v>
          </cell>
          <cell r="J12">
            <v>25.2</v>
          </cell>
          <cell r="K12">
            <v>0</v>
          </cell>
        </row>
        <row r="13">
          <cell r="B13">
            <v>19.445833333333333</v>
          </cell>
          <cell r="C13">
            <v>23</v>
          </cell>
          <cell r="D13">
            <v>18.100000000000001</v>
          </cell>
          <cell r="E13">
            <v>87.958333333333329</v>
          </cell>
          <cell r="F13">
            <v>96</v>
          </cell>
          <cell r="G13">
            <v>77</v>
          </cell>
          <cell r="H13">
            <v>18.720000000000002</v>
          </cell>
          <cell r="I13" t="str">
            <v>S</v>
          </cell>
          <cell r="J13">
            <v>35.64</v>
          </cell>
          <cell r="K13">
            <v>4.5999999999999996</v>
          </cell>
        </row>
        <row r="14">
          <cell r="B14">
            <v>20.062500000000004</v>
          </cell>
          <cell r="C14">
            <v>24.9</v>
          </cell>
          <cell r="D14">
            <v>17.3</v>
          </cell>
          <cell r="E14">
            <v>76.541666666666671</v>
          </cell>
          <cell r="F14">
            <v>96</v>
          </cell>
          <cell r="G14">
            <v>46</v>
          </cell>
          <cell r="H14">
            <v>16.920000000000002</v>
          </cell>
          <cell r="I14" t="str">
            <v>SE</v>
          </cell>
          <cell r="J14">
            <v>28.8</v>
          </cell>
          <cell r="K14">
            <v>0.4</v>
          </cell>
        </row>
        <row r="15">
          <cell r="B15">
            <v>21.545833333333338</v>
          </cell>
          <cell r="C15">
            <v>29.3</v>
          </cell>
          <cell r="D15">
            <v>17</v>
          </cell>
          <cell r="E15">
            <v>64.25</v>
          </cell>
          <cell r="F15">
            <v>92</v>
          </cell>
          <cell r="G15">
            <v>31</v>
          </cell>
          <cell r="H15">
            <v>11.16</v>
          </cell>
          <cell r="I15" t="str">
            <v>SE</v>
          </cell>
          <cell r="J15">
            <v>23.400000000000002</v>
          </cell>
          <cell r="K15">
            <v>0</v>
          </cell>
        </row>
        <row r="16">
          <cell r="B16">
            <v>21.504166666666674</v>
          </cell>
          <cell r="C16">
            <v>32.4</v>
          </cell>
          <cell r="D16">
            <v>13.2</v>
          </cell>
          <cell r="E16">
            <v>63.708333333333336</v>
          </cell>
          <cell r="F16">
            <v>96</v>
          </cell>
          <cell r="G16">
            <v>25</v>
          </cell>
          <cell r="H16">
            <v>10.44</v>
          </cell>
          <cell r="I16" t="str">
            <v>SE</v>
          </cell>
          <cell r="J16">
            <v>19.8</v>
          </cell>
          <cell r="K16">
            <v>0</v>
          </cell>
        </row>
        <row r="17">
          <cell r="B17">
            <v>24.579166666666666</v>
          </cell>
          <cell r="C17">
            <v>35.9</v>
          </cell>
          <cell r="D17">
            <v>14.6</v>
          </cell>
          <cell r="E17">
            <v>57.125</v>
          </cell>
          <cell r="F17">
            <v>93</v>
          </cell>
          <cell r="G17">
            <v>23</v>
          </cell>
          <cell r="H17">
            <v>15.120000000000001</v>
          </cell>
          <cell r="I17" t="str">
            <v>NE</v>
          </cell>
          <cell r="J17">
            <v>32.04</v>
          </cell>
          <cell r="K17">
            <v>0</v>
          </cell>
        </row>
        <row r="18">
          <cell r="B18">
            <v>25.875</v>
          </cell>
          <cell r="C18">
            <v>37.4</v>
          </cell>
          <cell r="D18">
            <v>16.7</v>
          </cell>
          <cell r="E18">
            <v>59.333333333333336</v>
          </cell>
          <cell r="F18">
            <v>93</v>
          </cell>
          <cell r="G18">
            <v>21</v>
          </cell>
          <cell r="H18">
            <v>13.32</v>
          </cell>
          <cell r="I18" t="str">
            <v>NE</v>
          </cell>
          <cell r="J18">
            <v>31.319999999999997</v>
          </cell>
          <cell r="K18">
            <v>0</v>
          </cell>
        </row>
        <row r="19">
          <cell r="B19">
            <v>26.895833333333329</v>
          </cell>
          <cell r="C19">
            <v>38.4</v>
          </cell>
          <cell r="D19">
            <v>17.600000000000001</v>
          </cell>
          <cell r="E19">
            <v>59.916666666666664</v>
          </cell>
          <cell r="F19">
            <v>92</v>
          </cell>
          <cell r="G19">
            <v>25</v>
          </cell>
          <cell r="H19">
            <v>21.96</v>
          </cell>
          <cell r="I19" t="str">
            <v>O</v>
          </cell>
          <cell r="J19">
            <v>48.96</v>
          </cell>
          <cell r="K19">
            <v>0</v>
          </cell>
        </row>
        <row r="20">
          <cell r="B20">
            <v>27.270833333333329</v>
          </cell>
          <cell r="C20">
            <v>33.6</v>
          </cell>
          <cell r="D20">
            <v>22.5</v>
          </cell>
          <cell r="E20">
            <v>64.25</v>
          </cell>
          <cell r="F20">
            <v>94</v>
          </cell>
          <cell r="G20">
            <v>39</v>
          </cell>
          <cell r="H20">
            <v>26.64</v>
          </cell>
          <cell r="I20" t="str">
            <v>N</v>
          </cell>
          <cell r="J20">
            <v>41.04</v>
          </cell>
          <cell r="K20">
            <v>0.4</v>
          </cell>
        </row>
        <row r="21">
          <cell r="B21">
            <v>28.462499999999995</v>
          </cell>
          <cell r="C21">
            <v>36.6</v>
          </cell>
          <cell r="D21">
            <v>20.7</v>
          </cell>
          <cell r="E21">
            <v>54.416666666666664</v>
          </cell>
          <cell r="F21">
            <v>78</v>
          </cell>
          <cell r="G21">
            <v>32</v>
          </cell>
          <cell r="H21">
            <v>21.240000000000002</v>
          </cell>
          <cell r="I21" t="str">
            <v>N</v>
          </cell>
          <cell r="J21">
            <v>45</v>
          </cell>
          <cell r="K21">
            <v>0</v>
          </cell>
        </row>
        <row r="22">
          <cell r="B22">
            <v>29.554166666666664</v>
          </cell>
          <cell r="C22">
            <v>37.5</v>
          </cell>
          <cell r="D22">
            <v>22.7</v>
          </cell>
          <cell r="E22">
            <v>59.791666666666664</v>
          </cell>
          <cell r="F22">
            <v>86</v>
          </cell>
          <cell r="G22">
            <v>32</v>
          </cell>
          <cell r="H22">
            <v>16.920000000000002</v>
          </cell>
          <cell r="I22" t="str">
            <v>N</v>
          </cell>
          <cell r="J22">
            <v>30.6</v>
          </cell>
          <cell r="K22">
            <v>0</v>
          </cell>
        </row>
        <row r="23">
          <cell r="B23">
            <v>25.366666666666671</v>
          </cell>
          <cell r="C23">
            <v>31.4</v>
          </cell>
          <cell r="D23">
            <v>20.7</v>
          </cell>
          <cell r="E23">
            <v>72.5</v>
          </cell>
          <cell r="F23">
            <v>94</v>
          </cell>
          <cell r="G23">
            <v>53</v>
          </cell>
          <cell r="H23">
            <v>13.32</v>
          </cell>
          <cell r="I23" t="str">
            <v>NE</v>
          </cell>
          <cell r="J23">
            <v>52.2</v>
          </cell>
          <cell r="K23">
            <v>15.2</v>
          </cell>
        </row>
        <row r="24">
          <cell r="B24">
            <v>27.483333333333331</v>
          </cell>
          <cell r="C24">
            <v>34.9</v>
          </cell>
          <cell r="D24">
            <v>21.7</v>
          </cell>
          <cell r="E24">
            <v>68.041666666666671</v>
          </cell>
          <cell r="F24">
            <v>95</v>
          </cell>
          <cell r="G24">
            <v>41</v>
          </cell>
          <cell r="H24">
            <v>22.68</v>
          </cell>
          <cell r="I24" t="str">
            <v>NO</v>
          </cell>
          <cell r="J24">
            <v>70.2</v>
          </cell>
          <cell r="K24">
            <v>14.600000000000001</v>
          </cell>
        </row>
        <row r="25">
          <cell r="B25">
            <v>19.570833333333333</v>
          </cell>
          <cell r="C25">
            <v>23.5</v>
          </cell>
          <cell r="D25">
            <v>16.399999999999999</v>
          </cell>
          <cell r="E25">
            <v>58.333333333333336</v>
          </cell>
          <cell r="F25">
            <v>86</v>
          </cell>
          <cell r="G25">
            <v>31</v>
          </cell>
          <cell r="H25">
            <v>33.119999999999997</v>
          </cell>
          <cell r="I25" t="str">
            <v>S</v>
          </cell>
          <cell r="J25">
            <v>57.24</v>
          </cell>
          <cell r="K25">
            <v>0.8</v>
          </cell>
        </row>
        <row r="26">
          <cell r="B26">
            <v>15.9125</v>
          </cell>
          <cell r="C26">
            <v>22.9</v>
          </cell>
          <cell r="D26">
            <v>9.5</v>
          </cell>
          <cell r="E26">
            <v>54.041666666666664</v>
          </cell>
          <cell r="F26">
            <v>83</v>
          </cell>
          <cell r="G26">
            <v>26</v>
          </cell>
          <cell r="H26">
            <v>18.720000000000002</v>
          </cell>
          <cell r="I26" t="str">
            <v>SE</v>
          </cell>
          <cell r="J26">
            <v>32.76</v>
          </cell>
          <cell r="K26">
            <v>0</v>
          </cell>
        </row>
        <row r="27">
          <cell r="B27">
            <v>15.983333333333333</v>
          </cell>
          <cell r="C27">
            <v>26.9</v>
          </cell>
          <cell r="D27">
            <v>6.7</v>
          </cell>
          <cell r="E27">
            <v>65.875</v>
          </cell>
          <cell r="F27">
            <v>96</v>
          </cell>
          <cell r="G27">
            <v>26</v>
          </cell>
          <cell r="H27">
            <v>13.68</v>
          </cell>
          <cell r="I27" t="str">
            <v>NE</v>
          </cell>
          <cell r="J27">
            <v>31.680000000000003</v>
          </cell>
          <cell r="K27">
            <v>0</v>
          </cell>
        </row>
        <row r="28">
          <cell r="B28">
            <v>19.804166666666667</v>
          </cell>
          <cell r="C28">
            <v>33</v>
          </cell>
          <cell r="D28">
            <v>9.8000000000000007</v>
          </cell>
          <cell r="E28">
            <v>63.666666666666664</v>
          </cell>
          <cell r="F28">
            <v>95</v>
          </cell>
          <cell r="G28">
            <v>24</v>
          </cell>
          <cell r="H28">
            <v>11.879999999999999</v>
          </cell>
          <cell r="I28" t="str">
            <v>N</v>
          </cell>
          <cell r="J28">
            <v>27.720000000000002</v>
          </cell>
          <cell r="K28">
            <v>0</v>
          </cell>
        </row>
        <row r="29">
          <cell r="B29">
            <v>24.754166666666666</v>
          </cell>
          <cell r="C29">
            <v>37.299999999999997</v>
          </cell>
          <cell r="D29">
            <v>15.2</v>
          </cell>
          <cell r="E29">
            <v>63</v>
          </cell>
          <cell r="F29">
            <v>94</v>
          </cell>
          <cell r="G29">
            <v>23</v>
          </cell>
          <cell r="H29">
            <v>9</v>
          </cell>
          <cell r="I29" t="str">
            <v>L</v>
          </cell>
          <cell r="J29">
            <v>21.96</v>
          </cell>
          <cell r="K29">
            <v>0</v>
          </cell>
        </row>
        <row r="30">
          <cell r="B30">
            <v>27.650000000000006</v>
          </cell>
          <cell r="C30">
            <v>36.9</v>
          </cell>
          <cell r="D30">
            <v>20.100000000000001</v>
          </cell>
          <cell r="E30">
            <v>57.75</v>
          </cell>
          <cell r="F30">
            <v>88</v>
          </cell>
          <cell r="G30">
            <v>26</v>
          </cell>
          <cell r="H30">
            <v>23.400000000000002</v>
          </cell>
          <cell r="I30" t="str">
            <v>N</v>
          </cell>
          <cell r="J30">
            <v>42.480000000000004</v>
          </cell>
          <cell r="K30">
            <v>0</v>
          </cell>
        </row>
        <row r="31">
          <cell r="B31">
            <v>28.241666666666664</v>
          </cell>
          <cell r="C31">
            <v>36.799999999999997</v>
          </cell>
          <cell r="D31">
            <v>21.6</v>
          </cell>
          <cell r="E31">
            <v>51.541666666666664</v>
          </cell>
          <cell r="F31">
            <v>85</v>
          </cell>
          <cell r="G31">
            <v>28</v>
          </cell>
          <cell r="H31">
            <v>18</v>
          </cell>
          <cell r="I31" t="str">
            <v>N</v>
          </cell>
          <cell r="J31">
            <v>34.200000000000003</v>
          </cell>
          <cell r="K31">
            <v>0</v>
          </cell>
        </row>
        <row r="32">
          <cell r="B32">
            <v>25.537499999999998</v>
          </cell>
          <cell r="C32">
            <v>29.8</v>
          </cell>
          <cell r="D32">
            <v>21.6</v>
          </cell>
          <cell r="E32">
            <v>67.625</v>
          </cell>
          <cell r="F32">
            <v>86</v>
          </cell>
          <cell r="G32">
            <v>50</v>
          </cell>
          <cell r="H32">
            <v>22.32</v>
          </cell>
          <cell r="I32" t="str">
            <v>NO</v>
          </cell>
          <cell r="J32">
            <v>33.840000000000003</v>
          </cell>
          <cell r="K32">
            <v>0.4</v>
          </cell>
        </row>
        <row r="33">
          <cell r="B33">
            <v>18.412500000000001</v>
          </cell>
          <cell r="C33">
            <v>24.9</v>
          </cell>
          <cell r="D33">
            <v>14.2</v>
          </cell>
          <cell r="E33">
            <v>88.625</v>
          </cell>
          <cell r="F33">
            <v>94</v>
          </cell>
          <cell r="G33">
            <v>72</v>
          </cell>
          <cell r="H33">
            <v>20.88</v>
          </cell>
          <cell r="I33" t="str">
            <v>SO</v>
          </cell>
          <cell r="J33">
            <v>34.56</v>
          </cell>
          <cell r="K33">
            <v>7.8000000000000007</v>
          </cell>
        </row>
        <row r="34">
          <cell r="B34">
            <v>13.841666666666663</v>
          </cell>
          <cell r="C34">
            <v>15.3</v>
          </cell>
          <cell r="D34">
            <v>12.6</v>
          </cell>
          <cell r="E34">
            <v>92.583333333333329</v>
          </cell>
          <cell r="F34">
            <v>97</v>
          </cell>
          <cell r="G34">
            <v>84</v>
          </cell>
          <cell r="H34">
            <v>14.4</v>
          </cell>
          <cell r="I34" t="str">
            <v>SO</v>
          </cell>
          <cell r="J34">
            <v>25.92</v>
          </cell>
          <cell r="K34">
            <v>41.2</v>
          </cell>
        </row>
        <row r="35">
          <cell r="B35">
            <v>16.120833333333334</v>
          </cell>
          <cell r="C35">
            <v>24.7</v>
          </cell>
          <cell r="D35">
            <v>11.8</v>
          </cell>
          <cell r="E35">
            <v>82.125</v>
          </cell>
          <cell r="F35">
            <v>98</v>
          </cell>
          <cell r="G35">
            <v>39</v>
          </cell>
          <cell r="H35">
            <v>6.12</v>
          </cell>
          <cell r="I35" t="str">
            <v>N</v>
          </cell>
          <cell r="J35">
            <v>17.64</v>
          </cell>
          <cell r="K35">
            <v>0.2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20.341666666666665</v>
          </cell>
          <cell r="C5">
            <v>31.7</v>
          </cell>
          <cell r="D5">
            <v>10.8</v>
          </cell>
          <cell r="E5">
            <v>58.916666666666664</v>
          </cell>
          <cell r="F5">
            <v>96</v>
          </cell>
          <cell r="G5">
            <v>22</v>
          </cell>
          <cell r="H5">
            <v>15.120000000000001</v>
          </cell>
          <cell r="I5" t="str">
            <v>SO</v>
          </cell>
          <cell r="J5">
            <v>37.080000000000005</v>
          </cell>
          <cell r="K5">
            <v>0</v>
          </cell>
        </row>
        <row r="6">
          <cell r="B6">
            <v>21.208333333333332</v>
          </cell>
          <cell r="C6">
            <v>31.3</v>
          </cell>
          <cell r="D6">
            <v>13.2</v>
          </cell>
          <cell r="E6">
            <v>61.125</v>
          </cell>
          <cell r="F6">
            <v>91</v>
          </cell>
          <cell r="G6">
            <v>24</v>
          </cell>
          <cell r="H6">
            <v>14.76</v>
          </cell>
          <cell r="I6" t="str">
            <v>SO</v>
          </cell>
          <cell r="J6">
            <v>29.880000000000003</v>
          </cell>
          <cell r="K6">
            <v>0</v>
          </cell>
        </row>
        <row r="7">
          <cell r="B7">
            <v>19.716666666666665</v>
          </cell>
          <cell r="C7">
            <v>29.6</v>
          </cell>
          <cell r="D7">
            <v>11.8</v>
          </cell>
          <cell r="E7">
            <v>72.375</v>
          </cell>
          <cell r="F7">
            <v>98</v>
          </cell>
          <cell r="G7">
            <v>26</v>
          </cell>
          <cell r="H7">
            <v>17.28</v>
          </cell>
          <cell r="I7" t="str">
            <v>SO</v>
          </cell>
          <cell r="J7">
            <v>30.6</v>
          </cell>
          <cell r="K7">
            <v>0</v>
          </cell>
        </row>
        <row r="8">
          <cell r="B8">
            <v>20.091666666666661</v>
          </cell>
          <cell r="C8">
            <v>30</v>
          </cell>
          <cell r="D8">
            <v>11.8</v>
          </cell>
          <cell r="E8">
            <v>63.75</v>
          </cell>
          <cell r="F8">
            <v>96</v>
          </cell>
          <cell r="G8">
            <v>26</v>
          </cell>
          <cell r="H8">
            <v>17.64</v>
          </cell>
          <cell r="I8" t="str">
            <v>SO</v>
          </cell>
          <cell r="J8">
            <v>36.36</v>
          </cell>
          <cell r="K8">
            <v>0</v>
          </cell>
        </row>
        <row r="9">
          <cell r="B9">
            <v>20.937499999999996</v>
          </cell>
          <cell r="C9">
            <v>32.1</v>
          </cell>
          <cell r="D9">
            <v>12</v>
          </cell>
          <cell r="E9">
            <v>58.458333333333336</v>
          </cell>
          <cell r="F9">
            <v>96</v>
          </cell>
          <cell r="G9">
            <v>20</v>
          </cell>
          <cell r="H9">
            <v>14.04</v>
          </cell>
          <cell r="I9" t="str">
            <v>SO</v>
          </cell>
          <cell r="J9">
            <v>36.72</v>
          </cell>
          <cell r="K9">
            <v>0</v>
          </cell>
        </row>
        <row r="10">
          <cell r="B10">
            <v>21.979166666666668</v>
          </cell>
          <cell r="C10">
            <v>33.4</v>
          </cell>
          <cell r="D10">
            <v>12.3</v>
          </cell>
          <cell r="E10">
            <v>53.166666666666664</v>
          </cell>
          <cell r="F10">
            <v>88</v>
          </cell>
          <cell r="G10">
            <v>21</v>
          </cell>
          <cell r="H10">
            <v>19.8</v>
          </cell>
          <cell r="I10" t="str">
            <v>SO</v>
          </cell>
          <cell r="J10">
            <v>40.32</v>
          </cell>
          <cell r="K10">
            <v>0</v>
          </cell>
        </row>
        <row r="11">
          <cell r="B11">
            <v>21.966666666666665</v>
          </cell>
          <cell r="C11">
            <v>25.8</v>
          </cell>
          <cell r="D11">
            <v>17.2</v>
          </cell>
          <cell r="E11">
            <v>67.083333333333329</v>
          </cell>
          <cell r="F11">
            <v>89</v>
          </cell>
          <cell r="G11">
            <v>40</v>
          </cell>
          <cell r="H11">
            <v>12.24</v>
          </cell>
          <cell r="I11" t="str">
            <v>SO</v>
          </cell>
          <cell r="J11">
            <v>28.8</v>
          </cell>
          <cell r="K11">
            <v>0</v>
          </cell>
        </row>
        <row r="12">
          <cell r="B12">
            <v>17.208333333333332</v>
          </cell>
          <cell r="C12">
            <v>21.1</v>
          </cell>
          <cell r="D12">
            <v>15.3</v>
          </cell>
          <cell r="E12">
            <v>91.333333333333329</v>
          </cell>
          <cell r="F12">
            <v>97</v>
          </cell>
          <cell r="G12">
            <v>81</v>
          </cell>
          <cell r="H12">
            <v>9.3600000000000012</v>
          </cell>
          <cell r="I12" t="str">
            <v>SO</v>
          </cell>
          <cell r="J12">
            <v>20.88</v>
          </cell>
          <cell r="K12">
            <v>6.2</v>
          </cell>
        </row>
        <row r="13">
          <cell r="B13">
            <v>18.337500000000002</v>
          </cell>
          <cell r="C13">
            <v>24.6</v>
          </cell>
          <cell r="D13">
            <v>13.9</v>
          </cell>
          <cell r="E13">
            <v>74.083333333333329</v>
          </cell>
          <cell r="F13">
            <v>97</v>
          </cell>
          <cell r="G13">
            <v>28</v>
          </cell>
          <cell r="H13">
            <v>10.44</v>
          </cell>
          <cell r="I13" t="str">
            <v>SO</v>
          </cell>
          <cell r="J13">
            <v>24.48</v>
          </cell>
          <cell r="K13">
            <v>4.4000000000000004</v>
          </cell>
        </row>
        <row r="14">
          <cell r="B14">
            <v>15.541666666666664</v>
          </cell>
          <cell r="C14">
            <v>23.3</v>
          </cell>
          <cell r="D14">
            <v>9.6</v>
          </cell>
          <cell r="E14">
            <v>63.416666666666664</v>
          </cell>
          <cell r="F14">
            <v>90</v>
          </cell>
          <cell r="G14">
            <v>26</v>
          </cell>
          <cell r="H14">
            <v>11.520000000000001</v>
          </cell>
          <cell r="I14" t="str">
            <v>SO</v>
          </cell>
          <cell r="J14">
            <v>26.28</v>
          </cell>
          <cell r="K14">
            <v>0</v>
          </cell>
        </row>
        <row r="15">
          <cell r="B15">
            <v>14.14583333333333</v>
          </cell>
          <cell r="C15">
            <v>24.5</v>
          </cell>
          <cell r="D15">
            <v>6.1</v>
          </cell>
          <cell r="E15">
            <v>59.958333333333336</v>
          </cell>
          <cell r="F15">
            <v>90</v>
          </cell>
          <cell r="G15">
            <v>22</v>
          </cell>
          <cell r="H15">
            <v>23.400000000000002</v>
          </cell>
          <cell r="I15" t="str">
            <v>SO</v>
          </cell>
          <cell r="J15">
            <v>36.36</v>
          </cell>
          <cell r="K15">
            <v>0</v>
          </cell>
        </row>
        <row r="16">
          <cell r="B16">
            <v>14.924999999999997</v>
          </cell>
          <cell r="C16">
            <v>24.9</v>
          </cell>
          <cell r="D16">
            <v>5.5</v>
          </cell>
          <cell r="E16">
            <v>59.666666666666664</v>
          </cell>
          <cell r="F16">
            <v>92</v>
          </cell>
          <cell r="G16">
            <v>27</v>
          </cell>
          <cell r="H16">
            <v>16.920000000000002</v>
          </cell>
          <cell r="I16" t="str">
            <v>SO</v>
          </cell>
          <cell r="J16">
            <v>31.680000000000003</v>
          </cell>
          <cell r="K16">
            <v>0</v>
          </cell>
        </row>
        <row r="17">
          <cell r="B17">
            <v>18.370833333333334</v>
          </cell>
          <cell r="C17">
            <v>30</v>
          </cell>
          <cell r="D17">
            <v>10.1</v>
          </cell>
          <cell r="E17">
            <v>55.75</v>
          </cell>
          <cell r="F17">
            <v>85</v>
          </cell>
          <cell r="G17">
            <v>22</v>
          </cell>
          <cell r="H17">
            <v>14.04</v>
          </cell>
          <cell r="I17" t="str">
            <v>SO</v>
          </cell>
          <cell r="J17">
            <v>29.16</v>
          </cell>
          <cell r="K17">
            <v>0</v>
          </cell>
        </row>
        <row r="18">
          <cell r="B18">
            <v>21.795833333333331</v>
          </cell>
          <cell r="C18">
            <v>34.6</v>
          </cell>
          <cell r="D18">
            <v>12.4</v>
          </cell>
          <cell r="E18">
            <v>57.25</v>
          </cell>
          <cell r="F18">
            <v>90</v>
          </cell>
          <cell r="G18">
            <v>22</v>
          </cell>
          <cell r="H18">
            <v>12.6</v>
          </cell>
          <cell r="I18" t="str">
            <v>SO</v>
          </cell>
          <cell r="J18">
            <v>27</v>
          </cell>
          <cell r="K18">
            <v>0</v>
          </cell>
        </row>
        <row r="19">
          <cell r="B19">
            <v>20.224999999999998</v>
          </cell>
          <cell r="C19">
            <v>28</v>
          </cell>
          <cell r="D19">
            <v>14.6</v>
          </cell>
          <cell r="E19">
            <v>73.458333333333329</v>
          </cell>
          <cell r="F19">
            <v>88</v>
          </cell>
          <cell r="G19">
            <v>47</v>
          </cell>
          <cell r="H19">
            <v>19.440000000000001</v>
          </cell>
          <cell r="I19" t="str">
            <v>SO</v>
          </cell>
          <cell r="J19">
            <v>34.200000000000003</v>
          </cell>
          <cell r="K19">
            <v>1.4</v>
          </cell>
        </row>
        <row r="20">
          <cell r="B20">
            <v>21.3</v>
          </cell>
          <cell r="C20">
            <v>30.3</v>
          </cell>
          <cell r="D20">
            <v>15.1</v>
          </cell>
          <cell r="E20">
            <v>74</v>
          </cell>
          <cell r="F20">
            <v>97</v>
          </cell>
          <cell r="G20">
            <v>40</v>
          </cell>
          <cell r="H20">
            <v>18</v>
          </cell>
          <cell r="I20" t="str">
            <v>SO</v>
          </cell>
          <cell r="J20">
            <v>39.96</v>
          </cell>
          <cell r="K20">
            <v>0.6</v>
          </cell>
        </row>
        <row r="21">
          <cell r="B21">
            <v>26.033333333333331</v>
          </cell>
          <cell r="C21">
            <v>34.5</v>
          </cell>
          <cell r="D21">
            <v>19.2</v>
          </cell>
          <cell r="E21">
            <v>58.625</v>
          </cell>
          <cell r="F21">
            <v>86</v>
          </cell>
          <cell r="G21">
            <v>29</v>
          </cell>
          <cell r="H21">
            <v>21.6</v>
          </cell>
          <cell r="I21" t="str">
            <v>SO</v>
          </cell>
          <cell r="J21">
            <v>45.72</v>
          </cell>
          <cell r="K21">
            <v>0</v>
          </cell>
        </row>
        <row r="22">
          <cell r="B22">
            <v>22.995833333333326</v>
          </cell>
          <cell r="C22">
            <v>30.6</v>
          </cell>
          <cell r="D22">
            <v>18.7</v>
          </cell>
          <cell r="E22">
            <v>79.583333333333329</v>
          </cell>
          <cell r="F22">
            <v>96</v>
          </cell>
          <cell r="G22">
            <v>53</v>
          </cell>
          <cell r="H22">
            <v>16.559999999999999</v>
          </cell>
          <cell r="I22" t="str">
            <v>SO</v>
          </cell>
          <cell r="J22">
            <v>39.96</v>
          </cell>
          <cell r="K22">
            <v>5</v>
          </cell>
        </row>
        <row r="23">
          <cell r="B23">
            <v>18.433333333333334</v>
          </cell>
          <cell r="C23">
            <v>22.5</v>
          </cell>
          <cell r="D23">
            <v>15.7</v>
          </cell>
          <cell r="E23">
            <v>94.708333333333329</v>
          </cell>
          <cell r="F23">
            <v>98</v>
          </cell>
          <cell r="G23">
            <v>79</v>
          </cell>
          <cell r="H23">
            <v>21.96</v>
          </cell>
          <cell r="I23" t="str">
            <v>SO</v>
          </cell>
          <cell r="J23">
            <v>37.080000000000005</v>
          </cell>
          <cell r="K23">
            <v>21</v>
          </cell>
        </row>
        <row r="24">
          <cell r="B24">
            <v>19.795833333333338</v>
          </cell>
          <cell r="C24">
            <v>28</v>
          </cell>
          <cell r="D24">
            <v>16.600000000000001</v>
          </cell>
          <cell r="E24">
            <v>88.875</v>
          </cell>
          <cell r="F24">
            <v>97</v>
          </cell>
          <cell r="G24">
            <v>61</v>
          </cell>
          <cell r="H24">
            <v>18.720000000000002</v>
          </cell>
          <cell r="I24" t="str">
            <v>SO</v>
          </cell>
          <cell r="J24">
            <v>59.04</v>
          </cell>
          <cell r="K24">
            <v>48.199999999999996</v>
          </cell>
        </row>
        <row r="25">
          <cell r="B25">
            <v>14.108333333333333</v>
          </cell>
          <cell r="C25">
            <v>18.899999999999999</v>
          </cell>
          <cell r="D25">
            <v>10.3</v>
          </cell>
          <cell r="E25">
            <v>67.833333333333329</v>
          </cell>
          <cell r="F25">
            <v>94</v>
          </cell>
          <cell r="G25">
            <v>27</v>
          </cell>
          <cell r="H25">
            <v>23.040000000000003</v>
          </cell>
          <cell r="I25" t="str">
            <v>SO</v>
          </cell>
          <cell r="J25">
            <v>54</v>
          </cell>
          <cell r="K25">
            <v>0.2</v>
          </cell>
        </row>
        <row r="26">
          <cell r="B26">
            <v>11.558333333333332</v>
          </cell>
          <cell r="C26">
            <v>19.7</v>
          </cell>
          <cell r="D26">
            <v>4.5</v>
          </cell>
          <cell r="E26">
            <v>64.5</v>
          </cell>
          <cell r="F26">
            <v>92</v>
          </cell>
          <cell r="G26">
            <v>29</v>
          </cell>
          <cell r="H26">
            <v>12.96</v>
          </cell>
          <cell r="I26" t="str">
            <v>SO</v>
          </cell>
          <cell r="J26">
            <v>27.36</v>
          </cell>
          <cell r="K26">
            <v>0</v>
          </cell>
        </row>
        <row r="27">
          <cell r="B27">
            <v>13.237499999999999</v>
          </cell>
          <cell r="C27">
            <v>23.7</v>
          </cell>
          <cell r="D27">
            <v>5</v>
          </cell>
          <cell r="E27">
            <v>61.291666666666664</v>
          </cell>
          <cell r="F27">
            <v>89</v>
          </cell>
          <cell r="G27">
            <v>26</v>
          </cell>
          <cell r="H27">
            <v>19.8</v>
          </cell>
          <cell r="I27" t="str">
            <v>SO</v>
          </cell>
          <cell r="J27">
            <v>34.200000000000003</v>
          </cell>
          <cell r="K27">
            <v>0</v>
          </cell>
        </row>
        <row r="28">
          <cell r="B28">
            <v>16.625000000000004</v>
          </cell>
          <cell r="C28">
            <v>28.4</v>
          </cell>
          <cell r="D28">
            <v>8.3000000000000007</v>
          </cell>
          <cell r="E28">
            <v>61.125</v>
          </cell>
          <cell r="F28">
            <v>89</v>
          </cell>
          <cell r="G28">
            <v>25</v>
          </cell>
          <cell r="H28">
            <v>14.04</v>
          </cell>
          <cell r="I28" t="str">
            <v>SO</v>
          </cell>
          <cell r="J28">
            <v>33.480000000000004</v>
          </cell>
          <cell r="K28">
            <v>0</v>
          </cell>
        </row>
        <row r="29">
          <cell r="B29">
            <v>21.650000000000006</v>
          </cell>
          <cell r="C29">
            <v>33.6</v>
          </cell>
          <cell r="D29">
            <v>11.4</v>
          </cell>
          <cell r="E29">
            <v>64.333333333333329</v>
          </cell>
          <cell r="F29">
            <v>97</v>
          </cell>
          <cell r="G29">
            <v>25</v>
          </cell>
          <cell r="H29">
            <v>12.6</v>
          </cell>
          <cell r="I29" t="str">
            <v>SO</v>
          </cell>
          <cell r="J29">
            <v>27.720000000000002</v>
          </cell>
          <cell r="K29">
            <v>0</v>
          </cell>
        </row>
        <row r="30">
          <cell r="B30">
            <v>24.462500000000006</v>
          </cell>
          <cell r="C30">
            <v>33.9</v>
          </cell>
          <cell r="D30">
            <v>16.7</v>
          </cell>
          <cell r="E30">
            <v>57.666666666666664</v>
          </cell>
          <cell r="F30">
            <v>95</v>
          </cell>
          <cell r="G30">
            <v>17</v>
          </cell>
          <cell r="H30">
            <v>16.920000000000002</v>
          </cell>
          <cell r="I30" t="str">
            <v>SO</v>
          </cell>
          <cell r="J30">
            <v>38.159999999999997</v>
          </cell>
          <cell r="K30">
            <v>0</v>
          </cell>
        </row>
        <row r="31">
          <cell r="B31">
            <v>23.141666666666666</v>
          </cell>
          <cell r="C31">
            <v>32.9</v>
          </cell>
          <cell r="D31">
            <v>13.3</v>
          </cell>
          <cell r="E31">
            <v>50.166666666666664</v>
          </cell>
          <cell r="F31">
            <v>87</v>
          </cell>
          <cell r="G31">
            <v>19</v>
          </cell>
          <cell r="H31">
            <v>20.52</v>
          </cell>
          <cell r="I31" t="str">
            <v>SO</v>
          </cell>
          <cell r="J31">
            <v>35.28</v>
          </cell>
          <cell r="K31">
            <v>0</v>
          </cell>
        </row>
        <row r="32">
          <cell r="B32">
            <v>23.737499999999997</v>
          </cell>
          <cell r="C32">
            <v>34.1</v>
          </cell>
          <cell r="D32">
            <v>14.6</v>
          </cell>
          <cell r="E32">
            <v>51.416666666666664</v>
          </cell>
          <cell r="F32">
            <v>83</v>
          </cell>
          <cell r="G32">
            <v>27</v>
          </cell>
          <cell r="H32">
            <v>23.040000000000003</v>
          </cell>
          <cell r="I32" t="str">
            <v>SO</v>
          </cell>
          <cell r="J32">
            <v>50.76</v>
          </cell>
          <cell r="K32">
            <v>0</v>
          </cell>
        </row>
        <row r="33">
          <cell r="B33">
            <v>18.633333333333333</v>
          </cell>
          <cell r="C33">
            <v>24.2</v>
          </cell>
          <cell r="D33">
            <v>13.7</v>
          </cell>
          <cell r="E33">
            <v>87.083333333333329</v>
          </cell>
          <cell r="F33">
            <v>97</v>
          </cell>
          <cell r="G33">
            <v>56</v>
          </cell>
          <cell r="H33">
            <v>11.520000000000001</v>
          </cell>
          <cell r="I33" t="str">
            <v>SO</v>
          </cell>
          <cell r="J33">
            <v>25.56</v>
          </cell>
          <cell r="K33">
            <v>12.6</v>
          </cell>
        </row>
        <row r="34">
          <cell r="B34">
            <v>13.616666666666665</v>
          </cell>
          <cell r="C34">
            <v>16.600000000000001</v>
          </cell>
          <cell r="D34">
            <v>12.3</v>
          </cell>
          <cell r="E34">
            <v>89.125</v>
          </cell>
          <cell r="F34">
            <v>97</v>
          </cell>
          <cell r="G34">
            <v>74</v>
          </cell>
          <cell r="H34">
            <v>11.16</v>
          </cell>
          <cell r="I34" t="str">
            <v>SO</v>
          </cell>
          <cell r="J34">
            <v>31.319999999999997</v>
          </cell>
          <cell r="K34">
            <v>5.4</v>
          </cell>
        </row>
        <row r="35">
          <cell r="B35">
            <v>14.49583333333333</v>
          </cell>
          <cell r="C35">
            <v>23.7</v>
          </cell>
          <cell r="D35">
            <v>7.4</v>
          </cell>
          <cell r="E35">
            <v>78.208333333333329</v>
          </cell>
          <cell r="F35">
            <v>98</v>
          </cell>
          <cell r="G35">
            <v>44</v>
          </cell>
          <cell r="H35">
            <v>5.4</v>
          </cell>
          <cell r="I35" t="str">
            <v>SO</v>
          </cell>
          <cell r="J35">
            <v>15.840000000000002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22.116666666666664</v>
          </cell>
          <cell r="C5">
            <v>32.200000000000003</v>
          </cell>
          <cell r="D5">
            <v>12.3</v>
          </cell>
          <cell r="E5">
            <v>53.875</v>
          </cell>
          <cell r="F5">
            <v>91</v>
          </cell>
          <cell r="G5">
            <v>23</v>
          </cell>
          <cell r="H5">
            <v>10.8</v>
          </cell>
          <cell r="I5" t="str">
            <v>SO</v>
          </cell>
          <cell r="J5">
            <v>29.16</v>
          </cell>
          <cell r="K5">
            <v>0</v>
          </cell>
        </row>
        <row r="6">
          <cell r="B6">
            <v>21.883333333333329</v>
          </cell>
          <cell r="C6">
            <v>31.5</v>
          </cell>
          <cell r="D6">
            <v>12.5</v>
          </cell>
          <cell r="E6">
            <v>55.375</v>
          </cell>
          <cell r="F6">
            <v>91</v>
          </cell>
          <cell r="G6">
            <v>23</v>
          </cell>
          <cell r="H6">
            <v>11.520000000000001</v>
          </cell>
          <cell r="I6" t="str">
            <v>NE</v>
          </cell>
          <cell r="J6">
            <v>24.840000000000003</v>
          </cell>
          <cell r="K6">
            <v>0</v>
          </cell>
        </row>
        <row r="7">
          <cell r="B7">
            <v>21.616666666666664</v>
          </cell>
          <cell r="C7">
            <v>31</v>
          </cell>
          <cell r="D7">
            <v>12.4</v>
          </cell>
          <cell r="E7">
            <v>53.833333333333336</v>
          </cell>
          <cell r="F7">
            <v>90</v>
          </cell>
          <cell r="G7">
            <v>20</v>
          </cell>
          <cell r="H7">
            <v>12.6</v>
          </cell>
          <cell r="I7" t="str">
            <v>L</v>
          </cell>
          <cell r="J7">
            <v>27.720000000000002</v>
          </cell>
          <cell r="K7">
            <v>0</v>
          </cell>
        </row>
        <row r="8">
          <cell r="B8">
            <v>22.470833333333331</v>
          </cell>
          <cell r="C8">
            <v>32</v>
          </cell>
          <cell r="D8">
            <v>12.8</v>
          </cell>
          <cell r="E8">
            <v>50.666666666666664</v>
          </cell>
          <cell r="F8">
            <v>87</v>
          </cell>
          <cell r="G8">
            <v>23</v>
          </cell>
          <cell r="H8">
            <v>11.16</v>
          </cell>
          <cell r="I8" t="str">
            <v>SE</v>
          </cell>
          <cell r="J8">
            <v>23.040000000000003</v>
          </cell>
          <cell r="K8">
            <v>0</v>
          </cell>
        </row>
        <row r="9">
          <cell r="B9">
            <v>24.383333333333336</v>
          </cell>
          <cell r="C9">
            <v>33.5</v>
          </cell>
          <cell r="D9">
            <v>14.7</v>
          </cell>
          <cell r="E9">
            <v>48.458333333333336</v>
          </cell>
          <cell r="F9">
            <v>83</v>
          </cell>
          <cell r="G9">
            <v>23</v>
          </cell>
          <cell r="H9">
            <v>15.840000000000002</v>
          </cell>
          <cell r="I9" t="str">
            <v>NE</v>
          </cell>
          <cell r="J9">
            <v>45</v>
          </cell>
          <cell r="K9">
            <v>0</v>
          </cell>
        </row>
        <row r="10">
          <cell r="B10">
            <v>25.904166666666665</v>
          </cell>
          <cell r="C10">
            <v>34.1</v>
          </cell>
          <cell r="D10">
            <v>17.8</v>
          </cell>
          <cell r="E10">
            <v>38.833333333333336</v>
          </cell>
          <cell r="F10">
            <v>68</v>
          </cell>
          <cell r="G10">
            <v>17</v>
          </cell>
          <cell r="H10">
            <v>19.079999999999998</v>
          </cell>
          <cell r="I10" t="str">
            <v>NE</v>
          </cell>
          <cell r="J10">
            <v>39.96</v>
          </cell>
          <cell r="K10">
            <v>0</v>
          </cell>
        </row>
        <row r="11">
          <cell r="B11">
            <v>25.941666666666666</v>
          </cell>
          <cell r="D11">
            <v>16.7</v>
          </cell>
          <cell r="E11">
            <v>42.416666666666664</v>
          </cell>
          <cell r="F11">
            <v>76</v>
          </cell>
          <cell r="G11">
            <v>16</v>
          </cell>
          <cell r="H11">
            <v>18</v>
          </cell>
          <cell r="I11" t="str">
            <v>N</v>
          </cell>
          <cell r="J11">
            <v>39.6</v>
          </cell>
          <cell r="K11">
            <v>0</v>
          </cell>
        </row>
        <row r="12">
          <cell r="B12">
            <v>25.920833333333334</v>
          </cell>
          <cell r="C12">
            <v>35.799999999999997</v>
          </cell>
          <cell r="D12">
            <v>15.9</v>
          </cell>
          <cell r="E12">
            <v>40.333333333333336</v>
          </cell>
          <cell r="F12">
            <v>76</v>
          </cell>
          <cell r="G12">
            <v>13</v>
          </cell>
          <cell r="H12">
            <v>18.720000000000002</v>
          </cell>
          <cell r="I12" t="str">
            <v>N</v>
          </cell>
          <cell r="J12">
            <v>41.04</v>
          </cell>
          <cell r="K12">
            <v>0</v>
          </cell>
        </row>
        <row r="13">
          <cell r="B13">
            <v>22.712500000000002</v>
          </cell>
          <cell r="C13">
            <v>30.3</v>
          </cell>
          <cell r="D13">
            <v>15.5</v>
          </cell>
          <cell r="E13">
            <v>55.291666666666664</v>
          </cell>
          <cell r="F13">
            <v>84</v>
          </cell>
          <cell r="G13">
            <v>31</v>
          </cell>
          <cell r="H13">
            <v>18.36</v>
          </cell>
          <cell r="I13" t="str">
            <v>S</v>
          </cell>
          <cell r="J13">
            <v>32.4</v>
          </cell>
          <cell r="K13">
            <v>0</v>
          </cell>
        </row>
        <row r="14">
          <cell r="B14">
            <v>19.945833333333333</v>
          </cell>
          <cell r="C14">
            <v>22.6</v>
          </cell>
          <cell r="D14">
            <v>17.100000000000001</v>
          </cell>
          <cell r="E14">
            <v>81.833333333333329</v>
          </cell>
          <cell r="F14">
            <v>93</v>
          </cell>
          <cell r="G14">
            <v>66</v>
          </cell>
          <cell r="H14">
            <v>17.28</v>
          </cell>
          <cell r="I14" t="str">
            <v>S</v>
          </cell>
          <cell r="J14">
            <v>31.680000000000003</v>
          </cell>
          <cell r="K14">
            <v>0</v>
          </cell>
        </row>
        <row r="15">
          <cell r="B15">
            <v>18.324999999999996</v>
          </cell>
          <cell r="C15">
            <v>26.2</v>
          </cell>
          <cell r="D15">
            <v>12.4</v>
          </cell>
          <cell r="E15">
            <v>64.083333333333329</v>
          </cell>
          <cell r="F15">
            <v>96</v>
          </cell>
          <cell r="G15">
            <v>19</v>
          </cell>
          <cell r="H15">
            <v>18</v>
          </cell>
          <cell r="I15" t="str">
            <v>S</v>
          </cell>
          <cell r="J15">
            <v>30.240000000000002</v>
          </cell>
          <cell r="K15">
            <v>0.2</v>
          </cell>
        </row>
        <row r="16">
          <cell r="B16">
            <v>18.262499999999996</v>
          </cell>
          <cell r="C16">
            <v>27</v>
          </cell>
          <cell r="D16">
            <v>10.9</v>
          </cell>
          <cell r="E16">
            <v>49.041666666666664</v>
          </cell>
          <cell r="F16">
            <v>82</v>
          </cell>
          <cell r="G16">
            <v>18</v>
          </cell>
          <cell r="H16">
            <v>16.559999999999999</v>
          </cell>
          <cell r="I16" t="str">
            <v>SE</v>
          </cell>
          <cell r="J16">
            <v>33.119999999999997</v>
          </cell>
          <cell r="K16">
            <v>0</v>
          </cell>
        </row>
        <row r="17">
          <cell r="B17">
            <v>20.283333333333335</v>
          </cell>
          <cell r="C17">
            <v>32.4</v>
          </cell>
          <cell r="D17">
            <v>9</v>
          </cell>
          <cell r="E17">
            <v>45.875</v>
          </cell>
          <cell r="F17">
            <v>84</v>
          </cell>
          <cell r="G17">
            <v>13</v>
          </cell>
          <cell r="H17">
            <v>10.8</v>
          </cell>
          <cell r="I17" t="str">
            <v>SO</v>
          </cell>
          <cell r="J17">
            <v>21.240000000000002</v>
          </cell>
          <cell r="K17">
            <v>0</v>
          </cell>
        </row>
        <row r="18">
          <cell r="B18">
            <v>23.962499999999995</v>
          </cell>
          <cell r="C18">
            <v>36.4</v>
          </cell>
          <cell r="D18">
            <v>12.1</v>
          </cell>
          <cell r="E18">
            <v>38.75</v>
          </cell>
          <cell r="F18">
            <v>81</v>
          </cell>
          <cell r="G18">
            <v>12</v>
          </cell>
          <cell r="H18">
            <v>10.8</v>
          </cell>
          <cell r="I18" t="str">
            <v>O</v>
          </cell>
          <cell r="J18">
            <v>20.52</v>
          </cell>
          <cell r="K18">
            <v>0</v>
          </cell>
        </row>
        <row r="19">
          <cell r="B19">
            <v>25.866666666666664</v>
          </cell>
          <cell r="C19">
            <v>36.799999999999997</v>
          </cell>
          <cell r="D19">
            <v>18.3</v>
          </cell>
          <cell r="E19">
            <v>43.875</v>
          </cell>
          <cell r="F19">
            <v>70</v>
          </cell>
          <cell r="G19">
            <v>14</v>
          </cell>
          <cell r="H19">
            <v>20.52</v>
          </cell>
          <cell r="I19" t="str">
            <v>NE</v>
          </cell>
          <cell r="J19">
            <v>50.4</v>
          </cell>
          <cell r="K19">
            <v>0</v>
          </cell>
        </row>
        <row r="20">
          <cell r="B20">
            <v>21.604166666666671</v>
          </cell>
          <cell r="C20">
            <v>26.5</v>
          </cell>
          <cell r="D20">
            <v>17.899999999999999</v>
          </cell>
          <cell r="E20">
            <v>66.958333333333329</v>
          </cell>
          <cell r="F20">
            <v>85</v>
          </cell>
          <cell r="G20">
            <v>42</v>
          </cell>
          <cell r="H20">
            <v>20.52</v>
          </cell>
          <cell r="I20" t="str">
            <v>NO</v>
          </cell>
          <cell r="J20">
            <v>41.76</v>
          </cell>
          <cell r="K20">
            <v>0.4</v>
          </cell>
        </row>
        <row r="21">
          <cell r="B21">
            <v>24.029166666666669</v>
          </cell>
          <cell r="C21">
            <v>35.799999999999997</v>
          </cell>
          <cell r="D21">
            <v>14.9</v>
          </cell>
          <cell r="E21">
            <v>60.25</v>
          </cell>
          <cell r="F21">
            <v>92</v>
          </cell>
          <cell r="G21">
            <v>22</v>
          </cell>
          <cell r="H21">
            <v>14.4</v>
          </cell>
          <cell r="I21" t="str">
            <v>N</v>
          </cell>
          <cell r="J21">
            <v>26.64</v>
          </cell>
          <cell r="K21">
            <v>0</v>
          </cell>
        </row>
        <row r="22">
          <cell r="B22">
            <v>26.758333333333336</v>
          </cell>
          <cell r="C22">
            <v>37.700000000000003</v>
          </cell>
          <cell r="D22">
            <v>16.5</v>
          </cell>
          <cell r="E22">
            <v>48.125</v>
          </cell>
          <cell r="F22">
            <v>86</v>
          </cell>
          <cell r="G22">
            <v>12</v>
          </cell>
          <cell r="H22">
            <v>16.920000000000002</v>
          </cell>
          <cell r="I22" t="str">
            <v>N</v>
          </cell>
          <cell r="J22">
            <v>32.04</v>
          </cell>
          <cell r="K22">
            <v>0</v>
          </cell>
        </row>
        <row r="23">
          <cell r="B23">
            <v>26.066666666666663</v>
          </cell>
          <cell r="C23">
            <v>37.5</v>
          </cell>
          <cell r="D23">
            <v>17.399999999999999</v>
          </cell>
          <cell r="E23">
            <v>52.208333333333336</v>
          </cell>
          <cell r="F23">
            <v>88</v>
          </cell>
          <cell r="G23">
            <v>17</v>
          </cell>
          <cell r="H23">
            <v>33.840000000000003</v>
          </cell>
          <cell r="I23" t="str">
            <v>S</v>
          </cell>
          <cell r="J23">
            <v>54.36</v>
          </cell>
          <cell r="K23">
            <v>0</v>
          </cell>
        </row>
        <row r="24">
          <cell r="B24">
            <v>23.791666666666668</v>
          </cell>
          <cell r="C24">
            <v>30.7</v>
          </cell>
          <cell r="D24">
            <v>20</v>
          </cell>
          <cell r="E24">
            <v>70.791666666666671</v>
          </cell>
          <cell r="F24">
            <v>94</v>
          </cell>
          <cell r="G24">
            <v>33</v>
          </cell>
          <cell r="H24">
            <v>24.48</v>
          </cell>
          <cell r="I24" t="str">
            <v>N</v>
          </cell>
          <cell r="J24">
            <v>61.560000000000009</v>
          </cell>
          <cell r="K24">
            <v>2.6</v>
          </cell>
        </row>
        <row r="25">
          <cell r="B25">
            <v>19.562500000000004</v>
          </cell>
          <cell r="C25">
            <v>25.7</v>
          </cell>
          <cell r="D25">
            <v>13.6</v>
          </cell>
          <cell r="E25">
            <v>73.125</v>
          </cell>
          <cell r="F25">
            <v>95</v>
          </cell>
          <cell r="G25">
            <v>45</v>
          </cell>
          <cell r="H25">
            <v>29.880000000000003</v>
          </cell>
          <cell r="I25" t="str">
            <v>SO</v>
          </cell>
          <cell r="J25">
            <v>75.239999999999995</v>
          </cell>
          <cell r="K25">
            <v>14.4</v>
          </cell>
        </row>
        <row r="26">
          <cell r="B26">
            <v>14.570833333333333</v>
          </cell>
          <cell r="C26">
            <v>21.1</v>
          </cell>
          <cell r="D26">
            <v>9.6</v>
          </cell>
          <cell r="E26">
            <v>66.166666666666671</v>
          </cell>
          <cell r="F26">
            <v>93</v>
          </cell>
          <cell r="G26">
            <v>30</v>
          </cell>
          <cell r="H26">
            <v>23.040000000000003</v>
          </cell>
          <cell r="I26" t="str">
            <v>SE</v>
          </cell>
          <cell r="J26">
            <v>36.36</v>
          </cell>
          <cell r="K26">
            <v>0</v>
          </cell>
        </row>
        <row r="27">
          <cell r="B27">
            <v>16.779166666666665</v>
          </cell>
          <cell r="C27">
            <v>26.5</v>
          </cell>
          <cell r="D27">
            <v>8</v>
          </cell>
          <cell r="E27">
            <v>63.625</v>
          </cell>
          <cell r="F27">
            <v>95</v>
          </cell>
          <cell r="G27">
            <v>30</v>
          </cell>
          <cell r="H27">
            <v>10.8</v>
          </cell>
          <cell r="I27" t="str">
            <v>S</v>
          </cell>
          <cell r="J27">
            <v>20.52</v>
          </cell>
          <cell r="K27">
            <v>0</v>
          </cell>
        </row>
        <row r="28">
          <cell r="B28">
            <v>21.4375</v>
          </cell>
          <cell r="C28">
            <v>33.700000000000003</v>
          </cell>
          <cell r="D28">
            <v>11.8</v>
          </cell>
          <cell r="E28">
            <v>59.916666666666664</v>
          </cell>
          <cell r="F28">
            <v>92</v>
          </cell>
          <cell r="G28">
            <v>24</v>
          </cell>
          <cell r="H28">
            <v>12.6</v>
          </cell>
          <cell r="I28" t="str">
            <v>SO</v>
          </cell>
          <cell r="J28">
            <v>26.64</v>
          </cell>
          <cell r="K28">
            <v>0</v>
          </cell>
        </row>
        <row r="29">
          <cell r="B29">
            <v>25.899999999999995</v>
          </cell>
          <cell r="C29">
            <v>34.5</v>
          </cell>
          <cell r="D29">
            <v>18.2</v>
          </cell>
          <cell r="E29">
            <v>54.166666666666664</v>
          </cell>
          <cell r="F29">
            <v>88</v>
          </cell>
          <cell r="G29">
            <v>21</v>
          </cell>
          <cell r="H29">
            <v>15.48</v>
          </cell>
          <cell r="I29" t="str">
            <v>L</v>
          </cell>
          <cell r="J29">
            <v>26.28</v>
          </cell>
          <cell r="K29">
            <v>0</v>
          </cell>
        </row>
        <row r="30">
          <cell r="B30">
            <v>24.950000000000003</v>
          </cell>
          <cell r="C30">
            <v>33.299999999999997</v>
          </cell>
          <cell r="D30">
            <v>15.6</v>
          </cell>
          <cell r="E30">
            <v>49.458333333333336</v>
          </cell>
          <cell r="F30">
            <v>88</v>
          </cell>
          <cell r="G30">
            <v>16</v>
          </cell>
          <cell r="H30">
            <v>13.68</v>
          </cell>
          <cell r="I30" t="str">
            <v>NE</v>
          </cell>
          <cell r="J30">
            <v>29.52</v>
          </cell>
          <cell r="K30">
            <v>0</v>
          </cell>
        </row>
        <row r="31">
          <cell r="B31">
            <v>24.008333333333336</v>
          </cell>
          <cell r="C31">
            <v>34</v>
          </cell>
          <cell r="D31">
            <v>13.4</v>
          </cell>
          <cell r="E31">
            <v>46.5</v>
          </cell>
          <cell r="F31">
            <v>90</v>
          </cell>
          <cell r="G31">
            <v>14</v>
          </cell>
          <cell r="H31">
            <v>18.36</v>
          </cell>
          <cell r="I31" t="str">
            <v>SE</v>
          </cell>
          <cell r="J31">
            <v>31.680000000000003</v>
          </cell>
          <cell r="K31">
            <v>0</v>
          </cell>
        </row>
        <row r="32">
          <cell r="B32">
            <v>25.275000000000006</v>
          </cell>
          <cell r="C32">
            <v>36.4</v>
          </cell>
          <cell r="D32">
            <v>14.3</v>
          </cell>
          <cell r="E32">
            <v>42.25</v>
          </cell>
          <cell r="F32">
            <v>79</v>
          </cell>
          <cell r="G32">
            <v>14</v>
          </cell>
          <cell r="H32">
            <v>12.96</v>
          </cell>
          <cell r="I32" t="str">
            <v>N</v>
          </cell>
          <cell r="J32">
            <v>28.8</v>
          </cell>
          <cell r="K32">
            <v>0</v>
          </cell>
        </row>
        <row r="33">
          <cell r="B33">
            <v>24.583333333333332</v>
          </cell>
          <cell r="C33">
            <v>28.9</v>
          </cell>
          <cell r="D33">
            <v>20.9</v>
          </cell>
          <cell r="E33">
            <v>54.791666666666664</v>
          </cell>
          <cell r="F33">
            <v>93</v>
          </cell>
          <cell r="G33">
            <v>33</v>
          </cell>
          <cell r="H33">
            <v>17.64</v>
          </cell>
          <cell r="I33" t="str">
            <v>O</v>
          </cell>
          <cell r="J33">
            <v>31.319999999999997</v>
          </cell>
          <cell r="K33">
            <v>2.8</v>
          </cell>
        </row>
        <row r="34">
          <cell r="B34">
            <v>21.108333333333331</v>
          </cell>
          <cell r="C34">
            <v>23.5</v>
          </cell>
          <cell r="D34">
            <v>19.7</v>
          </cell>
          <cell r="E34">
            <v>90.583333333333329</v>
          </cell>
          <cell r="F34">
            <v>95</v>
          </cell>
          <cell r="G34">
            <v>76</v>
          </cell>
          <cell r="H34">
            <v>16.559999999999999</v>
          </cell>
          <cell r="I34" t="str">
            <v>SO</v>
          </cell>
          <cell r="J34">
            <v>31.319999999999997</v>
          </cell>
          <cell r="K34">
            <v>7.2000000000000011</v>
          </cell>
        </row>
        <row r="35">
          <cell r="B35">
            <v>18.562500000000004</v>
          </cell>
          <cell r="C35">
            <v>20.100000000000001</v>
          </cell>
          <cell r="D35">
            <v>17.899999999999999</v>
          </cell>
          <cell r="E35">
            <v>93.458333333333329</v>
          </cell>
          <cell r="F35">
            <v>96</v>
          </cell>
          <cell r="G35">
            <v>89</v>
          </cell>
          <cell r="H35">
            <v>18.720000000000002</v>
          </cell>
          <cell r="I35" t="str">
            <v>S</v>
          </cell>
          <cell r="J35">
            <v>36.36</v>
          </cell>
          <cell r="K35">
            <v>17.199999999999996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21.687499999999996</v>
          </cell>
          <cell r="C5">
            <v>30.7</v>
          </cell>
          <cell r="D5">
            <v>15.4</v>
          </cell>
          <cell r="E5">
            <v>50.166666666666664</v>
          </cell>
          <cell r="F5">
            <v>69</v>
          </cell>
          <cell r="G5">
            <v>23</v>
          </cell>
          <cell r="H5">
            <v>14.4</v>
          </cell>
          <cell r="I5" t="str">
            <v>NO</v>
          </cell>
          <cell r="J5">
            <v>29.52</v>
          </cell>
          <cell r="K5">
            <v>0</v>
          </cell>
        </row>
        <row r="6">
          <cell r="B6">
            <v>23.587500000000002</v>
          </cell>
          <cell r="C6">
            <v>29.4</v>
          </cell>
          <cell r="D6">
            <v>17.5</v>
          </cell>
          <cell r="E6">
            <v>47.291666666666664</v>
          </cell>
          <cell r="F6">
            <v>67</v>
          </cell>
          <cell r="G6">
            <v>31</v>
          </cell>
          <cell r="H6">
            <v>18.36</v>
          </cell>
          <cell r="I6" t="str">
            <v>NO</v>
          </cell>
          <cell r="J6">
            <v>30.96</v>
          </cell>
          <cell r="K6">
            <v>0</v>
          </cell>
        </row>
        <row r="7">
          <cell r="B7">
            <v>20.908333333333328</v>
          </cell>
          <cell r="C7">
            <v>28.1</v>
          </cell>
          <cell r="D7">
            <v>15.9</v>
          </cell>
          <cell r="E7">
            <v>67.666666666666671</v>
          </cell>
          <cell r="F7">
            <v>95</v>
          </cell>
          <cell r="G7">
            <v>30</v>
          </cell>
          <cell r="H7">
            <v>19.8</v>
          </cell>
          <cell r="I7" t="str">
            <v>NO</v>
          </cell>
          <cell r="J7">
            <v>36.72</v>
          </cell>
          <cell r="K7">
            <v>0</v>
          </cell>
        </row>
        <row r="8">
          <cell r="B8">
            <v>20.566666666666666</v>
          </cell>
          <cell r="C8">
            <v>28.6</v>
          </cell>
          <cell r="D8">
            <v>14.3</v>
          </cell>
          <cell r="E8">
            <v>57.625</v>
          </cell>
          <cell r="F8">
            <v>84</v>
          </cell>
          <cell r="G8">
            <v>28</v>
          </cell>
          <cell r="H8">
            <v>21.240000000000002</v>
          </cell>
          <cell r="I8" t="str">
            <v>NO</v>
          </cell>
          <cell r="J8">
            <v>38.880000000000003</v>
          </cell>
          <cell r="K8">
            <v>0</v>
          </cell>
        </row>
        <row r="9">
          <cell r="B9">
            <v>22.125</v>
          </cell>
          <cell r="C9">
            <v>30.8</v>
          </cell>
          <cell r="D9">
            <v>15.6</v>
          </cell>
          <cell r="E9">
            <v>49.541666666666664</v>
          </cell>
          <cell r="F9">
            <v>76</v>
          </cell>
          <cell r="G9">
            <v>20</v>
          </cell>
          <cell r="H9">
            <v>14.4</v>
          </cell>
          <cell r="I9" t="str">
            <v>NO</v>
          </cell>
          <cell r="J9">
            <v>39.6</v>
          </cell>
          <cell r="K9">
            <v>0</v>
          </cell>
        </row>
        <row r="10">
          <cell r="B10">
            <v>24.741666666666664</v>
          </cell>
          <cell r="C10">
            <v>31.4</v>
          </cell>
          <cell r="D10">
            <v>18.100000000000001</v>
          </cell>
          <cell r="E10">
            <v>37.625</v>
          </cell>
          <cell r="F10">
            <v>53</v>
          </cell>
          <cell r="G10">
            <v>25</v>
          </cell>
          <cell r="H10">
            <v>15.840000000000002</v>
          </cell>
          <cell r="I10" t="str">
            <v>NO</v>
          </cell>
          <cell r="J10">
            <v>38.880000000000003</v>
          </cell>
          <cell r="K10">
            <v>0</v>
          </cell>
        </row>
        <row r="11">
          <cell r="B11">
            <v>22.470833333333331</v>
          </cell>
          <cell r="C11">
            <v>26.5</v>
          </cell>
          <cell r="D11">
            <v>18.399999999999999</v>
          </cell>
          <cell r="E11">
            <v>64.416666666666671</v>
          </cell>
          <cell r="F11">
            <v>91</v>
          </cell>
          <cell r="G11">
            <v>46</v>
          </cell>
          <cell r="H11">
            <v>13.32</v>
          </cell>
          <cell r="I11" t="str">
            <v>S</v>
          </cell>
          <cell r="J11">
            <v>38.159999999999997</v>
          </cell>
          <cell r="K11">
            <v>0</v>
          </cell>
        </row>
        <row r="12">
          <cell r="B12">
            <v>17.00833333333334</v>
          </cell>
          <cell r="C12">
            <v>21.5</v>
          </cell>
          <cell r="D12">
            <v>14.4</v>
          </cell>
          <cell r="E12">
            <v>91.958333333333329</v>
          </cell>
          <cell r="F12">
            <v>96</v>
          </cell>
          <cell r="G12">
            <v>74</v>
          </cell>
          <cell r="H12">
            <v>13.68</v>
          </cell>
          <cell r="I12" t="str">
            <v>SO</v>
          </cell>
          <cell r="J12">
            <v>23.400000000000002</v>
          </cell>
          <cell r="K12">
            <v>6</v>
          </cell>
        </row>
        <row r="13">
          <cell r="B13">
            <v>17.558333333333334</v>
          </cell>
          <cell r="C13">
            <v>23</v>
          </cell>
          <cell r="D13">
            <v>13.6</v>
          </cell>
          <cell r="E13">
            <v>78.875</v>
          </cell>
          <cell r="F13">
            <v>97</v>
          </cell>
          <cell r="G13">
            <v>40</v>
          </cell>
          <cell r="H13">
            <v>10.44</v>
          </cell>
          <cell r="I13" t="str">
            <v>S</v>
          </cell>
          <cell r="J13">
            <v>24.48</v>
          </cell>
          <cell r="K13">
            <v>13.999999999999996</v>
          </cell>
        </row>
        <row r="14">
          <cell r="B14">
            <v>16.195833333333336</v>
          </cell>
          <cell r="C14">
            <v>22.5</v>
          </cell>
          <cell r="D14">
            <v>10.5</v>
          </cell>
          <cell r="E14">
            <v>56.125</v>
          </cell>
          <cell r="F14">
            <v>77</v>
          </cell>
          <cell r="G14">
            <v>27</v>
          </cell>
          <cell r="H14">
            <v>14.76</v>
          </cell>
          <cell r="I14" t="str">
            <v>SO</v>
          </cell>
          <cell r="J14">
            <v>31.680000000000003</v>
          </cell>
          <cell r="K14">
            <v>0</v>
          </cell>
        </row>
        <row r="15">
          <cell r="B15">
            <v>15.2125</v>
          </cell>
          <cell r="C15">
            <v>23.8</v>
          </cell>
          <cell r="D15">
            <v>6.6</v>
          </cell>
          <cell r="E15">
            <v>52</v>
          </cell>
          <cell r="F15">
            <v>85</v>
          </cell>
          <cell r="G15">
            <v>25</v>
          </cell>
          <cell r="H15">
            <v>23.759999999999998</v>
          </cell>
          <cell r="I15" t="str">
            <v>NO</v>
          </cell>
          <cell r="J15">
            <v>45.36</v>
          </cell>
          <cell r="K15">
            <v>0</v>
          </cell>
        </row>
        <row r="16">
          <cell r="B16">
            <v>15.579166666666667</v>
          </cell>
          <cell r="C16">
            <v>24.6</v>
          </cell>
          <cell r="D16">
            <v>8.9</v>
          </cell>
          <cell r="E16">
            <v>55.291666666666664</v>
          </cell>
          <cell r="F16">
            <v>72</v>
          </cell>
          <cell r="G16">
            <v>32</v>
          </cell>
          <cell r="H16">
            <v>22.32</v>
          </cell>
          <cell r="I16" t="str">
            <v>NO</v>
          </cell>
          <cell r="J16">
            <v>43.56</v>
          </cell>
          <cell r="K16">
            <v>0</v>
          </cell>
        </row>
        <row r="17">
          <cell r="B17">
            <v>19.033333333333335</v>
          </cell>
          <cell r="C17">
            <v>29.6</v>
          </cell>
          <cell r="D17">
            <v>12.2</v>
          </cell>
          <cell r="E17">
            <v>51.458333333333336</v>
          </cell>
          <cell r="F17">
            <v>69</v>
          </cell>
          <cell r="G17">
            <v>29</v>
          </cell>
          <cell r="H17">
            <v>18.720000000000002</v>
          </cell>
          <cell r="I17" t="str">
            <v>NO</v>
          </cell>
          <cell r="J17">
            <v>32.04</v>
          </cell>
          <cell r="K17">
            <v>0</v>
          </cell>
        </row>
        <row r="18">
          <cell r="B18">
            <v>23.108333333333331</v>
          </cell>
          <cell r="C18">
            <v>31.8</v>
          </cell>
          <cell r="D18">
            <v>16.399999999999999</v>
          </cell>
          <cell r="E18">
            <v>51.208333333333336</v>
          </cell>
          <cell r="F18">
            <v>69</v>
          </cell>
          <cell r="G18">
            <v>29</v>
          </cell>
          <cell r="H18">
            <v>15.120000000000001</v>
          </cell>
          <cell r="I18" t="str">
            <v>NO</v>
          </cell>
          <cell r="J18">
            <v>36.72</v>
          </cell>
          <cell r="K18">
            <v>0</v>
          </cell>
        </row>
        <row r="19">
          <cell r="B19">
            <v>24.8125</v>
          </cell>
          <cell r="C19">
            <v>31.3</v>
          </cell>
          <cell r="D19">
            <v>18.600000000000001</v>
          </cell>
          <cell r="E19">
            <v>54.291666666666664</v>
          </cell>
          <cell r="F19">
            <v>88</v>
          </cell>
          <cell r="G19">
            <v>36</v>
          </cell>
          <cell r="H19">
            <v>19.8</v>
          </cell>
          <cell r="I19" t="str">
            <v>O</v>
          </cell>
          <cell r="J19">
            <v>41.4</v>
          </cell>
          <cell r="K19">
            <v>0</v>
          </cell>
        </row>
        <row r="20">
          <cell r="B20">
            <v>21.945833333333329</v>
          </cell>
          <cell r="C20">
            <v>29.5</v>
          </cell>
          <cell r="D20">
            <v>16.7</v>
          </cell>
          <cell r="E20">
            <v>71.458333333333329</v>
          </cell>
          <cell r="F20">
            <v>95</v>
          </cell>
          <cell r="G20">
            <v>44</v>
          </cell>
          <cell r="H20">
            <v>17.64</v>
          </cell>
          <cell r="I20" t="str">
            <v>NO</v>
          </cell>
          <cell r="J20">
            <v>41.04</v>
          </cell>
          <cell r="K20">
            <v>0</v>
          </cell>
        </row>
        <row r="21">
          <cell r="B21">
            <v>25.116666666666664</v>
          </cell>
          <cell r="C21">
            <v>32.1</v>
          </cell>
          <cell r="D21">
            <v>20.2</v>
          </cell>
          <cell r="E21">
            <v>60.75</v>
          </cell>
          <cell r="F21">
            <v>82</v>
          </cell>
          <cell r="G21">
            <v>38</v>
          </cell>
          <cell r="H21">
            <v>20.16</v>
          </cell>
          <cell r="I21" t="str">
            <v>NO</v>
          </cell>
          <cell r="J21">
            <v>42.480000000000004</v>
          </cell>
          <cell r="K21">
            <v>0</v>
          </cell>
        </row>
        <row r="22">
          <cell r="B22">
            <v>24.537499999999998</v>
          </cell>
          <cell r="C22">
            <v>31.6</v>
          </cell>
          <cell r="D22">
            <v>18.8</v>
          </cell>
          <cell r="E22">
            <v>70.208333333333329</v>
          </cell>
          <cell r="F22">
            <v>92</v>
          </cell>
          <cell r="G22">
            <v>45</v>
          </cell>
          <cell r="H22">
            <v>18</v>
          </cell>
          <cell r="I22" t="str">
            <v>NE</v>
          </cell>
          <cell r="J22">
            <v>46.800000000000004</v>
          </cell>
          <cell r="K22">
            <v>11.2</v>
          </cell>
        </row>
        <row r="23">
          <cell r="B23">
            <v>18.987499999999997</v>
          </cell>
          <cell r="C23">
            <v>23.2</v>
          </cell>
          <cell r="D23">
            <v>16.899999999999999</v>
          </cell>
          <cell r="E23">
            <v>92.166666666666671</v>
          </cell>
          <cell r="F23">
            <v>97</v>
          </cell>
          <cell r="G23">
            <v>73</v>
          </cell>
          <cell r="H23">
            <v>20.52</v>
          </cell>
          <cell r="I23" t="str">
            <v>NO</v>
          </cell>
          <cell r="J23">
            <v>45.72</v>
          </cell>
          <cell r="K23">
            <v>14.4</v>
          </cell>
        </row>
        <row r="24">
          <cell r="B24">
            <v>19.662500000000001</v>
          </cell>
          <cell r="C24">
            <v>28.4</v>
          </cell>
          <cell r="D24">
            <v>15.9</v>
          </cell>
          <cell r="E24">
            <v>87.666666666666671</v>
          </cell>
          <cell r="F24">
            <v>97</v>
          </cell>
          <cell r="G24">
            <v>56</v>
          </cell>
          <cell r="H24">
            <v>24.840000000000003</v>
          </cell>
          <cell r="I24" t="str">
            <v>NO</v>
          </cell>
          <cell r="J24">
            <v>60.480000000000004</v>
          </cell>
          <cell r="K24">
            <v>75.600000000000009</v>
          </cell>
        </row>
        <row r="25">
          <cell r="B25">
            <v>12.245833333333335</v>
          </cell>
          <cell r="C25">
            <v>16.100000000000001</v>
          </cell>
          <cell r="D25">
            <v>9.3000000000000007</v>
          </cell>
          <cell r="E25">
            <v>75.208333333333329</v>
          </cell>
          <cell r="F25">
            <v>97</v>
          </cell>
          <cell r="G25">
            <v>39</v>
          </cell>
          <cell r="H25">
            <v>29.16</v>
          </cell>
          <cell r="I25" t="str">
            <v>S</v>
          </cell>
          <cell r="J25">
            <v>59.04</v>
          </cell>
          <cell r="K25">
            <v>2.2000000000000002</v>
          </cell>
        </row>
        <row r="26">
          <cell r="B26">
            <v>11.64782608695652</v>
          </cell>
          <cell r="C26">
            <v>18.5</v>
          </cell>
          <cell r="D26">
            <v>6.6</v>
          </cell>
          <cell r="E26">
            <v>60.434782608695649</v>
          </cell>
          <cell r="F26">
            <v>79</v>
          </cell>
          <cell r="G26">
            <v>35</v>
          </cell>
          <cell r="H26">
            <v>15.120000000000001</v>
          </cell>
          <cell r="I26" t="str">
            <v>SO</v>
          </cell>
          <cell r="J26">
            <v>30.6</v>
          </cell>
          <cell r="K26">
            <v>0</v>
          </cell>
        </row>
        <row r="27">
          <cell r="B27">
            <v>13.895833333333334</v>
          </cell>
          <cell r="C27">
            <v>22.7</v>
          </cell>
          <cell r="D27">
            <v>6.4</v>
          </cell>
          <cell r="E27">
            <v>57.083333333333336</v>
          </cell>
          <cell r="F27">
            <v>82</v>
          </cell>
          <cell r="G27">
            <v>31</v>
          </cell>
          <cell r="H27">
            <v>15.48</v>
          </cell>
          <cell r="I27" t="str">
            <v>O</v>
          </cell>
          <cell r="J27">
            <v>33.840000000000003</v>
          </cell>
          <cell r="K27">
            <v>0</v>
          </cell>
        </row>
        <row r="28">
          <cell r="B28">
            <v>17.320833333333333</v>
          </cell>
          <cell r="C28">
            <v>28</v>
          </cell>
          <cell r="D28">
            <v>9.1</v>
          </cell>
          <cell r="E28">
            <v>58.625</v>
          </cell>
          <cell r="F28">
            <v>83</v>
          </cell>
          <cell r="G28">
            <v>30</v>
          </cell>
          <cell r="H28">
            <v>18</v>
          </cell>
          <cell r="I28" t="str">
            <v>NO</v>
          </cell>
          <cell r="J28">
            <v>39.24</v>
          </cell>
          <cell r="K28">
            <v>0</v>
          </cell>
        </row>
        <row r="29">
          <cell r="B29">
            <v>22.212500000000006</v>
          </cell>
          <cell r="C29">
            <v>31.9</v>
          </cell>
          <cell r="D29">
            <v>15.3</v>
          </cell>
          <cell r="E29">
            <v>60.75</v>
          </cell>
          <cell r="F29">
            <v>83</v>
          </cell>
          <cell r="G29">
            <v>26</v>
          </cell>
          <cell r="H29">
            <v>14.4</v>
          </cell>
          <cell r="I29" t="str">
            <v>NO</v>
          </cell>
          <cell r="J29">
            <v>30.6</v>
          </cell>
          <cell r="K29">
            <v>0</v>
          </cell>
        </row>
        <row r="30">
          <cell r="B30">
            <v>24.362499999999997</v>
          </cell>
          <cell r="C30">
            <v>32.4</v>
          </cell>
          <cell r="D30">
            <v>17.8</v>
          </cell>
          <cell r="E30">
            <v>56.083333333333336</v>
          </cell>
          <cell r="F30">
            <v>87</v>
          </cell>
          <cell r="G30">
            <v>27</v>
          </cell>
          <cell r="H30">
            <v>21.6</v>
          </cell>
          <cell r="I30" t="str">
            <v>NO</v>
          </cell>
          <cell r="J30">
            <v>42.84</v>
          </cell>
          <cell r="K30">
            <v>0</v>
          </cell>
        </row>
        <row r="31">
          <cell r="B31">
            <v>23.570833333333336</v>
          </cell>
          <cell r="C31">
            <v>31.6</v>
          </cell>
          <cell r="D31">
            <v>16.600000000000001</v>
          </cell>
          <cell r="E31">
            <v>45.875</v>
          </cell>
          <cell r="F31">
            <v>66</v>
          </cell>
          <cell r="G31">
            <v>25</v>
          </cell>
          <cell r="H31">
            <v>22.32</v>
          </cell>
          <cell r="I31" t="str">
            <v>NO</v>
          </cell>
          <cell r="J31">
            <v>42.84</v>
          </cell>
          <cell r="K31">
            <v>0</v>
          </cell>
        </row>
        <row r="32">
          <cell r="B32">
            <v>23.404166666666665</v>
          </cell>
          <cell r="C32">
            <v>30.3</v>
          </cell>
          <cell r="D32">
            <v>17.600000000000001</v>
          </cell>
          <cell r="E32">
            <v>51.041666666666664</v>
          </cell>
          <cell r="F32">
            <v>61</v>
          </cell>
          <cell r="G32">
            <v>40</v>
          </cell>
          <cell r="H32">
            <v>18.36</v>
          </cell>
          <cell r="I32" t="str">
            <v>NO</v>
          </cell>
          <cell r="J32">
            <v>46.800000000000004</v>
          </cell>
          <cell r="K32">
            <v>0</v>
          </cell>
        </row>
        <row r="33">
          <cell r="B33">
            <v>17.520833333333329</v>
          </cell>
          <cell r="C33">
            <v>24.1</v>
          </cell>
          <cell r="D33">
            <v>11.4</v>
          </cell>
          <cell r="E33">
            <v>87.5</v>
          </cell>
          <cell r="F33">
            <v>97</v>
          </cell>
          <cell r="G33">
            <v>59</v>
          </cell>
          <cell r="H33">
            <v>18</v>
          </cell>
          <cell r="I33" t="str">
            <v>O</v>
          </cell>
          <cell r="J33">
            <v>29.880000000000003</v>
          </cell>
          <cell r="K33">
            <v>15.799999999999999</v>
          </cell>
        </row>
        <row r="34">
          <cell r="B34">
            <v>11.366666666666665</v>
          </cell>
          <cell r="C34">
            <v>12.7</v>
          </cell>
          <cell r="D34">
            <v>10.6</v>
          </cell>
          <cell r="E34">
            <v>94.583333333333329</v>
          </cell>
          <cell r="F34">
            <v>97</v>
          </cell>
          <cell r="G34">
            <v>86</v>
          </cell>
          <cell r="H34">
            <v>18</v>
          </cell>
          <cell r="I34" t="str">
            <v>O</v>
          </cell>
          <cell r="J34">
            <v>34.92</v>
          </cell>
          <cell r="K34">
            <v>9.6</v>
          </cell>
        </row>
        <row r="35">
          <cell r="B35">
            <v>14.387499999999998</v>
          </cell>
          <cell r="C35">
            <v>21.5</v>
          </cell>
          <cell r="D35">
            <v>8.5</v>
          </cell>
          <cell r="E35">
            <v>77.833333333333329</v>
          </cell>
          <cell r="F35">
            <v>96</v>
          </cell>
          <cell r="G35">
            <v>53</v>
          </cell>
          <cell r="H35">
            <v>8.64</v>
          </cell>
          <cell r="I35" t="str">
            <v>O</v>
          </cell>
          <cell r="J35">
            <v>28.8</v>
          </cell>
          <cell r="K35">
            <v>0.2</v>
          </cell>
        </row>
        <row r="36">
          <cell r="I36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24.120833333333334</v>
          </cell>
          <cell r="C5">
            <v>34.299999999999997</v>
          </cell>
          <cell r="D5">
            <v>14.8</v>
          </cell>
          <cell r="E5">
            <v>48.291666666666664</v>
          </cell>
          <cell r="F5">
            <v>74</v>
          </cell>
          <cell r="G5">
            <v>28</v>
          </cell>
          <cell r="H5">
            <v>9.3600000000000012</v>
          </cell>
          <cell r="I5" t="str">
            <v>NO</v>
          </cell>
          <cell r="J5">
            <v>24.12</v>
          </cell>
          <cell r="K5">
            <v>0</v>
          </cell>
        </row>
        <row r="6">
          <cell r="B6">
            <v>21.204166666666666</v>
          </cell>
          <cell r="C6">
            <v>26</v>
          </cell>
          <cell r="D6">
            <v>17.8</v>
          </cell>
          <cell r="E6">
            <v>70.75</v>
          </cell>
          <cell r="F6">
            <v>82</v>
          </cell>
          <cell r="G6">
            <v>47</v>
          </cell>
          <cell r="H6">
            <v>9.3600000000000012</v>
          </cell>
          <cell r="I6" t="str">
            <v>SO</v>
          </cell>
          <cell r="J6">
            <v>23.759999999999998</v>
          </cell>
          <cell r="K6">
            <v>0</v>
          </cell>
        </row>
        <row r="7">
          <cell r="B7">
            <v>21.541666666666668</v>
          </cell>
          <cell r="C7">
            <v>33.299999999999997</v>
          </cell>
          <cell r="D7">
            <v>14.2</v>
          </cell>
          <cell r="E7">
            <v>69.416666666666671</v>
          </cell>
          <cell r="F7">
            <v>89</v>
          </cell>
          <cell r="G7">
            <v>30</v>
          </cell>
          <cell r="H7">
            <v>9</v>
          </cell>
          <cell r="I7" t="str">
            <v>S</v>
          </cell>
          <cell r="J7">
            <v>20.52</v>
          </cell>
          <cell r="K7">
            <v>0</v>
          </cell>
        </row>
        <row r="8">
          <cell r="B8">
            <v>23.579166666666669</v>
          </cell>
          <cell r="C8">
            <v>35.1</v>
          </cell>
          <cell r="D8">
            <v>13.7</v>
          </cell>
          <cell r="E8">
            <v>52.208333333333336</v>
          </cell>
          <cell r="F8">
            <v>79</v>
          </cell>
          <cell r="G8">
            <v>21</v>
          </cell>
          <cell r="H8">
            <v>14.4</v>
          </cell>
          <cell r="I8" t="str">
            <v>NE</v>
          </cell>
          <cell r="J8">
            <v>34.92</v>
          </cell>
          <cell r="K8">
            <v>0</v>
          </cell>
        </row>
        <row r="9">
          <cell r="B9">
            <v>26.308333333333337</v>
          </cell>
          <cell r="C9">
            <v>35.9</v>
          </cell>
          <cell r="D9">
            <v>16.899999999999999</v>
          </cell>
          <cell r="E9">
            <v>38.958333333333336</v>
          </cell>
          <cell r="F9">
            <v>61</v>
          </cell>
          <cell r="G9">
            <v>18</v>
          </cell>
          <cell r="H9">
            <v>20.16</v>
          </cell>
          <cell r="I9" t="str">
            <v>N</v>
          </cell>
          <cell r="J9">
            <v>48.96</v>
          </cell>
          <cell r="K9">
            <v>0</v>
          </cell>
        </row>
        <row r="10">
          <cell r="B10">
            <v>27.316666666666666</v>
          </cell>
          <cell r="C10">
            <v>35.6</v>
          </cell>
          <cell r="D10">
            <v>20.399999999999999</v>
          </cell>
          <cell r="E10">
            <v>39.541666666666664</v>
          </cell>
          <cell r="F10">
            <v>53</v>
          </cell>
          <cell r="G10">
            <v>26</v>
          </cell>
          <cell r="H10">
            <v>19.440000000000001</v>
          </cell>
          <cell r="I10" t="str">
            <v>N</v>
          </cell>
          <cell r="J10">
            <v>45.72</v>
          </cell>
          <cell r="K10">
            <v>0</v>
          </cell>
        </row>
        <row r="11">
          <cell r="B11">
            <v>21.787499999999994</v>
          </cell>
          <cell r="C11">
            <v>29.8</v>
          </cell>
          <cell r="D11">
            <v>19.100000000000001</v>
          </cell>
          <cell r="E11">
            <v>68.041666666666671</v>
          </cell>
          <cell r="F11">
            <v>82</v>
          </cell>
          <cell r="G11">
            <v>40</v>
          </cell>
          <cell r="H11">
            <v>11.520000000000001</v>
          </cell>
          <cell r="I11" t="str">
            <v>S</v>
          </cell>
          <cell r="J11">
            <v>23.040000000000003</v>
          </cell>
          <cell r="K11">
            <v>0</v>
          </cell>
        </row>
        <row r="12">
          <cell r="B12">
            <v>17.904166666666665</v>
          </cell>
          <cell r="C12">
            <v>20.2</v>
          </cell>
          <cell r="D12">
            <v>16.5</v>
          </cell>
          <cell r="E12">
            <v>83.75</v>
          </cell>
          <cell r="F12">
            <v>89</v>
          </cell>
          <cell r="G12">
            <v>81</v>
          </cell>
          <cell r="H12">
            <v>14.76</v>
          </cell>
          <cell r="I12" t="str">
            <v>S</v>
          </cell>
          <cell r="J12">
            <v>28.8</v>
          </cell>
          <cell r="K12">
            <v>0.60000000000000009</v>
          </cell>
        </row>
        <row r="13">
          <cell r="B13">
            <v>18.591666666666672</v>
          </cell>
          <cell r="C13">
            <v>24.2</v>
          </cell>
          <cell r="D13">
            <v>14.6</v>
          </cell>
          <cell r="E13">
            <v>79.583333333333329</v>
          </cell>
          <cell r="F13">
            <v>92</v>
          </cell>
          <cell r="G13">
            <v>49</v>
          </cell>
          <cell r="H13">
            <v>13.68</v>
          </cell>
          <cell r="I13" t="str">
            <v>S</v>
          </cell>
          <cell r="J13">
            <v>30.96</v>
          </cell>
          <cell r="K13">
            <v>0.60000000000000009</v>
          </cell>
        </row>
        <row r="14">
          <cell r="B14">
            <v>18.970833333333335</v>
          </cell>
          <cell r="C14">
            <v>26.3</v>
          </cell>
          <cell r="D14">
            <v>11.9</v>
          </cell>
          <cell r="E14">
            <v>54.791666666666664</v>
          </cell>
          <cell r="F14">
            <v>79</v>
          </cell>
          <cell r="G14">
            <v>25</v>
          </cell>
          <cell r="H14">
            <v>16.920000000000002</v>
          </cell>
          <cell r="I14" t="str">
            <v>S</v>
          </cell>
          <cell r="J14">
            <v>34.56</v>
          </cell>
          <cell r="K14">
            <v>0.8</v>
          </cell>
        </row>
        <row r="15">
          <cell r="B15">
            <v>17.625000000000004</v>
          </cell>
          <cell r="C15">
            <v>28.8</v>
          </cell>
          <cell r="D15">
            <v>9</v>
          </cell>
          <cell r="E15">
            <v>52.666666666666664</v>
          </cell>
          <cell r="F15">
            <v>77</v>
          </cell>
          <cell r="G15">
            <v>22</v>
          </cell>
          <cell r="H15">
            <v>7.9200000000000008</v>
          </cell>
          <cell r="I15" t="str">
            <v>S</v>
          </cell>
          <cell r="J15">
            <v>16.559999999999999</v>
          </cell>
          <cell r="K15">
            <v>0.60000000000000009</v>
          </cell>
        </row>
        <row r="16">
          <cell r="B16">
            <v>20.579166666666662</v>
          </cell>
          <cell r="C16">
            <v>31.1</v>
          </cell>
          <cell r="D16">
            <v>11.8</v>
          </cell>
          <cell r="E16">
            <v>50.333333333333336</v>
          </cell>
          <cell r="F16">
            <v>72</v>
          </cell>
          <cell r="G16">
            <v>28</v>
          </cell>
          <cell r="H16">
            <v>6.84</v>
          </cell>
          <cell r="I16" t="str">
            <v>SE</v>
          </cell>
          <cell r="J16">
            <v>12.6</v>
          </cell>
          <cell r="K16">
            <v>0.2</v>
          </cell>
        </row>
        <row r="17">
          <cell r="B17">
            <v>23.291666666666671</v>
          </cell>
          <cell r="C17">
            <v>34.299999999999997</v>
          </cell>
          <cell r="D17">
            <v>14.3</v>
          </cell>
          <cell r="E17">
            <v>55.083333333333336</v>
          </cell>
          <cell r="F17">
            <v>80</v>
          </cell>
          <cell r="G17">
            <v>29</v>
          </cell>
          <cell r="H17">
            <v>10.44</v>
          </cell>
          <cell r="I17" t="str">
            <v>SE</v>
          </cell>
          <cell r="J17">
            <v>24.48</v>
          </cell>
          <cell r="K17">
            <v>0</v>
          </cell>
        </row>
        <row r="18">
          <cell r="B18">
            <v>26.658333333333335</v>
          </cell>
          <cell r="C18">
            <v>36</v>
          </cell>
          <cell r="D18">
            <v>18.100000000000001</v>
          </cell>
          <cell r="E18">
            <v>51.5</v>
          </cell>
          <cell r="F18">
            <v>76</v>
          </cell>
          <cell r="G18">
            <v>29</v>
          </cell>
          <cell r="H18">
            <v>13.68</v>
          </cell>
          <cell r="I18" t="str">
            <v>N</v>
          </cell>
          <cell r="J18">
            <v>33.119999999999997</v>
          </cell>
          <cell r="K18">
            <v>0</v>
          </cell>
        </row>
        <row r="19">
          <cell r="B19">
            <v>28.9375</v>
          </cell>
          <cell r="C19">
            <v>36.4</v>
          </cell>
          <cell r="D19">
            <v>21.8</v>
          </cell>
          <cell r="E19">
            <v>47.166666666666664</v>
          </cell>
          <cell r="F19">
            <v>65</v>
          </cell>
          <cell r="G19">
            <v>31</v>
          </cell>
          <cell r="H19">
            <v>16.920000000000002</v>
          </cell>
          <cell r="I19" t="str">
            <v>NO</v>
          </cell>
          <cell r="J19">
            <v>29.880000000000003</v>
          </cell>
          <cell r="K19">
            <v>0</v>
          </cell>
        </row>
        <row r="20">
          <cell r="B20">
            <v>27.533333333333331</v>
          </cell>
          <cell r="C20">
            <v>35.299999999999997</v>
          </cell>
          <cell r="D20">
            <v>21.4</v>
          </cell>
          <cell r="E20">
            <v>61.083333333333336</v>
          </cell>
          <cell r="F20">
            <v>78</v>
          </cell>
          <cell r="G20">
            <v>38</v>
          </cell>
          <cell r="H20">
            <v>10.8</v>
          </cell>
          <cell r="I20" t="str">
            <v>N</v>
          </cell>
          <cell r="J20">
            <v>57.960000000000008</v>
          </cell>
          <cell r="K20">
            <v>0.4</v>
          </cell>
        </row>
        <row r="21">
          <cell r="B21">
            <v>29.537500000000005</v>
          </cell>
          <cell r="C21">
            <v>37</v>
          </cell>
          <cell r="D21">
            <v>24.3</v>
          </cell>
          <cell r="E21">
            <v>53.875</v>
          </cell>
          <cell r="F21">
            <v>70</v>
          </cell>
          <cell r="G21">
            <v>34</v>
          </cell>
          <cell r="H21">
            <v>17.64</v>
          </cell>
          <cell r="I21" t="str">
            <v>N</v>
          </cell>
          <cell r="J21">
            <v>35.28</v>
          </cell>
          <cell r="K21">
            <v>0</v>
          </cell>
        </row>
        <row r="22">
          <cell r="B22">
            <v>27.279166666666669</v>
          </cell>
          <cell r="C22">
            <v>33.200000000000003</v>
          </cell>
          <cell r="D22">
            <v>22.2</v>
          </cell>
          <cell r="E22">
            <v>66.333333333333329</v>
          </cell>
          <cell r="F22">
            <v>84</v>
          </cell>
          <cell r="G22">
            <v>46</v>
          </cell>
          <cell r="H22">
            <v>12.24</v>
          </cell>
          <cell r="I22" t="str">
            <v>S</v>
          </cell>
          <cell r="J22">
            <v>28.44</v>
          </cell>
          <cell r="K22">
            <v>0</v>
          </cell>
        </row>
        <row r="23">
          <cell r="B23">
            <v>25.454166666666666</v>
          </cell>
          <cell r="C23">
            <v>31.9</v>
          </cell>
          <cell r="D23">
            <v>20.3</v>
          </cell>
          <cell r="E23">
            <v>74.375</v>
          </cell>
          <cell r="F23">
            <v>88</v>
          </cell>
          <cell r="G23">
            <v>55</v>
          </cell>
          <cell r="H23">
            <v>12.24</v>
          </cell>
          <cell r="I23" t="str">
            <v>S</v>
          </cell>
          <cell r="J23">
            <v>66.960000000000008</v>
          </cell>
          <cell r="K23">
            <v>0</v>
          </cell>
        </row>
        <row r="24">
          <cell r="B24">
            <v>24.824999999999999</v>
          </cell>
          <cell r="C24">
            <v>33</v>
          </cell>
          <cell r="D24">
            <v>20.6</v>
          </cell>
          <cell r="E24">
            <v>71.708333333333329</v>
          </cell>
          <cell r="F24">
            <v>83</v>
          </cell>
          <cell r="G24">
            <v>51</v>
          </cell>
          <cell r="H24">
            <v>27.36</v>
          </cell>
          <cell r="I24" t="str">
            <v>N</v>
          </cell>
          <cell r="J24">
            <v>56.88</v>
          </cell>
          <cell r="K24">
            <v>0</v>
          </cell>
        </row>
        <row r="25">
          <cell r="B25">
            <v>17.75</v>
          </cell>
          <cell r="C25">
            <v>21.3</v>
          </cell>
          <cell r="D25">
            <v>13.6</v>
          </cell>
          <cell r="E25">
            <v>49.625</v>
          </cell>
          <cell r="F25">
            <v>67</v>
          </cell>
          <cell r="G25">
            <v>31</v>
          </cell>
          <cell r="H25">
            <v>25.56</v>
          </cell>
          <cell r="I25" t="str">
            <v>S</v>
          </cell>
          <cell r="J25">
            <v>53.64</v>
          </cell>
          <cell r="K25">
            <v>0</v>
          </cell>
        </row>
        <row r="26">
          <cell r="B26">
            <v>13.752173913043478</v>
          </cell>
          <cell r="C26">
            <v>22.7</v>
          </cell>
          <cell r="D26">
            <v>5.9</v>
          </cell>
          <cell r="E26">
            <v>56.391304347826086</v>
          </cell>
          <cell r="F26">
            <v>81</v>
          </cell>
          <cell r="G26">
            <v>28</v>
          </cell>
          <cell r="H26">
            <v>13.32</v>
          </cell>
          <cell r="I26" t="str">
            <v>SE</v>
          </cell>
          <cell r="J26">
            <v>29.880000000000003</v>
          </cell>
          <cell r="K26">
            <v>0</v>
          </cell>
        </row>
        <row r="27">
          <cell r="B27">
            <v>15.995833333333332</v>
          </cell>
          <cell r="C27">
            <v>26</v>
          </cell>
          <cell r="D27">
            <v>7.2</v>
          </cell>
          <cell r="E27">
            <v>53.708333333333336</v>
          </cell>
          <cell r="F27">
            <v>79</v>
          </cell>
          <cell r="G27">
            <v>29</v>
          </cell>
          <cell r="H27">
            <v>8.64</v>
          </cell>
          <cell r="I27" t="str">
            <v>SE</v>
          </cell>
          <cell r="J27">
            <v>22.68</v>
          </cell>
          <cell r="K27">
            <v>0</v>
          </cell>
        </row>
        <row r="28">
          <cell r="B28">
            <v>18.808333333333334</v>
          </cell>
          <cell r="C28">
            <v>31.8</v>
          </cell>
          <cell r="D28">
            <v>8.5</v>
          </cell>
          <cell r="E28">
            <v>56.041666666666664</v>
          </cell>
          <cell r="F28">
            <v>83</v>
          </cell>
          <cell r="G28">
            <v>24</v>
          </cell>
          <cell r="H28">
            <v>10.08</v>
          </cell>
          <cell r="I28" t="str">
            <v>SE</v>
          </cell>
          <cell r="J28">
            <v>21.96</v>
          </cell>
          <cell r="K28">
            <v>0</v>
          </cell>
        </row>
        <row r="29">
          <cell r="B29">
            <v>23.887499999999999</v>
          </cell>
          <cell r="C29">
            <v>36</v>
          </cell>
          <cell r="D29">
            <v>15</v>
          </cell>
          <cell r="E29">
            <v>55.083333333333336</v>
          </cell>
          <cell r="F29">
            <v>79</v>
          </cell>
          <cell r="G29">
            <v>26</v>
          </cell>
          <cell r="H29">
            <v>12.96</v>
          </cell>
          <cell r="I29" t="str">
            <v>N</v>
          </cell>
          <cell r="J29">
            <v>27.36</v>
          </cell>
          <cell r="K29">
            <v>0</v>
          </cell>
        </row>
        <row r="30">
          <cell r="B30">
            <v>27.779166666666669</v>
          </cell>
          <cell r="C30">
            <v>37.200000000000003</v>
          </cell>
          <cell r="D30">
            <v>18.600000000000001</v>
          </cell>
          <cell r="E30">
            <v>48.708333333333336</v>
          </cell>
          <cell r="F30">
            <v>74</v>
          </cell>
          <cell r="G30">
            <v>24</v>
          </cell>
          <cell r="H30">
            <v>16.920000000000002</v>
          </cell>
          <cell r="I30" t="str">
            <v>N</v>
          </cell>
          <cell r="J30">
            <v>41.4</v>
          </cell>
          <cell r="K30">
            <v>0</v>
          </cell>
        </row>
        <row r="31">
          <cell r="B31">
            <v>29.433333333333326</v>
          </cell>
          <cell r="C31">
            <v>37.200000000000003</v>
          </cell>
          <cell r="D31">
            <v>20.6</v>
          </cell>
          <cell r="E31">
            <v>41.333333333333336</v>
          </cell>
          <cell r="F31">
            <v>69</v>
          </cell>
          <cell r="G31">
            <v>22</v>
          </cell>
          <cell r="H31">
            <v>15.840000000000002</v>
          </cell>
          <cell r="I31" t="str">
            <v>N</v>
          </cell>
          <cell r="J31">
            <v>35.64</v>
          </cell>
          <cell r="K31">
            <v>0</v>
          </cell>
        </row>
        <row r="32">
          <cell r="B32">
            <v>27.754166666666659</v>
          </cell>
          <cell r="C32">
            <v>31.8</v>
          </cell>
          <cell r="D32">
            <v>23.8</v>
          </cell>
          <cell r="E32">
            <v>50.833333333333336</v>
          </cell>
          <cell r="F32">
            <v>63</v>
          </cell>
          <cell r="G32">
            <v>33</v>
          </cell>
          <cell r="H32">
            <v>14.76</v>
          </cell>
          <cell r="I32" t="str">
            <v>N</v>
          </cell>
          <cell r="J32">
            <v>33.840000000000003</v>
          </cell>
          <cell r="K32">
            <v>0</v>
          </cell>
        </row>
        <row r="33">
          <cell r="B33">
            <v>15.233333333333334</v>
          </cell>
          <cell r="C33">
            <v>23.8</v>
          </cell>
          <cell r="D33">
            <v>12.7</v>
          </cell>
          <cell r="E33">
            <v>79.75</v>
          </cell>
          <cell r="F33">
            <v>87</v>
          </cell>
          <cell r="G33">
            <v>50</v>
          </cell>
          <cell r="H33">
            <v>18.36</v>
          </cell>
          <cell r="I33" t="str">
            <v>O</v>
          </cell>
          <cell r="J33">
            <v>37.080000000000005</v>
          </cell>
          <cell r="K33">
            <v>4.2</v>
          </cell>
        </row>
        <row r="34">
          <cell r="B34">
            <v>15.241666666666669</v>
          </cell>
          <cell r="C34">
            <v>21.6</v>
          </cell>
          <cell r="D34">
            <v>12.3</v>
          </cell>
          <cell r="E34">
            <v>82.083333333333329</v>
          </cell>
          <cell r="F34">
            <v>90</v>
          </cell>
          <cell r="G34">
            <v>62</v>
          </cell>
          <cell r="H34">
            <v>9</v>
          </cell>
          <cell r="I34" t="str">
            <v>O</v>
          </cell>
          <cell r="J34">
            <v>22.32</v>
          </cell>
          <cell r="K34">
            <v>0.60000000000000009</v>
          </cell>
        </row>
        <row r="35">
          <cell r="B35">
            <v>17.416666666666671</v>
          </cell>
          <cell r="C35">
            <v>26.6</v>
          </cell>
          <cell r="D35">
            <v>11</v>
          </cell>
          <cell r="E35">
            <v>70.291666666666671</v>
          </cell>
          <cell r="F35">
            <v>88</v>
          </cell>
          <cell r="G35">
            <v>39</v>
          </cell>
          <cell r="H35">
            <v>7.2</v>
          </cell>
          <cell r="I35" t="str">
            <v>N</v>
          </cell>
          <cell r="J35">
            <v>20.88</v>
          </cell>
          <cell r="K35">
            <v>0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22.083333333333332</v>
          </cell>
          <cell r="C5">
            <v>32.700000000000003</v>
          </cell>
          <cell r="D5">
            <v>10.4</v>
          </cell>
          <cell r="E5" t="str">
            <v>*</v>
          </cell>
          <cell r="F5" t="str">
            <v>*</v>
          </cell>
          <cell r="G5" t="str">
            <v>*</v>
          </cell>
          <cell r="H5">
            <v>14.4</v>
          </cell>
          <cell r="I5" t="str">
            <v>N</v>
          </cell>
          <cell r="J5">
            <v>30.6</v>
          </cell>
          <cell r="K5">
            <v>0</v>
          </cell>
        </row>
        <row r="6">
          <cell r="B6">
            <v>22.079166666666666</v>
          </cell>
          <cell r="C6">
            <v>32.1</v>
          </cell>
          <cell r="D6">
            <v>13.4</v>
          </cell>
          <cell r="E6" t="str">
            <v>*</v>
          </cell>
          <cell r="F6" t="str">
            <v>*</v>
          </cell>
          <cell r="G6" t="str">
            <v>*</v>
          </cell>
          <cell r="H6">
            <v>12.24</v>
          </cell>
          <cell r="I6" t="str">
            <v>N</v>
          </cell>
          <cell r="J6">
            <v>28.8</v>
          </cell>
          <cell r="K6">
            <v>0</v>
          </cell>
        </row>
        <row r="7">
          <cell r="B7">
            <v>20.833333333333332</v>
          </cell>
          <cell r="C7">
            <v>30.5</v>
          </cell>
          <cell r="D7">
            <v>11.4</v>
          </cell>
          <cell r="E7" t="str">
            <v>*</v>
          </cell>
          <cell r="F7" t="str">
            <v>*</v>
          </cell>
          <cell r="G7" t="str">
            <v>*</v>
          </cell>
          <cell r="H7">
            <v>11.879999999999999</v>
          </cell>
          <cell r="I7" t="str">
            <v>N</v>
          </cell>
          <cell r="J7">
            <v>28.08</v>
          </cell>
          <cell r="K7">
            <v>0</v>
          </cell>
        </row>
        <row r="8">
          <cell r="B8">
            <v>22.037499999999994</v>
          </cell>
          <cell r="C8">
            <v>31.8</v>
          </cell>
          <cell r="D8">
            <v>11</v>
          </cell>
          <cell r="E8" t="str">
            <v>*</v>
          </cell>
          <cell r="F8" t="str">
            <v>*</v>
          </cell>
          <cell r="G8" t="str">
            <v>*</v>
          </cell>
          <cell r="H8">
            <v>18.720000000000002</v>
          </cell>
          <cell r="I8" t="str">
            <v>NE</v>
          </cell>
          <cell r="J8">
            <v>34.56</v>
          </cell>
          <cell r="K8">
            <v>0</v>
          </cell>
        </row>
        <row r="9">
          <cell r="B9">
            <v>22.8125</v>
          </cell>
          <cell r="C9">
            <v>34.299999999999997</v>
          </cell>
          <cell r="D9">
            <v>11</v>
          </cell>
          <cell r="E9" t="str">
            <v>*</v>
          </cell>
          <cell r="F9" t="str">
            <v>*</v>
          </cell>
          <cell r="G9" t="str">
            <v>*</v>
          </cell>
          <cell r="H9">
            <v>20.88</v>
          </cell>
          <cell r="I9" t="str">
            <v>N</v>
          </cell>
          <cell r="J9">
            <v>39.96</v>
          </cell>
          <cell r="K9">
            <v>0</v>
          </cell>
        </row>
        <row r="10">
          <cell r="B10">
            <v>23.224999999999998</v>
          </cell>
          <cell r="C10">
            <v>35.700000000000003</v>
          </cell>
          <cell r="D10">
            <v>11.2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28.44</v>
          </cell>
          <cell r="I10" t="str">
            <v>O</v>
          </cell>
          <cell r="J10">
            <v>52.56</v>
          </cell>
          <cell r="K10">
            <v>0</v>
          </cell>
        </row>
        <row r="11">
          <cell r="B11">
            <v>25.037499999999998</v>
          </cell>
          <cell r="C11">
            <v>34.700000000000003</v>
          </cell>
          <cell r="D11">
            <v>17.100000000000001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21.6</v>
          </cell>
          <cell r="I11" t="str">
            <v>O</v>
          </cell>
          <cell r="J11">
            <v>39.24</v>
          </cell>
          <cell r="K11">
            <v>0</v>
          </cell>
        </row>
        <row r="12">
          <cell r="B12">
            <v>20.216666666666665</v>
          </cell>
          <cell r="C12">
            <v>24</v>
          </cell>
          <cell r="D12">
            <v>17.7</v>
          </cell>
          <cell r="E12" t="str">
            <v>*</v>
          </cell>
          <cell r="F12" t="str">
            <v>*</v>
          </cell>
          <cell r="G12" t="str">
            <v>*</v>
          </cell>
          <cell r="H12">
            <v>8.64</v>
          </cell>
          <cell r="I12" t="str">
            <v>SE</v>
          </cell>
          <cell r="J12">
            <v>20.16</v>
          </cell>
          <cell r="K12">
            <v>0</v>
          </cell>
        </row>
        <row r="13">
          <cell r="B13">
            <v>19.570833333333333</v>
          </cell>
          <cell r="C13">
            <v>23.9</v>
          </cell>
          <cell r="D13">
            <v>17.600000000000001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12.6</v>
          </cell>
          <cell r="I13" t="str">
            <v>SE</v>
          </cell>
          <cell r="J13">
            <v>29.16</v>
          </cell>
          <cell r="K13">
            <v>11.8</v>
          </cell>
        </row>
        <row r="14">
          <cell r="B14">
            <v>18.0625</v>
          </cell>
          <cell r="C14">
            <v>25</v>
          </cell>
          <cell r="D14">
            <v>13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13.68</v>
          </cell>
          <cell r="I14" t="str">
            <v>SE</v>
          </cell>
          <cell r="J14">
            <v>27.36</v>
          </cell>
          <cell r="K14">
            <v>0</v>
          </cell>
        </row>
        <row r="15">
          <cell r="B15">
            <v>14.912500000000003</v>
          </cell>
          <cell r="C15">
            <v>25.7</v>
          </cell>
          <cell r="D15">
            <v>3.7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13.68</v>
          </cell>
          <cell r="I15" t="str">
            <v>L</v>
          </cell>
          <cell r="J15">
            <v>30.96</v>
          </cell>
          <cell r="K15">
            <v>0</v>
          </cell>
        </row>
        <row r="16">
          <cell r="B16">
            <v>16.512500000000003</v>
          </cell>
          <cell r="C16">
            <v>26.2</v>
          </cell>
          <cell r="D16">
            <v>6.6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11.16</v>
          </cell>
          <cell r="I16" t="str">
            <v>NE</v>
          </cell>
          <cell r="J16">
            <v>28.08</v>
          </cell>
          <cell r="K16">
            <v>0</v>
          </cell>
        </row>
        <row r="17">
          <cell r="B17">
            <v>16.512500000000003</v>
          </cell>
          <cell r="C17">
            <v>26.2</v>
          </cell>
          <cell r="D17">
            <v>6.6</v>
          </cell>
          <cell r="F17" t="str">
            <v>*</v>
          </cell>
          <cell r="G17" t="str">
            <v>*</v>
          </cell>
          <cell r="H17">
            <v>11.16</v>
          </cell>
          <cell r="I17" t="str">
            <v>NE</v>
          </cell>
          <cell r="J17">
            <v>28.08</v>
          </cell>
          <cell r="K17">
            <v>0</v>
          </cell>
        </row>
        <row r="18">
          <cell r="B18">
            <v>23.491666666666664</v>
          </cell>
          <cell r="C18">
            <v>35.299999999999997</v>
          </cell>
          <cell r="D18">
            <v>11.8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10.8</v>
          </cell>
          <cell r="I18" t="str">
            <v>N</v>
          </cell>
          <cell r="J18">
            <v>34.92</v>
          </cell>
          <cell r="K18">
            <v>0</v>
          </cell>
        </row>
        <row r="19">
          <cell r="B19">
            <v>23.237500000000001</v>
          </cell>
          <cell r="C19">
            <v>31.3</v>
          </cell>
          <cell r="D19">
            <v>16.2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13.32</v>
          </cell>
          <cell r="I19" t="str">
            <v>L</v>
          </cell>
          <cell r="J19">
            <v>33.119999999999997</v>
          </cell>
          <cell r="K19">
            <v>0</v>
          </cell>
        </row>
        <row r="20">
          <cell r="B20">
            <v>22.420833333333331</v>
          </cell>
          <cell r="C20">
            <v>30.4</v>
          </cell>
          <cell r="D20">
            <v>16.899999999999999</v>
          </cell>
          <cell r="E20">
            <v>64</v>
          </cell>
          <cell r="F20" t="str">
            <v>*</v>
          </cell>
          <cell r="G20" t="str">
            <v>*</v>
          </cell>
          <cell r="H20">
            <v>23.040000000000003</v>
          </cell>
          <cell r="I20" t="str">
            <v>N</v>
          </cell>
          <cell r="J20">
            <v>55.800000000000004</v>
          </cell>
          <cell r="K20">
            <v>31.999999999999996</v>
          </cell>
        </row>
        <row r="21">
          <cell r="B21">
            <v>24.687499999999996</v>
          </cell>
          <cell r="C21">
            <v>34.299999999999997</v>
          </cell>
          <cell r="D21">
            <v>17.2</v>
          </cell>
          <cell r="E21" t="str">
            <v>*</v>
          </cell>
          <cell r="F21" t="str">
            <v>*</v>
          </cell>
          <cell r="G21" t="str">
            <v>*</v>
          </cell>
          <cell r="H21">
            <v>31.680000000000003</v>
          </cell>
          <cell r="I21" t="str">
            <v>NO</v>
          </cell>
          <cell r="J21">
            <v>48.24</v>
          </cell>
          <cell r="K21">
            <v>0</v>
          </cell>
        </row>
        <row r="22">
          <cell r="B22">
            <v>25.612500000000001</v>
          </cell>
          <cell r="C22">
            <v>35.200000000000003</v>
          </cell>
          <cell r="D22">
            <v>19.399999999999999</v>
          </cell>
          <cell r="E22" t="str">
            <v>*</v>
          </cell>
          <cell r="F22" t="str">
            <v>*</v>
          </cell>
          <cell r="G22" t="str">
            <v>*</v>
          </cell>
          <cell r="H22">
            <v>33.119999999999997</v>
          </cell>
          <cell r="I22" t="str">
            <v>NO</v>
          </cell>
          <cell r="J22">
            <v>53.28</v>
          </cell>
          <cell r="K22">
            <v>0.4</v>
          </cell>
        </row>
        <row r="23">
          <cell r="B23">
            <v>20.349999999999994</v>
          </cell>
          <cell r="C23">
            <v>24.9</v>
          </cell>
          <cell r="D23">
            <v>18.3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15.840000000000002</v>
          </cell>
          <cell r="I23" t="str">
            <v>N</v>
          </cell>
          <cell r="J23">
            <v>33.119999999999997</v>
          </cell>
          <cell r="K23">
            <v>3.6000000000000005</v>
          </cell>
        </row>
        <row r="24">
          <cell r="B24">
            <v>23.079166666666669</v>
          </cell>
          <cell r="C24">
            <v>33.4</v>
          </cell>
          <cell r="D24">
            <v>18</v>
          </cell>
          <cell r="E24" t="str">
            <v>*</v>
          </cell>
          <cell r="F24" t="str">
            <v>*</v>
          </cell>
          <cell r="G24" t="str">
            <v>*</v>
          </cell>
          <cell r="H24">
            <v>33.119999999999997</v>
          </cell>
          <cell r="I24" t="str">
            <v>O</v>
          </cell>
          <cell r="J24">
            <v>68.039999999999992</v>
          </cell>
          <cell r="K24">
            <v>32.200000000000003</v>
          </cell>
        </row>
        <row r="25">
          <cell r="B25">
            <v>16.3125</v>
          </cell>
          <cell r="C25">
            <v>20</v>
          </cell>
          <cell r="D25">
            <v>13.8</v>
          </cell>
          <cell r="E25" t="str">
            <v>*</v>
          </cell>
          <cell r="F25" t="str">
            <v>*</v>
          </cell>
          <cell r="G25" t="str">
            <v>*</v>
          </cell>
          <cell r="H25">
            <v>31.680000000000003</v>
          </cell>
          <cell r="I25" t="str">
            <v>S</v>
          </cell>
          <cell r="J25">
            <v>54.72</v>
          </cell>
          <cell r="K25">
            <v>0</v>
          </cell>
        </row>
        <row r="26">
          <cell r="B26">
            <v>12.337499999999997</v>
          </cell>
          <cell r="C26">
            <v>20.9</v>
          </cell>
          <cell r="D26">
            <v>4.2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10.8</v>
          </cell>
          <cell r="I26" t="str">
            <v>L</v>
          </cell>
          <cell r="J26">
            <v>27.36</v>
          </cell>
          <cell r="K26">
            <v>0</v>
          </cell>
        </row>
        <row r="27">
          <cell r="B27">
            <v>14.150000000000004</v>
          </cell>
          <cell r="C27">
            <v>24.4</v>
          </cell>
          <cell r="D27">
            <v>4.4000000000000004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10.44</v>
          </cell>
          <cell r="I27" t="str">
            <v>NE</v>
          </cell>
          <cell r="J27">
            <v>29.880000000000003</v>
          </cell>
          <cell r="K27">
            <v>0.2</v>
          </cell>
        </row>
        <row r="28">
          <cell r="B28">
            <v>17.683333333333334</v>
          </cell>
          <cell r="C28">
            <v>31.5</v>
          </cell>
          <cell r="D28">
            <v>6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11.16</v>
          </cell>
          <cell r="I28" t="str">
            <v>L</v>
          </cell>
          <cell r="J28">
            <v>22.68</v>
          </cell>
          <cell r="K28">
            <v>0</v>
          </cell>
        </row>
        <row r="29">
          <cell r="B29">
            <v>22.82083333333334</v>
          </cell>
          <cell r="C29">
            <v>35.4</v>
          </cell>
          <cell r="D29">
            <v>13.3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12.6</v>
          </cell>
          <cell r="I29" t="str">
            <v>SE</v>
          </cell>
          <cell r="J29">
            <v>30.6</v>
          </cell>
          <cell r="K29">
            <v>0.4</v>
          </cell>
        </row>
        <row r="30">
          <cell r="B30">
            <v>26.316666666666666</v>
          </cell>
          <cell r="C30">
            <v>35</v>
          </cell>
          <cell r="D30">
            <v>18.100000000000001</v>
          </cell>
          <cell r="E30" t="str">
            <v>*</v>
          </cell>
          <cell r="F30" t="str">
            <v>*</v>
          </cell>
          <cell r="G30" t="str">
            <v>*</v>
          </cell>
          <cell r="H30">
            <v>23.400000000000002</v>
          </cell>
          <cell r="I30" t="str">
            <v>N</v>
          </cell>
          <cell r="J30">
            <v>36.72</v>
          </cell>
          <cell r="K30">
            <v>0</v>
          </cell>
        </row>
        <row r="31">
          <cell r="B31">
            <v>25.337500000000002</v>
          </cell>
          <cell r="C31">
            <v>34.1</v>
          </cell>
          <cell r="D31">
            <v>15.7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14.4</v>
          </cell>
          <cell r="I31" t="str">
            <v>N</v>
          </cell>
          <cell r="J31">
            <v>33.119999999999997</v>
          </cell>
          <cell r="K31">
            <v>0</v>
          </cell>
        </row>
        <row r="32">
          <cell r="B32">
            <v>25.612499999999997</v>
          </cell>
          <cell r="C32">
            <v>34.200000000000003</v>
          </cell>
          <cell r="D32">
            <v>17.2</v>
          </cell>
          <cell r="E32" t="str">
            <v>*</v>
          </cell>
          <cell r="F32" t="str">
            <v>*</v>
          </cell>
          <cell r="G32" t="str">
            <v>*</v>
          </cell>
          <cell r="H32">
            <v>26.28</v>
          </cell>
          <cell r="I32" t="str">
            <v>O</v>
          </cell>
          <cell r="J32">
            <v>40.680000000000007</v>
          </cell>
          <cell r="K32">
            <v>0</v>
          </cell>
        </row>
        <row r="33">
          <cell r="B33">
            <v>20.275000000000002</v>
          </cell>
          <cell r="C33">
            <v>26.9</v>
          </cell>
          <cell r="D33">
            <v>18.3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16.2</v>
          </cell>
          <cell r="I33" t="str">
            <v>NO</v>
          </cell>
          <cell r="J33">
            <v>39.24</v>
          </cell>
          <cell r="K33">
            <v>18.799999999999997</v>
          </cell>
        </row>
        <row r="34">
          <cell r="B34">
            <v>14.91666666666667</v>
          </cell>
          <cell r="C34">
            <v>18.399999999999999</v>
          </cell>
          <cell r="D34">
            <v>13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13.68</v>
          </cell>
          <cell r="I34" t="str">
            <v>SO</v>
          </cell>
          <cell r="J34">
            <v>27.36</v>
          </cell>
          <cell r="K34">
            <v>14.2</v>
          </cell>
        </row>
        <row r="35">
          <cell r="B35">
            <v>15.791666666666666</v>
          </cell>
          <cell r="C35">
            <v>22.6</v>
          </cell>
          <cell r="D35">
            <v>8.3000000000000007</v>
          </cell>
          <cell r="E35" t="str">
            <v>*</v>
          </cell>
          <cell r="F35" t="str">
            <v>*</v>
          </cell>
          <cell r="G35" t="str">
            <v>*</v>
          </cell>
          <cell r="H35">
            <v>8.64</v>
          </cell>
          <cell r="I35" t="str">
            <v>O</v>
          </cell>
          <cell r="J35">
            <v>19.079999999999998</v>
          </cell>
          <cell r="K35">
            <v>0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22.570833333333329</v>
          </cell>
          <cell r="C5">
            <v>31.3</v>
          </cell>
          <cell r="D5">
            <v>15.1</v>
          </cell>
          <cell r="E5">
            <v>42.416666666666664</v>
          </cell>
          <cell r="F5">
            <v>66</v>
          </cell>
          <cell r="G5">
            <v>19</v>
          </cell>
          <cell r="H5">
            <v>2.52</v>
          </cell>
          <cell r="I5" t="str">
            <v>SE</v>
          </cell>
          <cell r="J5">
            <v>32.4</v>
          </cell>
          <cell r="K5">
            <v>0</v>
          </cell>
        </row>
        <row r="6">
          <cell r="B6">
            <v>21.629166666666663</v>
          </cell>
          <cell r="C6">
            <v>31.1</v>
          </cell>
          <cell r="D6">
            <v>12.3</v>
          </cell>
          <cell r="E6">
            <v>46.166666666666664</v>
          </cell>
          <cell r="F6">
            <v>78</v>
          </cell>
          <cell r="G6">
            <v>17</v>
          </cell>
          <cell r="H6">
            <v>3.24</v>
          </cell>
          <cell r="I6" t="str">
            <v>L</v>
          </cell>
          <cell r="J6">
            <v>26.28</v>
          </cell>
          <cell r="K6">
            <v>0</v>
          </cell>
        </row>
        <row r="7">
          <cell r="B7">
            <v>22.837500000000006</v>
          </cell>
          <cell r="C7">
            <v>30.2</v>
          </cell>
          <cell r="D7">
            <v>15.2</v>
          </cell>
          <cell r="E7">
            <v>40.833333333333336</v>
          </cell>
          <cell r="F7">
            <v>66</v>
          </cell>
          <cell r="G7">
            <v>20</v>
          </cell>
          <cell r="H7">
            <v>13.32</v>
          </cell>
          <cell r="I7" t="str">
            <v>L</v>
          </cell>
          <cell r="J7">
            <v>35.28</v>
          </cell>
          <cell r="K7">
            <v>0</v>
          </cell>
        </row>
        <row r="8">
          <cell r="B8">
            <v>23</v>
          </cell>
          <cell r="C8">
            <v>31.6</v>
          </cell>
          <cell r="D8">
            <v>16.3</v>
          </cell>
          <cell r="E8">
            <v>41.125</v>
          </cell>
          <cell r="F8">
            <v>64</v>
          </cell>
          <cell r="G8">
            <v>18</v>
          </cell>
          <cell r="H8">
            <v>2.16</v>
          </cell>
          <cell r="I8" t="str">
            <v>L</v>
          </cell>
          <cell r="J8">
            <v>28.44</v>
          </cell>
          <cell r="K8">
            <v>0</v>
          </cell>
        </row>
        <row r="9">
          <cell r="B9">
            <v>23.095833333333335</v>
          </cell>
          <cell r="C9">
            <v>33</v>
          </cell>
          <cell r="D9">
            <v>14.4</v>
          </cell>
          <cell r="E9">
            <v>38.916666666666664</v>
          </cell>
          <cell r="F9">
            <v>64</v>
          </cell>
          <cell r="G9">
            <v>16</v>
          </cell>
          <cell r="H9">
            <v>9</v>
          </cell>
          <cell r="I9" t="str">
            <v>N</v>
          </cell>
          <cell r="J9">
            <v>41.76</v>
          </cell>
          <cell r="K9">
            <v>0</v>
          </cell>
        </row>
        <row r="10">
          <cell r="B10">
            <v>24.116666666666671</v>
          </cell>
          <cell r="C10">
            <v>33.6</v>
          </cell>
          <cell r="D10">
            <v>15.7</v>
          </cell>
          <cell r="E10">
            <v>38.041666666666664</v>
          </cell>
          <cell r="F10">
            <v>59</v>
          </cell>
          <cell r="G10">
            <v>17</v>
          </cell>
          <cell r="H10">
            <v>20.52</v>
          </cell>
          <cell r="I10" t="str">
            <v>NO</v>
          </cell>
          <cell r="J10">
            <v>44.28</v>
          </cell>
          <cell r="K10">
            <v>0</v>
          </cell>
        </row>
        <row r="11">
          <cell r="B11">
            <v>24.958333333333332</v>
          </cell>
          <cell r="C11">
            <v>34.299999999999997</v>
          </cell>
          <cell r="D11">
            <v>16</v>
          </cell>
          <cell r="E11">
            <v>41.541666666666664</v>
          </cell>
          <cell r="F11">
            <v>73</v>
          </cell>
          <cell r="G11">
            <v>18</v>
          </cell>
          <cell r="H11">
            <v>10.8</v>
          </cell>
          <cell r="I11" t="str">
            <v>N</v>
          </cell>
          <cell r="J11">
            <v>36.36</v>
          </cell>
          <cell r="K11">
            <v>0</v>
          </cell>
        </row>
        <row r="12">
          <cell r="B12">
            <v>24.274999999999995</v>
          </cell>
          <cell r="C12">
            <v>34</v>
          </cell>
          <cell r="D12">
            <v>15</v>
          </cell>
          <cell r="E12">
            <v>41.375</v>
          </cell>
          <cell r="F12">
            <v>73</v>
          </cell>
          <cell r="G12">
            <v>17</v>
          </cell>
          <cell r="H12">
            <v>26.28</v>
          </cell>
          <cell r="I12" t="str">
            <v>NO</v>
          </cell>
          <cell r="J12">
            <v>46.440000000000005</v>
          </cell>
          <cell r="K12">
            <v>0</v>
          </cell>
        </row>
        <row r="13">
          <cell r="B13">
            <v>22.016666666666662</v>
          </cell>
          <cell r="C13">
            <v>27.7</v>
          </cell>
          <cell r="D13">
            <v>18.3</v>
          </cell>
          <cell r="E13">
            <v>67.041666666666671</v>
          </cell>
          <cell r="F13">
            <v>91</v>
          </cell>
          <cell r="G13">
            <v>39</v>
          </cell>
          <cell r="H13">
            <v>15.840000000000002</v>
          </cell>
          <cell r="I13" t="str">
            <v>S</v>
          </cell>
          <cell r="J13">
            <v>31.680000000000003</v>
          </cell>
          <cell r="K13">
            <v>0</v>
          </cell>
        </row>
        <row r="14">
          <cell r="B14">
            <v>17.6875</v>
          </cell>
          <cell r="C14">
            <v>20</v>
          </cell>
          <cell r="D14">
            <v>15.5</v>
          </cell>
          <cell r="E14">
            <v>81.166666666666671</v>
          </cell>
          <cell r="F14">
            <v>94</v>
          </cell>
          <cell r="G14">
            <v>57</v>
          </cell>
          <cell r="H14">
            <v>1.8</v>
          </cell>
          <cell r="I14" t="str">
            <v>S</v>
          </cell>
          <cell r="J14">
            <v>24.48</v>
          </cell>
          <cell r="K14">
            <v>1.2000000000000002</v>
          </cell>
        </row>
        <row r="15">
          <cell r="B15">
            <v>18.954166666666666</v>
          </cell>
          <cell r="C15">
            <v>27.1</v>
          </cell>
          <cell r="D15">
            <v>14</v>
          </cell>
          <cell r="E15">
            <v>48.958333333333336</v>
          </cell>
          <cell r="F15">
            <v>87</v>
          </cell>
          <cell r="G15">
            <v>17</v>
          </cell>
          <cell r="H15">
            <v>18.720000000000002</v>
          </cell>
          <cell r="I15" t="str">
            <v>L</v>
          </cell>
          <cell r="J15">
            <v>39.24</v>
          </cell>
          <cell r="K15">
            <v>0</v>
          </cell>
        </row>
        <row r="16">
          <cell r="B16">
            <v>20.587500000000002</v>
          </cell>
          <cell r="C16">
            <v>29.1</v>
          </cell>
          <cell r="D16">
            <v>14.9</v>
          </cell>
          <cell r="E16">
            <v>39.083333333333336</v>
          </cell>
          <cell r="F16">
            <v>55</v>
          </cell>
          <cell r="G16">
            <v>23</v>
          </cell>
          <cell r="H16">
            <v>14.76</v>
          </cell>
          <cell r="I16" t="str">
            <v>L</v>
          </cell>
          <cell r="J16">
            <v>33.119999999999997</v>
          </cell>
          <cell r="K16">
            <v>0</v>
          </cell>
        </row>
        <row r="17">
          <cell r="B17">
            <v>23.237500000000001</v>
          </cell>
          <cell r="C17">
            <v>33.799999999999997</v>
          </cell>
          <cell r="D17">
            <v>15.9</v>
          </cell>
          <cell r="E17">
            <v>34.416666666666664</v>
          </cell>
          <cell r="F17">
            <v>50</v>
          </cell>
          <cell r="G17">
            <v>19</v>
          </cell>
          <cell r="H17">
            <v>9.7200000000000006</v>
          </cell>
          <cell r="I17" t="str">
            <v>L</v>
          </cell>
          <cell r="J17">
            <v>32.04</v>
          </cell>
          <cell r="K17">
            <v>0</v>
          </cell>
        </row>
        <row r="18">
          <cell r="B18">
            <v>25.516666666666666</v>
          </cell>
          <cell r="C18">
            <v>35.299999999999997</v>
          </cell>
          <cell r="D18">
            <v>17.2</v>
          </cell>
          <cell r="E18">
            <v>34.958333333333336</v>
          </cell>
          <cell r="F18">
            <v>60</v>
          </cell>
          <cell r="G18">
            <v>13</v>
          </cell>
          <cell r="H18">
            <v>13.68</v>
          </cell>
          <cell r="I18" t="str">
            <v>SE</v>
          </cell>
          <cell r="J18">
            <v>37.080000000000005</v>
          </cell>
          <cell r="K18">
            <v>0</v>
          </cell>
        </row>
        <row r="19">
          <cell r="B19">
            <v>25.504166666666663</v>
          </cell>
          <cell r="C19">
            <v>34.6</v>
          </cell>
          <cell r="D19">
            <v>17.2</v>
          </cell>
          <cell r="E19">
            <v>42.375</v>
          </cell>
          <cell r="F19">
            <v>67</v>
          </cell>
          <cell r="G19">
            <v>22</v>
          </cell>
          <cell r="H19">
            <v>32.4</v>
          </cell>
          <cell r="I19" t="str">
            <v>O</v>
          </cell>
          <cell r="J19">
            <v>54.36</v>
          </cell>
          <cell r="K19">
            <v>0</v>
          </cell>
        </row>
        <row r="20">
          <cell r="B20">
            <v>21.183333333333334</v>
          </cell>
          <cell r="C20">
            <v>28</v>
          </cell>
          <cell r="D20">
            <v>15.8</v>
          </cell>
          <cell r="E20">
            <v>72</v>
          </cell>
          <cell r="F20">
            <v>94</v>
          </cell>
          <cell r="G20">
            <v>48</v>
          </cell>
          <cell r="H20">
            <v>18</v>
          </cell>
          <cell r="I20" t="str">
            <v>NE</v>
          </cell>
          <cell r="J20">
            <v>54.72</v>
          </cell>
          <cell r="K20">
            <v>17.199999999999996</v>
          </cell>
        </row>
        <row r="21">
          <cell r="B21">
            <v>24.883333333333336</v>
          </cell>
          <cell r="C21">
            <v>32.4</v>
          </cell>
          <cell r="D21">
            <v>19.5</v>
          </cell>
          <cell r="E21">
            <v>57.083333333333336</v>
          </cell>
          <cell r="F21">
            <v>78</v>
          </cell>
          <cell r="G21">
            <v>35</v>
          </cell>
          <cell r="H21">
            <v>30.6</v>
          </cell>
          <cell r="I21" t="str">
            <v>N</v>
          </cell>
          <cell r="J21">
            <v>53.64</v>
          </cell>
          <cell r="K21">
            <v>0</v>
          </cell>
        </row>
        <row r="22">
          <cell r="B22">
            <v>26.066666666666663</v>
          </cell>
          <cell r="C22">
            <v>34.6</v>
          </cell>
          <cell r="D22">
            <v>19.899999999999999</v>
          </cell>
          <cell r="E22">
            <v>58.958333333333336</v>
          </cell>
          <cell r="F22">
            <v>85</v>
          </cell>
          <cell r="G22">
            <v>28</v>
          </cell>
          <cell r="H22">
            <v>24.12</v>
          </cell>
          <cell r="I22" t="str">
            <v>L</v>
          </cell>
          <cell r="J22">
            <v>39.24</v>
          </cell>
          <cell r="K22">
            <v>0</v>
          </cell>
        </row>
        <row r="23">
          <cell r="B23">
            <v>23.791666666666671</v>
          </cell>
          <cell r="C23">
            <v>32</v>
          </cell>
          <cell r="D23">
            <v>18.899999999999999</v>
          </cell>
          <cell r="E23">
            <v>64.416666666666671</v>
          </cell>
          <cell r="F23">
            <v>82</v>
          </cell>
          <cell r="G23">
            <v>30</v>
          </cell>
          <cell r="H23">
            <v>40.32</v>
          </cell>
          <cell r="I23" t="str">
            <v>L</v>
          </cell>
          <cell r="J23">
            <v>54.72</v>
          </cell>
          <cell r="K23">
            <v>0</v>
          </cell>
        </row>
        <row r="24">
          <cell r="B24">
            <v>24.216666666666665</v>
          </cell>
          <cell r="C24">
            <v>31.1</v>
          </cell>
          <cell r="D24">
            <v>19.100000000000001</v>
          </cell>
          <cell r="E24">
            <v>67.083333333333329</v>
          </cell>
          <cell r="F24">
            <v>89</v>
          </cell>
          <cell r="G24">
            <v>42</v>
          </cell>
          <cell r="H24">
            <v>27.720000000000002</v>
          </cell>
          <cell r="I24" t="str">
            <v>L</v>
          </cell>
          <cell r="J24">
            <v>54.72</v>
          </cell>
          <cell r="K24">
            <v>0</v>
          </cell>
        </row>
        <row r="25">
          <cell r="B25">
            <v>15.991666666666669</v>
          </cell>
          <cell r="C25">
            <v>24.8</v>
          </cell>
          <cell r="D25">
            <v>12.2</v>
          </cell>
          <cell r="E25">
            <v>76.291666666666671</v>
          </cell>
          <cell r="F25">
            <v>97</v>
          </cell>
          <cell r="G25">
            <v>42</v>
          </cell>
          <cell r="H25">
            <v>37.800000000000004</v>
          </cell>
          <cell r="I25" t="str">
            <v>SO</v>
          </cell>
          <cell r="J25">
            <v>66.960000000000008</v>
          </cell>
          <cell r="K25">
            <v>35.400000000000006</v>
          </cell>
        </row>
        <row r="26">
          <cell r="B26">
            <v>12.958333333333336</v>
          </cell>
          <cell r="C26">
            <v>21</v>
          </cell>
          <cell r="D26">
            <v>6.5</v>
          </cell>
          <cell r="E26">
            <v>60</v>
          </cell>
          <cell r="F26">
            <v>83</v>
          </cell>
          <cell r="G26">
            <v>29</v>
          </cell>
          <cell r="H26">
            <v>16.2</v>
          </cell>
          <cell r="I26" t="str">
            <v>S</v>
          </cell>
          <cell r="J26">
            <v>35.28</v>
          </cell>
          <cell r="K26">
            <v>0</v>
          </cell>
        </row>
        <row r="27">
          <cell r="B27">
            <v>15.375</v>
          </cell>
          <cell r="C27">
            <v>25</v>
          </cell>
          <cell r="D27">
            <v>7.2</v>
          </cell>
          <cell r="E27">
            <v>56.875</v>
          </cell>
          <cell r="F27">
            <v>84</v>
          </cell>
          <cell r="G27">
            <v>27</v>
          </cell>
          <cell r="H27">
            <v>23.040000000000003</v>
          </cell>
          <cell r="I27" t="str">
            <v>L</v>
          </cell>
          <cell r="J27">
            <v>42.480000000000004</v>
          </cell>
          <cell r="K27">
            <v>0</v>
          </cell>
        </row>
        <row r="28">
          <cell r="B28">
            <v>21.416666666666668</v>
          </cell>
          <cell r="C28">
            <v>32.6</v>
          </cell>
          <cell r="D28">
            <v>13.2</v>
          </cell>
          <cell r="E28">
            <v>49.791666666666664</v>
          </cell>
          <cell r="F28">
            <v>71</v>
          </cell>
          <cell r="G28">
            <v>25</v>
          </cell>
          <cell r="H28">
            <v>6.48</v>
          </cell>
          <cell r="I28" t="str">
            <v>L</v>
          </cell>
          <cell r="J28">
            <v>32.04</v>
          </cell>
          <cell r="K28">
            <v>0</v>
          </cell>
        </row>
        <row r="29">
          <cell r="B29">
            <v>25.091666666666665</v>
          </cell>
          <cell r="C29">
            <v>34</v>
          </cell>
          <cell r="D29">
            <v>17</v>
          </cell>
          <cell r="E29">
            <v>47.583333333333336</v>
          </cell>
          <cell r="F29">
            <v>78</v>
          </cell>
          <cell r="G29">
            <v>19</v>
          </cell>
          <cell r="H29">
            <v>8.2799999999999994</v>
          </cell>
          <cell r="I29" t="str">
            <v>L</v>
          </cell>
          <cell r="J29">
            <v>36</v>
          </cell>
          <cell r="K29">
            <v>0</v>
          </cell>
        </row>
        <row r="30">
          <cell r="B30">
            <v>25.483333333333331</v>
          </cell>
          <cell r="C30">
            <v>33.700000000000003</v>
          </cell>
          <cell r="D30">
            <v>19.100000000000001</v>
          </cell>
          <cell r="E30">
            <v>44.5</v>
          </cell>
          <cell r="F30">
            <v>66</v>
          </cell>
          <cell r="G30">
            <v>21</v>
          </cell>
          <cell r="H30">
            <v>18.720000000000002</v>
          </cell>
          <cell r="I30" t="str">
            <v>L</v>
          </cell>
          <cell r="J30">
            <v>42.480000000000004</v>
          </cell>
          <cell r="K30">
            <v>0</v>
          </cell>
        </row>
        <row r="31">
          <cell r="B31">
            <v>25.579166666666662</v>
          </cell>
          <cell r="C31">
            <v>33.799999999999997</v>
          </cell>
          <cell r="D31">
            <v>19.100000000000001</v>
          </cell>
          <cell r="E31">
            <v>34.333333333333336</v>
          </cell>
          <cell r="F31">
            <v>52</v>
          </cell>
          <cell r="G31">
            <v>18</v>
          </cell>
          <cell r="H31">
            <v>12.24</v>
          </cell>
          <cell r="I31" t="str">
            <v>L</v>
          </cell>
          <cell r="J31">
            <v>34.92</v>
          </cell>
          <cell r="K31">
            <v>0</v>
          </cell>
        </row>
        <row r="32">
          <cell r="B32">
            <v>24.725000000000005</v>
          </cell>
          <cell r="C32">
            <v>32.799999999999997</v>
          </cell>
          <cell r="D32">
            <v>18.2</v>
          </cell>
          <cell r="E32">
            <v>46.958333333333336</v>
          </cell>
          <cell r="F32">
            <v>74</v>
          </cell>
          <cell r="G32">
            <v>28</v>
          </cell>
          <cell r="H32">
            <v>22.32</v>
          </cell>
          <cell r="I32" t="str">
            <v>NO</v>
          </cell>
          <cell r="J32">
            <v>49.680000000000007</v>
          </cell>
          <cell r="K32">
            <v>0</v>
          </cell>
        </row>
        <row r="33">
          <cell r="B33">
            <v>19.970833333333335</v>
          </cell>
          <cell r="C33">
            <v>23.7</v>
          </cell>
          <cell r="D33">
            <v>16.3</v>
          </cell>
          <cell r="E33">
            <v>83.166666666666671</v>
          </cell>
          <cell r="F33">
            <v>96</v>
          </cell>
          <cell r="G33">
            <v>56</v>
          </cell>
          <cell r="H33">
            <v>18.720000000000002</v>
          </cell>
          <cell r="I33" t="str">
            <v>O</v>
          </cell>
          <cell r="J33">
            <v>37.080000000000005</v>
          </cell>
          <cell r="K33">
            <v>14.799999999999999</v>
          </cell>
        </row>
        <row r="34">
          <cell r="B34">
            <v>14.366666666666667</v>
          </cell>
          <cell r="C34">
            <v>16.899999999999999</v>
          </cell>
          <cell r="D34">
            <v>12.5</v>
          </cell>
          <cell r="E34">
            <v>98.571428571428569</v>
          </cell>
          <cell r="F34">
            <v>100</v>
          </cell>
          <cell r="G34">
            <v>96</v>
          </cell>
          <cell r="H34">
            <v>15.840000000000002</v>
          </cell>
          <cell r="I34" t="str">
            <v>O</v>
          </cell>
          <cell r="J34">
            <v>30.96</v>
          </cell>
          <cell r="K34">
            <v>11.400000000000002</v>
          </cell>
        </row>
        <row r="35">
          <cell r="B35">
            <v>16.266666666666666</v>
          </cell>
          <cell r="C35">
            <v>24.5</v>
          </cell>
          <cell r="D35">
            <v>9.4</v>
          </cell>
          <cell r="E35">
            <v>77.958333333333329</v>
          </cell>
          <cell r="F35">
            <v>100</v>
          </cell>
          <cell r="G35">
            <v>30</v>
          </cell>
          <cell r="H35">
            <v>0.36000000000000004</v>
          </cell>
          <cell r="I35" t="str">
            <v>SO</v>
          </cell>
          <cell r="J35">
            <v>28.44</v>
          </cell>
          <cell r="K35">
            <v>0.4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22.541666666666668</v>
          </cell>
          <cell r="C5">
            <v>30.8</v>
          </cell>
          <cell r="D5">
            <v>16.3</v>
          </cell>
          <cell r="E5">
            <v>53.875</v>
          </cell>
          <cell r="F5">
            <v>77</v>
          </cell>
          <cell r="G5">
            <v>27</v>
          </cell>
          <cell r="H5">
            <v>16.920000000000002</v>
          </cell>
          <cell r="I5" t="str">
            <v>N</v>
          </cell>
          <cell r="J5">
            <v>30.96</v>
          </cell>
          <cell r="K5">
            <v>0</v>
          </cell>
        </row>
        <row r="6">
          <cell r="B6">
            <v>22.783333333333331</v>
          </cell>
          <cell r="C6">
            <v>30.3</v>
          </cell>
          <cell r="D6">
            <v>16.899999999999999</v>
          </cell>
          <cell r="E6">
            <v>57.208333333333336</v>
          </cell>
          <cell r="F6">
            <v>84</v>
          </cell>
          <cell r="G6">
            <v>30</v>
          </cell>
          <cell r="H6">
            <v>17.28</v>
          </cell>
          <cell r="I6" t="str">
            <v>L</v>
          </cell>
          <cell r="J6">
            <v>32.4</v>
          </cell>
          <cell r="K6">
            <v>0</v>
          </cell>
        </row>
        <row r="7">
          <cell r="B7">
            <v>21.320833333333336</v>
          </cell>
          <cell r="C7">
            <v>28.7</v>
          </cell>
          <cell r="D7">
            <v>15.5</v>
          </cell>
          <cell r="E7">
            <v>66</v>
          </cell>
          <cell r="F7">
            <v>100</v>
          </cell>
          <cell r="G7">
            <v>34</v>
          </cell>
          <cell r="H7">
            <v>18</v>
          </cell>
          <cell r="I7" t="str">
            <v>NE</v>
          </cell>
          <cell r="J7">
            <v>32.76</v>
          </cell>
          <cell r="K7">
            <v>0</v>
          </cell>
        </row>
        <row r="8">
          <cell r="B8">
            <v>21.204166666666666</v>
          </cell>
          <cell r="C8">
            <v>29</v>
          </cell>
          <cell r="D8">
            <v>14.9</v>
          </cell>
          <cell r="E8">
            <v>67.041666666666671</v>
          </cell>
          <cell r="F8">
            <v>100</v>
          </cell>
          <cell r="G8">
            <v>33</v>
          </cell>
          <cell r="H8">
            <v>20.16</v>
          </cell>
          <cell r="I8" t="str">
            <v>NE</v>
          </cell>
          <cell r="J8">
            <v>37.800000000000004</v>
          </cell>
          <cell r="K8">
            <v>0</v>
          </cell>
        </row>
        <row r="9">
          <cell r="B9">
            <v>22.787499999999998</v>
          </cell>
          <cell r="C9">
            <v>31</v>
          </cell>
          <cell r="D9">
            <v>16</v>
          </cell>
          <cell r="E9">
            <v>57.875</v>
          </cell>
          <cell r="F9">
            <v>93</v>
          </cell>
          <cell r="G9">
            <v>23</v>
          </cell>
          <cell r="H9">
            <v>22.32</v>
          </cell>
          <cell r="I9" t="str">
            <v>NE</v>
          </cell>
          <cell r="J9">
            <v>41.76</v>
          </cell>
          <cell r="K9">
            <v>0</v>
          </cell>
        </row>
        <row r="10">
          <cell r="B10">
            <v>23.979166666666668</v>
          </cell>
          <cell r="C10">
            <v>33.299999999999997</v>
          </cell>
          <cell r="D10">
            <v>16.600000000000001</v>
          </cell>
          <cell r="E10">
            <v>50.166666666666664</v>
          </cell>
          <cell r="F10">
            <v>79</v>
          </cell>
          <cell r="G10">
            <v>23</v>
          </cell>
          <cell r="H10">
            <v>18.720000000000002</v>
          </cell>
          <cell r="I10" t="str">
            <v>NE</v>
          </cell>
          <cell r="J10">
            <v>40.32</v>
          </cell>
          <cell r="K10">
            <v>0</v>
          </cell>
        </row>
        <row r="11">
          <cell r="B11">
            <v>19.812499999999996</v>
          </cell>
          <cell r="C11">
            <v>25.7</v>
          </cell>
          <cell r="D11">
            <v>17.100000000000001</v>
          </cell>
          <cell r="E11">
            <v>75.352941176470594</v>
          </cell>
          <cell r="F11">
            <v>100</v>
          </cell>
          <cell r="G11">
            <v>42</v>
          </cell>
          <cell r="H11">
            <v>18</v>
          </cell>
          <cell r="I11" t="str">
            <v>S</v>
          </cell>
          <cell r="J11">
            <v>29.880000000000003</v>
          </cell>
          <cell r="K11">
            <v>16.200000000000003</v>
          </cell>
        </row>
        <row r="12">
          <cell r="B12">
            <v>15.479166666666664</v>
          </cell>
          <cell r="C12">
            <v>17.2</v>
          </cell>
          <cell r="D12">
            <v>14.4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17.64</v>
          </cell>
          <cell r="I12" t="str">
            <v>S</v>
          </cell>
          <cell r="J12">
            <v>32.04</v>
          </cell>
          <cell r="K12">
            <v>109.2</v>
          </cell>
        </row>
        <row r="13">
          <cell r="B13">
            <v>16.612500000000001</v>
          </cell>
          <cell r="C13">
            <v>22.2</v>
          </cell>
          <cell r="D13">
            <v>12.7</v>
          </cell>
          <cell r="E13">
            <v>69.428571428571431</v>
          </cell>
          <cell r="F13">
            <v>100</v>
          </cell>
          <cell r="G13">
            <v>44</v>
          </cell>
          <cell r="H13">
            <v>15.120000000000001</v>
          </cell>
          <cell r="I13" t="str">
            <v>S</v>
          </cell>
          <cell r="J13">
            <v>26.64</v>
          </cell>
          <cell r="K13">
            <v>13</v>
          </cell>
        </row>
        <row r="14">
          <cell r="B14">
            <v>15.054166666666662</v>
          </cell>
          <cell r="C14">
            <v>21.7</v>
          </cell>
          <cell r="D14">
            <v>9.6999999999999993</v>
          </cell>
          <cell r="E14">
            <v>66.545454545454547</v>
          </cell>
          <cell r="F14">
            <v>100</v>
          </cell>
          <cell r="G14">
            <v>29</v>
          </cell>
          <cell r="H14">
            <v>16.559999999999999</v>
          </cell>
          <cell r="I14" t="str">
            <v>S</v>
          </cell>
          <cell r="J14">
            <v>28.44</v>
          </cell>
          <cell r="K14">
            <v>0.2</v>
          </cell>
        </row>
        <row r="15">
          <cell r="B15">
            <v>14.862499999999999</v>
          </cell>
          <cell r="C15">
            <v>23.5</v>
          </cell>
          <cell r="D15">
            <v>9</v>
          </cell>
          <cell r="E15">
            <v>62.208333333333336</v>
          </cell>
          <cell r="F15">
            <v>88</v>
          </cell>
          <cell r="G15">
            <v>28</v>
          </cell>
          <cell r="H15">
            <v>17.28</v>
          </cell>
          <cell r="I15" t="str">
            <v>S</v>
          </cell>
          <cell r="J15">
            <v>30.6</v>
          </cell>
          <cell r="K15">
            <v>0</v>
          </cell>
        </row>
        <row r="16">
          <cell r="B16">
            <v>16.470833333333331</v>
          </cell>
          <cell r="C16">
            <v>24.4</v>
          </cell>
          <cell r="D16">
            <v>10.5</v>
          </cell>
          <cell r="E16">
            <v>57.458333333333336</v>
          </cell>
          <cell r="F16">
            <v>79</v>
          </cell>
          <cell r="G16">
            <v>35</v>
          </cell>
          <cell r="H16">
            <v>17.64</v>
          </cell>
          <cell r="I16" t="str">
            <v>NE</v>
          </cell>
          <cell r="J16">
            <v>31.680000000000003</v>
          </cell>
          <cell r="K16">
            <v>0</v>
          </cell>
        </row>
        <row r="17">
          <cell r="B17">
            <v>18.941666666666663</v>
          </cell>
          <cell r="C17">
            <v>27.8</v>
          </cell>
          <cell r="D17">
            <v>12.8</v>
          </cell>
          <cell r="E17">
            <v>52.625</v>
          </cell>
          <cell r="F17">
            <v>70</v>
          </cell>
          <cell r="G17">
            <v>29</v>
          </cell>
          <cell r="H17">
            <v>19.079999999999998</v>
          </cell>
          <cell r="I17" t="str">
            <v>L</v>
          </cell>
          <cell r="J17">
            <v>35.64</v>
          </cell>
          <cell r="K17">
            <v>0</v>
          </cell>
        </row>
        <row r="18">
          <cell r="B18">
            <v>20.999999999999996</v>
          </cell>
          <cell r="C18">
            <v>28.3</v>
          </cell>
          <cell r="D18">
            <v>15.8</v>
          </cell>
          <cell r="E18">
            <v>58.041666666666664</v>
          </cell>
          <cell r="F18">
            <v>73</v>
          </cell>
          <cell r="G18">
            <v>40</v>
          </cell>
          <cell r="H18">
            <v>14.04</v>
          </cell>
          <cell r="I18" t="str">
            <v>L</v>
          </cell>
          <cell r="J18">
            <v>24.840000000000003</v>
          </cell>
          <cell r="K18">
            <v>0</v>
          </cell>
        </row>
        <row r="19">
          <cell r="B19">
            <v>18.862500000000001</v>
          </cell>
          <cell r="C19">
            <v>22</v>
          </cell>
          <cell r="D19">
            <v>17.2</v>
          </cell>
          <cell r="E19">
            <v>83.583333333333329</v>
          </cell>
          <cell r="F19">
            <v>100</v>
          </cell>
          <cell r="G19">
            <v>62</v>
          </cell>
          <cell r="H19">
            <v>23.400000000000002</v>
          </cell>
          <cell r="I19" t="str">
            <v>L</v>
          </cell>
          <cell r="J19">
            <v>46.800000000000004</v>
          </cell>
          <cell r="K19">
            <v>16.399999999999999</v>
          </cell>
        </row>
        <row r="20">
          <cell r="B20">
            <v>20.866666666666664</v>
          </cell>
          <cell r="C20">
            <v>29.2</v>
          </cell>
          <cell r="D20">
            <v>15.4</v>
          </cell>
          <cell r="E20">
            <v>76.400000000000006</v>
          </cell>
          <cell r="F20">
            <v>100</v>
          </cell>
          <cell r="G20">
            <v>45</v>
          </cell>
          <cell r="H20">
            <v>18.36</v>
          </cell>
          <cell r="I20" t="str">
            <v>NE</v>
          </cell>
          <cell r="J20">
            <v>40.680000000000007</v>
          </cell>
          <cell r="K20">
            <v>0</v>
          </cell>
        </row>
        <row r="21">
          <cell r="B21">
            <v>24</v>
          </cell>
          <cell r="C21">
            <v>32.799999999999997</v>
          </cell>
          <cell r="D21">
            <v>18.3</v>
          </cell>
          <cell r="E21">
            <v>74.75</v>
          </cell>
          <cell r="F21">
            <v>99</v>
          </cell>
          <cell r="G21">
            <v>40</v>
          </cell>
          <cell r="H21">
            <v>25.2</v>
          </cell>
          <cell r="I21" t="str">
            <v>NE</v>
          </cell>
          <cell r="J21">
            <v>45.72</v>
          </cell>
          <cell r="K21">
            <v>0</v>
          </cell>
        </row>
        <row r="22">
          <cell r="B22">
            <v>20.549999999999997</v>
          </cell>
          <cell r="C22">
            <v>24.6</v>
          </cell>
          <cell r="D22">
            <v>18.8</v>
          </cell>
          <cell r="E22">
            <v>96</v>
          </cell>
          <cell r="F22">
            <v>100</v>
          </cell>
          <cell r="G22">
            <v>80</v>
          </cell>
          <cell r="H22">
            <v>20.16</v>
          </cell>
          <cell r="I22" t="str">
            <v>SE</v>
          </cell>
          <cell r="J22">
            <v>48.96</v>
          </cell>
          <cell r="K22">
            <v>4.2</v>
          </cell>
        </row>
        <row r="23">
          <cell r="B23">
            <v>18.366666666666667</v>
          </cell>
          <cell r="C23">
            <v>22</v>
          </cell>
          <cell r="D23">
            <v>16.3</v>
          </cell>
          <cell r="E23">
            <v>95.8</v>
          </cell>
          <cell r="F23">
            <v>100</v>
          </cell>
          <cell r="G23">
            <v>82</v>
          </cell>
          <cell r="H23">
            <v>20.88</v>
          </cell>
          <cell r="I23" t="str">
            <v>NE</v>
          </cell>
          <cell r="J23">
            <v>38.880000000000003</v>
          </cell>
          <cell r="K23">
            <v>21</v>
          </cell>
        </row>
        <row r="24">
          <cell r="B24">
            <v>18.18333333333333</v>
          </cell>
          <cell r="C24">
            <v>19.399999999999999</v>
          </cell>
          <cell r="D24">
            <v>15</v>
          </cell>
          <cell r="E24">
            <v>99.5</v>
          </cell>
          <cell r="F24">
            <v>100</v>
          </cell>
          <cell r="G24" t="str">
            <v>*</v>
          </cell>
          <cell r="H24">
            <v>20.52</v>
          </cell>
          <cell r="I24" t="str">
            <v>NE</v>
          </cell>
          <cell r="J24">
            <v>48.96</v>
          </cell>
          <cell r="K24">
            <v>51.20000000000001</v>
          </cell>
        </row>
        <row r="25">
          <cell r="B25">
            <v>13.216666666666669</v>
          </cell>
          <cell r="C25">
            <v>17.7</v>
          </cell>
          <cell r="D25">
            <v>10.4</v>
          </cell>
          <cell r="E25">
            <v>76.952380952380949</v>
          </cell>
          <cell r="F25">
            <v>99</v>
          </cell>
          <cell r="G25">
            <v>42</v>
          </cell>
          <cell r="H25">
            <v>30.240000000000002</v>
          </cell>
          <cell r="I25" t="str">
            <v>SO</v>
          </cell>
          <cell r="J25">
            <v>63</v>
          </cell>
          <cell r="K25">
            <v>1.5999999999999999</v>
          </cell>
        </row>
        <row r="26">
          <cell r="B26">
            <v>12.041666666666666</v>
          </cell>
          <cell r="C26">
            <v>19.2</v>
          </cell>
          <cell r="D26">
            <v>6.7</v>
          </cell>
          <cell r="E26">
            <v>67.5</v>
          </cell>
          <cell r="F26">
            <v>95</v>
          </cell>
          <cell r="G26">
            <v>33</v>
          </cell>
          <cell r="H26">
            <v>7.2</v>
          </cell>
          <cell r="I26" t="str">
            <v>SE</v>
          </cell>
          <cell r="J26">
            <v>26.28</v>
          </cell>
          <cell r="K26">
            <v>0</v>
          </cell>
        </row>
        <row r="27">
          <cell r="B27">
            <v>14.762500000000001</v>
          </cell>
          <cell r="C27">
            <v>22.8</v>
          </cell>
          <cell r="D27">
            <v>8.9</v>
          </cell>
          <cell r="E27">
            <v>58.708333333333336</v>
          </cell>
          <cell r="F27">
            <v>78</v>
          </cell>
          <cell r="G27">
            <v>33</v>
          </cell>
          <cell r="H27">
            <v>15.840000000000002</v>
          </cell>
          <cell r="I27" t="str">
            <v>SE</v>
          </cell>
          <cell r="J27">
            <v>29.880000000000003</v>
          </cell>
          <cell r="K27">
            <v>0</v>
          </cell>
        </row>
        <row r="28">
          <cell r="B28">
            <v>18.391666666666666</v>
          </cell>
          <cell r="C28">
            <v>26.8</v>
          </cell>
          <cell r="D28">
            <v>11.7</v>
          </cell>
          <cell r="E28">
            <v>58.958333333333336</v>
          </cell>
          <cell r="F28">
            <v>80</v>
          </cell>
          <cell r="G28">
            <v>33</v>
          </cell>
          <cell r="H28">
            <v>19.8</v>
          </cell>
          <cell r="I28" t="str">
            <v>L</v>
          </cell>
          <cell r="J28">
            <v>36.36</v>
          </cell>
          <cell r="K28">
            <v>0</v>
          </cell>
        </row>
        <row r="29">
          <cell r="B29">
            <v>22.683333333333334</v>
          </cell>
          <cell r="C29">
            <v>32.1</v>
          </cell>
          <cell r="D29">
            <v>16.100000000000001</v>
          </cell>
          <cell r="E29">
            <v>62.875</v>
          </cell>
          <cell r="F29">
            <v>88</v>
          </cell>
          <cell r="G29">
            <v>33</v>
          </cell>
          <cell r="H29">
            <v>18.720000000000002</v>
          </cell>
          <cell r="I29" t="str">
            <v>NE</v>
          </cell>
          <cell r="J29">
            <v>35.64</v>
          </cell>
          <cell r="K29">
            <v>0</v>
          </cell>
        </row>
        <row r="30">
          <cell r="B30">
            <v>25.508333333333329</v>
          </cell>
          <cell r="C30">
            <v>33.299999999999997</v>
          </cell>
          <cell r="D30">
            <v>19.2</v>
          </cell>
          <cell r="E30">
            <v>58.541666666666664</v>
          </cell>
          <cell r="F30">
            <v>89</v>
          </cell>
          <cell r="G30">
            <v>24</v>
          </cell>
          <cell r="H30">
            <v>22.68</v>
          </cell>
          <cell r="I30" t="str">
            <v>NE</v>
          </cell>
          <cell r="J30">
            <v>40.680000000000007</v>
          </cell>
          <cell r="K30">
            <v>0</v>
          </cell>
        </row>
        <row r="31">
          <cell r="B31">
            <v>25.358333333333334</v>
          </cell>
          <cell r="C31">
            <v>32.5</v>
          </cell>
          <cell r="D31">
            <v>19.899999999999999</v>
          </cell>
          <cell r="E31">
            <v>42.666666666666664</v>
          </cell>
          <cell r="F31">
            <v>57</v>
          </cell>
          <cell r="G31">
            <v>21</v>
          </cell>
          <cell r="H31">
            <v>23.040000000000003</v>
          </cell>
          <cell r="I31" t="str">
            <v>NE</v>
          </cell>
          <cell r="J31">
            <v>40.680000000000007</v>
          </cell>
          <cell r="K31">
            <v>0</v>
          </cell>
        </row>
        <row r="32">
          <cell r="B32">
            <v>24.116666666666664</v>
          </cell>
          <cell r="C32">
            <v>32.4</v>
          </cell>
          <cell r="D32">
            <v>17.8</v>
          </cell>
          <cell r="E32">
            <v>49.166666666666664</v>
          </cell>
          <cell r="F32">
            <v>77</v>
          </cell>
          <cell r="G32">
            <v>29</v>
          </cell>
          <cell r="H32">
            <v>16.559999999999999</v>
          </cell>
          <cell r="I32" t="str">
            <v>N</v>
          </cell>
          <cell r="J32">
            <v>58.680000000000007</v>
          </cell>
          <cell r="K32">
            <v>1</v>
          </cell>
        </row>
        <row r="33">
          <cell r="B33">
            <v>18.695833333333329</v>
          </cell>
          <cell r="C33">
            <v>25</v>
          </cell>
          <cell r="D33">
            <v>13.7</v>
          </cell>
          <cell r="E33">
            <v>84.777777777777771</v>
          </cell>
          <cell r="F33">
            <v>100</v>
          </cell>
          <cell r="G33">
            <v>57</v>
          </cell>
          <cell r="H33">
            <v>16.920000000000002</v>
          </cell>
          <cell r="I33" t="str">
            <v>O</v>
          </cell>
          <cell r="J33">
            <v>29.16</v>
          </cell>
          <cell r="K33">
            <v>29.400000000000002</v>
          </cell>
        </row>
        <row r="34">
          <cell r="B34">
            <v>13.141666666666671</v>
          </cell>
          <cell r="C34">
            <v>15.1</v>
          </cell>
          <cell r="D34">
            <v>12.4</v>
          </cell>
          <cell r="E34">
            <v>90.833333333333329</v>
          </cell>
          <cell r="F34">
            <v>100</v>
          </cell>
          <cell r="G34">
            <v>82</v>
          </cell>
          <cell r="H34">
            <v>17.64</v>
          </cell>
          <cell r="I34" t="str">
            <v>NO</v>
          </cell>
          <cell r="J34">
            <v>34.92</v>
          </cell>
          <cell r="K34">
            <v>9</v>
          </cell>
        </row>
        <row r="35">
          <cell r="B35">
            <v>14.9375</v>
          </cell>
          <cell r="C35">
            <v>20.9</v>
          </cell>
          <cell r="D35">
            <v>12.1</v>
          </cell>
          <cell r="E35">
            <v>76.666666666666671</v>
          </cell>
          <cell r="F35">
            <v>100</v>
          </cell>
          <cell r="G35">
            <v>58</v>
          </cell>
          <cell r="H35">
            <v>11.879999999999999</v>
          </cell>
          <cell r="I35" t="str">
            <v>NO</v>
          </cell>
          <cell r="J35">
            <v>19.079999999999998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23.970833333333331</v>
          </cell>
          <cell r="C5">
            <v>32</v>
          </cell>
          <cell r="D5">
            <v>14.9</v>
          </cell>
          <cell r="E5">
            <v>42.333333333333336</v>
          </cell>
          <cell r="F5">
            <v>74</v>
          </cell>
          <cell r="G5">
            <v>21</v>
          </cell>
          <cell r="H5">
            <v>12.96</v>
          </cell>
          <cell r="I5" t="str">
            <v>NE</v>
          </cell>
          <cell r="J5">
            <v>23.759999999999998</v>
          </cell>
          <cell r="K5">
            <v>0</v>
          </cell>
        </row>
        <row r="6">
          <cell r="B6">
            <v>23.220833333333331</v>
          </cell>
          <cell r="C6">
            <v>31.6</v>
          </cell>
          <cell r="D6">
            <v>15.9</v>
          </cell>
          <cell r="E6">
            <v>47.5</v>
          </cell>
          <cell r="F6">
            <v>73</v>
          </cell>
          <cell r="G6">
            <v>23</v>
          </cell>
          <cell r="H6">
            <v>9</v>
          </cell>
          <cell r="I6" t="str">
            <v>L</v>
          </cell>
          <cell r="J6">
            <v>20.16</v>
          </cell>
          <cell r="K6">
            <v>0</v>
          </cell>
        </row>
        <row r="7">
          <cell r="B7">
            <v>23.675000000000001</v>
          </cell>
          <cell r="C7">
            <v>31.1</v>
          </cell>
          <cell r="D7">
            <v>14.1</v>
          </cell>
          <cell r="E7">
            <v>43.083333333333336</v>
          </cell>
          <cell r="F7">
            <v>76</v>
          </cell>
          <cell r="G7">
            <v>21</v>
          </cell>
          <cell r="H7">
            <v>15.840000000000002</v>
          </cell>
          <cell r="I7" t="str">
            <v>NE</v>
          </cell>
          <cell r="J7">
            <v>37.080000000000005</v>
          </cell>
          <cell r="K7">
            <v>0</v>
          </cell>
        </row>
        <row r="8">
          <cell r="B8">
            <v>23.579166666666666</v>
          </cell>
          <cell r="C8">
            <v>31.8</v>
          </cell>
          <cell r="D8">
            <v>14.2</v>
          </cell>
          <cell r="E8">
            <v>44.041666666666664</v>
          </cell>
          <cell r="F8">
            <v>76</v>
          </cell>
          <cell r="G8">
            <v>22</v>
          </cell>
          <cell r="H8">
            <v>19.440000000000001</v>
          </cell>
          <cell r="I8" t="str">
            <v>NE</v>
          </cell>
          <cell r="J8">
            <v>35.28</v>
          </cell>
          <cell r="K8">
            <v>0</v>
          </cell>
        </row>
        <row r="9">
          <cell r="B9">
            <v>24.554166666666671</v>
          </cell>
          <cell r="C9">
            <v>33.299999999999997</v>
          </cell>
          <cell r="D9">
            <v>15</v>
          </cell>
          <cell r="E9">
            <v>41</v>
          </cell>
          <cell r="F9">
            <v>73</v>
          </cell>
          <cell r="G9">
            <v>18</v>
          </cell>
          <cell r="H9">
            <v>16.920000000000002</v>
          </cell>
          <cell r="I9" t="str">
            <v>L</v>
          </cell>
          <cell r="J9">
            <v>36.36</v>
          </cell>
          <cell r="K9">
            <v>0</v>
          </cell>
        </row>
        <row r="10">
          <cell r="B10">
            <v>25.045833333333334</v>
          </cell>
          <cell r="C10">
            <v>33.6</v>
          </cell>
          <cell r="D10">
            <v>16</v>
          </cell>
          <cell r="E10">
            <v>40.5</v>
          </cell>
          <cell r="F10">
            <v>65</v>
          </cell>
          <cell r="G10">
            <v>21</v>
          </cell>
          <cell r="H10">
            <v>19.440000000000001</v>
          </cell>
          <cell r="I10" t="str">
            <v>NO</v>
          </cell>
          <cell r="J10">
            <v>43.56</v>
          </cell>
          <cell r="K10">
            <v>0</v>
          </cell>
        </row>
        <row r="11">
          <cell r="B11">
            <v>26.429166666666664</v>
          </cell>
          <cell r="C11">
            <v>33.299999999999997</v>
          </cell>
          <cell r="D11">
            <v>21.8</v>
          </cell>
          <cell r="E11">
            <v>43.791666666666664</v>
          </cell>
          <cell r="F11">
            <v>59</v>
          </cell>
          <cell r="G11">
            <v>24</v>
          </cell>
          <cell r="H11">
            <v>21.240000000000002</v>
          </cell>
          <cell r="I11" t="str">
            <v>NO</v>
          </cell>
          <cell r="J11">
            <v>43.92</v>
          </cell>
          <cell r="K11">
            <v>0</v>
          </cell>
        </row>
        <row r="12">
          <cell r="B12">
            <v>21.266666666666666</v>
          </cell>
          <cell r="C12">
            <v>28.5</v>
          </cell>
          <cell r="D12">
            <v>15.9</v>
          </cell>
          <cell r="E12">
            <v>74.208333333333329</v>
          </cell>
          <cell r="F12">
            <v>96</v>
          </cell>
          <cell r="G12">
            <v>43</v>
          </cell>
          <cell r="H12">
            <v>12.96</v>
          </cell>
          <cell r="I12" t="str">
            <v>SE</v>
          </cell>
          <cell r="J12">
            <v>24.12</v>
          </cell>
          <cell r="K12">
            <v>0</v>
          </cell>
        </row>
        <row r="13">
          <cell r="B13">
            <v>18.841666666666669</v>
          </cell>
          <cell r="C13">
            <v>20.9</v>
          </cell>
          <cell r="D13">
            <v>17.399999999999999</v>
          </cell>
          <cell r="E13">
            <v>88.25</v>
          </cell>
          <cell r="F13">
            <v>96</v>
          </cell>
          <cell r="G13">
            <v>77</v>
          </cell>
          <cell r="H13">
            <v>15.48</v>
          </cell>
          <cell r="I13" t="str">
            <v>SE</v>
          </cell>
          <cell r="J13">
            <v>28.08</v>
          </cell>
          <cell r="K13">
            <v>8.6</v>
          </cell>
        </row>
        <row r="14">
          <cell r="B14">
            <v>17.974999999999998</v>
          </cell>
          <cell r="C14">
            <v>24.7</v>
          </cell>
          <cell r="D14">
            <v>12.7</v>
          </cell>
          <cell r="E14">
            <v>63.75</v>
          </cell>
          <cell r="F14">
            <v>92</v>
          </cell>
          <cell r="G14">
            <v>26</v>
          </cell>
          <cell r="H14">
            <v>16.2</v>
          </cell>
          <cell r="I14" t="str">
            <v>SE</v>
          </cell>
          <cell r="J14">
            <v>34.92</v>
          </cell>
          <cell r="K14">
            <v>0</v>
          </cell>
        </row>
        <row r="15">
          <cell r="B15">
            <v>16.008333333333333</v>
          </cell>
          <cell r="C15">
            <v>26.7</v>
          </cell>
          <cell r="D15">
            <v>6.1</v>
          </cell>
          <cell r="E15">
            <v>56.166666666666664</v>
          </cell>
          <cell r="F15">
            <v>91</v>
          </cell>
          <cell r="G15">
            <v>20</v>
          </cell>
          <cell r="H15">
            <v>14.76</v>
          </cell>
          <cell r="I15" t="str">
            <v>SE</v>
          </cell>
          <cell r="J15">
            <v>29.16</v>
          </cell>
          <cell r="K15">
            <v>0</v>
          </cell>
        </row>
        <row r="16">
          <cell r="B16">
            <v>18.079166666666669</v>
          </cell>
          <cell r="C16">
            <v>27.6</v>
          </cell>
          <cell r="D16">
            <v>10.5</v>
          </cell>
          <cell r="E16">
            <v>48.791666666666664</v>
          </cell>
          <cell r="F16">
            <v>71</v>
          </cell>
          <cell r="G16">
            <v>21</v>
          </cell>
          <cell r="H16">
            <v>18</v>
          </cell>
          <cell r="I16" t="str">
            <v>SE</v>
          </cell>
          <cell r="J16">
            <v>41.4</v>
          </cell>
          <cell r="K16">
            <v>0</v>
          </cell>
        </row>
        <row r="17">
          <cell r="B17">
            <v>22.220833333333331</v>
          </cell>
          <cell r="C17">
            <v>32</v>
          </cell>
          <cell r="D17">
            <v>13.1</v>
          </cell>
          <cell r="E17">
            <v>42.833333333333336</v>
          </cell>
          <cell r="F17">
            <v>67</v>
          </cell>
          <cell r="G17">
            <v>26</v>
          </cell>
          <cell r="H17">
            <v>16.559999999999999</v>
          </cell>
          <cell r="I17" t="str">
            <v>SE</v>
          </cell>
          <cell r="J17">
            <v>26.28</v>
          </cell>
          <cell r="K17">
            <v>0</v>
          </cell>
        </row>
        <row r="18">
          <cell r="B18">
            <v>25.854166666666671</v>
          </cell>
          <cell r="C18">
            <v>34.700000000000003</v>
          </cell>
          <cell r="D18">
            <v>17.2</v>
          </cell>
          <cell r="E18">
            <v>41.666666666666664</v>
          </cell>
          <cell r="F18">
            <v>66</v>
          </cell>
          <cell r="G18">
            <v>23</v>
          </cell>
          <cell r="H18">
            <v>11.16</v>
          </cell>
          <cell r="I18" t="str">
            <v>NE</v>
          </cell>
          <cell r="J18">
            <v>29.52</v>
          </cell>
          <cell r="K18">
            <v>0</v>
          </cell>
        </row>
        <row r="19">
          <cell r="B19">
            <v>26.5625</v>
          </cell>
          <cell r="C19">
            <v>33.5</v>
          </cell>
          <cell r="D19">
            <v>21.1</v>
          </cell>
          <cell r="E19">
            <v>45.916666666666664</v>
          </cell>
          <cell r="F19">
            <v>63</v>
          </cell>
          <cell r="G19">
            <v>31</v>
          </cell>
          <cell r="H19">
            <v>14.76</v>
          </cell>
          <cell r="I19" t="str">
            <v>NO</v>
          </cell>
          <cell r="J19">
            <v>42.84</v>
          </cell>
          <cell r="K19">
            <v>0</v>
          </cell>
        </row>
        <row r="20">
          <cell r="B20">
            <v>22.262499999999999</v>
          </cell>
          <cell r="C20">
            <v>29.7</v>
          </cell>
          <cell r="D20">
            <v>16.399999999999999</v>
          </cell>
          <cell r="E20">
            <v>69.291666666666671</v>
          </cell>
          <cell r="F20">
            <v>96</v>
          </cell>
          <cell r="G20">
            <v>43</v>
          </cell>
          <cell r="H20">
            <v>24.840000000000003</v>
          </cell>
          <cell r="I20" t="str">
            <v>N</v>
          </cell>
          <cell r="J20">
            <v>57.960000000000008</v>
          </cell>
          <cell r="K20">
            <v>16.600000000000001</v>
          </cell>
        </row>
        <row r="21">
          <cell r="B21">
            <v>25.329166666666666</v>
          </cell>
          <cell r="C21">
            <v>33</v>
          </cell>
          <cell r="D21">
            <v>20.100000000000001</v>
          </cell>
          <cell r="E21">
            <v>59.791666666666664</v>
          </cell>
          <cell r="F21">
            <v>81</v>
          </cell>
          <cell r="G21">
            <v>35</v>
          </cell>
          <cell r="H21">
            <v>19.440000000000001</v>
          </cell>
          <cell r="I21" t="str">
            <v>NO</v>
          </cell>
          <cell r="J21">
            <v>42.84</v>
          </cell>
          <cell r="K21">
            <v>0.2</v>
          </cell>
        </row>
        <row r="22">
          <cell r="B22">
            <v>27.175000000000001</v>
          </cell>
          <cell r="C22">
            <v>34.1</v>
          </cell>
          <cell r="D22">
            <v>21.4</v>
          </cell>
          <cell r="E22">
            <v>58.833333333333336</v>
          </cell>
          <cell r="F22">
            <v>79</v>
          </cell>
          <cell r="G22">
            <v>36</v>
          </cell>
          <cell r="H22">
            <v>24.840000000000003</v>
          </cell>
          <cell r="I22" t="str">
            <v>NO</v>
          </cell>
          <cell r="J22">
            <v>45</v>
          </cell>
          <cell r="K22">
            <v>0.2</v>
          </cell>
        </row>
        <row r="23">
          <cell r="B23">
            <v>21.745833333333334</v>
          </cell>
          <cell r="C23">
            <v>27.3</v>
          </cell>
          <cell r="D23">
            <v>18.100000000000001</v>
          </cell>
          <cell r="E23">
            <v>77.125</v>
          </cell>
          <cell r="F23">
            <v>94</v>
          </cell>
          <cell r="G23">
            <v>49</v>
          </cell>
          <cell r="H23">
            <v>18.720000000000002</v>
          </cell>
          <cell r="I23" t="str">
            <v>NE</v>
          </cell>
          <cell r="J23">
            <v>38.880000000000003</v>
          </cell>
          <cell r="K23">
            <v>0</v>
          </cell>
        </row>
        <row r="24">
          <cell r="B24">
            <v>23.020833333333332</v>
          </cell>
          <cell r="C24">
            <v>31.4</v>
          </cell>
          <cell r="D24">
            <v>18.899999999999999</v>
          </cell>
          <cell r="E24">
            <v>76.041666666666671</v>
          </cell>
          <cell r="F24">
            <v>94</v>
          </cell>
          <cell r="G24">
            <v>48</v>
          </cell>
          <cell r="H24">
            <v>24.12</v>
          </cell>
          <cell r="I24" t="str">
            <v>NO</v>
          </cell>
          <cell r="J24">
            <v>70.56</v>
          </cell>
          <cell r="K24">
            <v>0.2</v>
          </cell>
        </row>
        <row r="25">
          <cell r="B25">
            <v>15.725</v>
          </cell>
          <cell r="C25">
            <v>20.6</v>
          </cell>
          <cell r="D25">
            <v>12.2</v>
          </cell>
          <cell r="E25">
            <v>65.416666666666671</v>
          </cell>
          <cell r="F25">
            <v>91</v>
          </cell>
          <cell r="G25">
            <v>33</v>
          </cell>
          <cell r="H25">
            <v>28.08</v>
          </cell>
          <cell r="I25" t="str">
            <v>S</v>
          </cell>
          <cell r="J25">
            <v>52.56</v>
          </cell>
          <cell r="K25">
            <v>0</v>
          </cell>
        </row>
        <row r="26">
          <cell r="B26">
            <v>12.250000000000002</v>
          </cell>
          <cell r="C26">
            <v>21.4</v>
          </cell>
          <cell r="D26">
            <v>4.2</v>
          </cell>
          <cell r="E26">
            <v>66.791666666666671</v>
          </cell>
          <cell r="F26">
            <v>93</v>
          </cell>
          <cell r="G26">
            <v>32</v>
          </cell>
          <cell r="H26">
            <v>14.04</v>
          </cell>
          <cell r="I26" t="str">
            <v>SE</v>
          </cell>
          <cell r="J26">
            <v>31.680000000000003</v>
          </cell>
          <cell r="K26">
            <v>0.4</v>
          </cell>
        </row>
        <row r="27">
          <cell r="B27">
            <v>15.179166666666662</v>
          </cell>
          <cell r="C27">
            <v>24.4</v>
          </cell>
          <cell r="D27">
            <v>8.6</v>
          </cell>
          <cell r="E27">
            <v>60.875</v>
          </cell>
          <cell r="F27">
            <v>82</v>
          </cell>
          <cell r="G27">
            <v>30</v>
          </cell>
          <cell r="H27">
            <v>12.6</v>
          </cell>
          <cell r="I27" t="str">
            <v>SE</v>
          </cell>
          <cell r="J27">
            <v>33.840000000000003</v>
          </cell>
          <cell r="K27">
            <v>0.4</v>
          </cell>
        </row>
        <row r="28">
          <cell r="B28">
            <v>19.650000000000002</v>
          </cell>
          <cell r="C28">
            <v>30.8</v>
          </cell>
          <cell r="D28">
            <v>8.9</v>
          </cell>
          <cell r="E28">
            <v>56.041666666666664</v>
          </cell>
          <cell r="F28">
            <v>87</v>
          </cell>
          <cell r="G28">
            <v>27</v>
          </cell>
          <cell r="H28">
            <v>14.76</v>
          </cell>
          <cell r="I28" t="str">
            <v>SE</v>
          </cell>
          <cell r="J28">
            <v>30.240000000000002</v>
          </cell>
          <cell r="K28">
            <v>0</v>
          </cell>
        </row>
        <row r="29">
          <cell r="B29">
            <v>25.833333333333332</v>
          </cell>
          <cell r="C29">
            <v>35.299999999999997</v>
          </cell>
          <cell r="D29">
            <v>17.8</v>
          </cell>
          <cell r="E29">
            <v>50.375</v>
          </cell>
          <cell r="F29">
            <v>75</v>
          </cell>
          <cell r="G29">
            <v>23</v>
          </cell>
          <cell r="H29">
            <v>21.96</v>
          </cell>
          <cell r="I29" t="str">
            <v>NE</v>
          </cell>
          <cell r="J29">
            <v>43.2</v>
          </cell>
          <cell r="K29">
            <v>0</v>
          </cell>
        </row>
        <row r="30">
          <cell r="B30">
            <v>27.3125</v>
          </cell>
          <cell r="C30">
            <v>34.9</v>
          </cell>
          <cell r="D30">
            <v>19.2</v>
          </cell>
          <cell r="E30">
            <v>41.958333333333336</v>
          </cell>
          <cell r="F30">
            <v>70</v>
          </cell>
          <cell r="G30">
            <v>18</v>
          </cell>
          <cell r="H30">
            <v>20.16</v>
          </cell>
          <cell r="I30" t="str">
            <v>NE</v>
          </cell>
          <cell r="J30">
            <v>37.440000000000005</v>
          </cell>
          <cell r="K30">
            <v>0</v>
          </cell>
        </row>
        <row r="31">
          <cell r="B31">
            <v>27.662499999999998</v>
          </cell>
          <cell r="C31">
            <v>35</v>
          </cell>
          <cell r="D31">
            <v>22.2</v>
          </cell>
          <cell r="E31">
            <v>30.75</v>
          </cell>
          <cell r="F31">
            <v>41</v>
          </cell>
          <cell r="G31">
            <v>19</v>
          </cell>
          <cell r="H31">
            <v>25.92</v>
          </cell>
          <cell r="I31" t="str">
            <v>NE</v>
          </cell>
          <cell r="J31">
            <v>44.64</v>
          </cell>
          <cell r="K31">
            <v>0</v>
          </cell>
        </row>
        <row r="32">
          <cell r="B32">
            <v>26.295833333333334</v>
          </cell>
          <cell r="C32">
            <v>33.1</v>
          </cell>
          <cell r="D32">
            <v>20.100000000000001</v>
          </cell>
          <cell r="E32">
            <v>42.125</v>
          </cell>
          <cell r="F32">
            <v>59</v>
          </cell>
          <cell r="G32">
            <v>30</v>
          </cell>
          <cell r="H32">
            <v>18.36</v>
          </cell>
          <cell r="I32" t="str">
            <v>NO</v>
          </cell>
          <cell r="J32">
            <v>42.480000000000004</v>
          </cell>
          <cell r="K32">
            <v>0</v>
          </cell>
        </row>
        <row r="33">
          <cell r="B33">
            <v>20.404166666666665</v>
          </cell>
          <cell r="C33">
            <v>25.5</v>
          </cell>
          <cell r="D33">
            <v>17.2</v>
          </cell>
          <cell r="E33">
            <v>85.083333333333329</v>
          </cell>
          <cell r="F33">
            <v>95</v>
          </cell>
          <cell r="G33">
            <v>55</v>
          </cell>
          <cell r="H33">
            <v>13.68</v>
          </cell>
          <cell r="I33" t="str">
            <v>NO</v>
          </cell>
          <cell r="J33">
            <v>26.28</v>
          </cell>
          <cell r="K33">
            <v>11.4</v>
          </cell>
        </row>
        <row r="34">
          <cell r="B34">
            <v>13.837499999999999</v>
          </cell>
          <cell r="C34">
            <v>17.399999999999999</v>
          </cell>
          <cell r="D34">
            <v>12.5</v>
          </cell>
          <cell r="E34">
            <v>94.791666666666671</v>
          </cell>
          <cell r="F34">
            <v>96</v>
          </cell>
          <cell r="G34">
            <v>91</v>
          </cell>
          <cell r="H34">
            <v>11.879999999999999</v>
          </cell>
          <cell r="I34" t="str">
            <v>NO</v>
          </cell>
          <cell r="J34">
            <v>25.56</v>
          </cell>
          <cell r="K34">
            <v>17.8</v>
          </cell>
        </row>
        <row r="35">
          <cell r="B35">
            <v>15.500000000000002</v>
          </cell>
          <cell r="C35">
            <v>23.6</v>
          </cell>
          <cell r="D35">
            <v>8.9</v>
          </cell>
          <cell r="E35">
            <v>78.333333333333329</v>
          </cell>
          <cell r="F35">
            <v>97</v>
          </cell>
          <cell r="G35">
            <v>41</v>
          </cell>
          <cell r="H35">
            <v>12.24</v>
          </cell>
          <cell r="I35" t="str">
            <v>NO</v>
          </cell>
          <cell r="J35">
            <v>19.079999999999998</v>
          </cell>
          <cell r="K35">
            <v>0.2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24.541666666666668</v>
          </cell>
          <cell r="C5">
            <v>33.1</v>
          </cell>
          <cell r="D5">
            <v>17.8</v>
          </cell>
          <cell r="E5">
            <v>35.791666666666664</v>
          </cell>
          <cell r="F5">
            <v>54</v>
          </cell>
          <cell r="G5">
            <v>16</v>
          </cell>
          <cell r="H5">
            <v>17.28</v>
          </cell>
          <cell r="I5" t="str">
            <v>L</v>
          </cell>
          <cell r="J5">
            <v>34.200000000000003</v>
          </cell>
          <cell r="K5">
            <v>0</v>
          </cell>
        </row>
        <row r="6">
          <cell r="B6">
            <v>24.591666666666669</v>
          </cell>
          <cell r="C6">
            <v>32.299999999999997</v>
          </cell>
          <cell r="D6">
            <v>18.100000000000001</v>
          </cell>
          <cell r="E6">
            <v>34.416666666666664</v>
          </cell>
          <cell r="F6">
            <v>52</v>
          </cell>
          <cell r="G6">
            <v>18</v>
          </cell>
          <cell r="H6">
            <v>17.28</v>
          </cell>
          <cell r="I6" t="str">
            <v>L</v>
          </cell>
          <cell r="J6">
            <v>34.92</v>
          </cell>
          <cell r="K6">
            <v>0</v>
          </cell>
        </row>
        <row r="7">
          <cell r="B7">
            <v>25.891666666666666</v>
          </cell>
          <cell r="C7">
            <v>33.4</v>
          </cell>
          <cell r="D7">
            <v>18.5</v>
          </cell>
          <cell r="E7">
            <v>31.5</v>
          </cell>
          <cell r="F7">
            <v>51</v>
          </cell>
          <cell r="G7">
            <v>17</v>
          </cell>
          <cell r="H7">
            <v>22.32</v>
          </cell>
          <cell r="I7" t="str">
            <v>SE</v>
          </cell>
          <cell r="J7">
            <v>35.64</v>
          </cell>
          <cell r="K7">
            <v>0</v>
          </cell>
        </row>
        <row r="8">
          <cell r="B8">
            <v>25.524999999999991</v>
          </cell>
          <cell r="C8">
            <v>33.5</v>
          </cell>
          <cell r="D8">
            <v>18.5</v>
          </cell>
          <cell r="E8">
            <v>31.875</v>
          </cell>
          <cell r="F8">
            <v>50</v>
          </cell>
          <cell r="G8">
            <v>15</v>
          </cell>
          <cell r="H8">
            <v>14.4</v>
          </cell>
          <cell r="I8" t="str">
            <v>L</v>
          </cell>
          <cell r="J8">
            <v>32.4</v>
          </cell>
          <cell r="K8">
            <v>0</v>
          </cell>
        </row>
        <row r="9">
          <cell r="B9">
            <v>25.904166666666669</v>
          </cell>
          <cell r="C9">
            <v>34.5</v>
          </cell>
          <cell r="D9">
            <v>17.2</v>
          </cell>
          <cell r="E9">
            <v>30.375</v>
          </cell>
          <cell r="F9">
            <v>56</v>
          </cell>
          <cell r="G9">
            <v>15</v>
          </cell>
          <cell r="H9">
            <v>24.48</v>
          </cell>
          <cell r="I9" t="str">
            <v>L</v>
          </cell>
          <cell r="J9">
            <v>47.16</v>
          </cell>
          <cell r="K9">
            <v>0</v>
          </cell>
        </row>
        <row r="10">
          <cell r="B10">
            <v>26.587500000000006</v>
          </cell>
          <cell r="C10">
            <v>34.700000000000003</v>
          </cell>
          <cell r="D10">
            <v>20.5</v>
          </cell>
          <cell r="E10">
            <v>32.208333333333336</v>
          </cell>
          <cell r="F10">
            <v>48</v>
          </cell>
          <cell r="G10">
            <v>16</v>
          </cell>
          <cell r="H10">
            <v>23.040000000000003</v>
          </cell>
          <cell r="I10" t="str">
            <v>L</v>
          </cell>
          <cell r="J10">
            <v>42.84</v>
          </cell>
          <cell r="K10">
            <v>0</v>
          </cell>
        </row>
        <row r="11">
          <cell r="B11">
            <v>26.887499999999992</v>
          </cell>
          <cell r="C11">
            <v>35.200000000000003</v>
          </cell>
          <cell r="D11">
            <v>19.2</v>
          </cell>
          <cell r="E11">
            <v>31.25</v>
          </cell>
          <cell r="F11">
            <v>53</v>
          </cell>
          <cell r="G11">
            <v>15</v>
          </cell>
          <cell r="H11">
            <v>25.2</v>
          </cell>
          <cell r="I11" t="str">
            <v>L</v>
          </cell>
          <cell r="J11">
            <v>38.519999999999996</v>
          </cell>
          <cell r="K11">
            <v>0</v>
          </cell>
        </row>
        <row r="12">
          <cell r="B12">
            <v>27.116666666666664</v>
          </cell>
          <cell r="C12">
            <v>35.299999999999997</v>
          </cell>
          <cell r="D12">
            <v>18.2</v>
          </cell>
          <cell r="E12">
            <v>31</v>
          </cell>
          <cell r="F12">
            <v>58</v>
          </cell>
          <cell r="G12">
            <v>15</v>
          </cell>
          <cell r="H12">
            <v>27</v>
          </cell>
          <cell r="I12" t="str">
            <v>L</v>
          </cell>
          <cell r="J12">
            <v>43.56</v>
          </cell>
          <cell r="K12">
            <v>0</v>
          </cell>
        </row>
        <row r="13">
          <cell r="B13">
            <v>24.099999999999998</v>
          </cell>
          <cell r="C13">
            <v>31.3</v>
          </cell>
          <cell r="D13">
            <v>17.399999999999999</v>
          </cell>
          <cell r="E13">
            <v>56.458333333333336</v>
          </cell>
          <cell r="F13">
            <v>94</v>
          </cell>
          <cell r="G13">
            <v>33</v>
          </cell>
          <cell r="H13">
            <v>21.240000000000002</v>
          </cell>
          <cell r="I13" t="str">
            <v>S</v>
          </cell>
          <cell r="J13">
            <v>34.56</v>
          </cell>
          <cell r="K13">
            <v>0</v>
          </cell>
        </row>
        <row r="14">
          <cell r="B14">
            <v>20.970833333333335</v>
          </cell>
          <cell r="C14">
            <v>27.2</v>
          </cell>
          <cell r="D14">
            <v>16.3</v>
          </cell>
          <cell r="E14">
            <v>78.75</v>
          </cell>
          <cell r="F14">
            <v>97</v>
          </cell>
          <cell r="G14">
            <v>51</v>
          </cell>
          <cell r="H14">
            <v>24.840000000000003</v>
          </cell>
          <cell r="I14" t="str">
            <v>S</v>
          </cell>
          <cell r="J14">
            <v>35.64</v>
          </cell>
          <cell r="K14">
            <v>0</v>
          </cell>
        </row>
        <row r="15">
          <cell r="B15">
            <v>20.845833333333331</v>
          </cell>
          <cell r="C15">
            <v>27.9</v>
          </cell>
          <cell r="D15">
            <v>17.8</v>
          </cell>
          <cell r="E15">
            <v>66.458333333333329</v>
          </cell>
          <cell r="F15">
            <v>80</v>
          </cell>
          <cell r="G15">
            <v>40</v>
          </cell>
          <cell r="H15">
            <v>23.759999999999998</v>
          </cell>
          <cell r="I15" t="str">
            <v>SE</v>
          </cell>
          <cell r="J15">
            <v>34.200000000000003</v>
          </cell>
          <cell r="K15">
            <v>0</v>
          </cell>
        </row>
        <row r="16">
          <cell r="B16">
            <v>22.704166666666666</v>
          </cell>
          <cell r="C16">
            <v>32</v>
          </cell>
          <cell r="D16">
            <v>16.100000000000001</v>
          </cell>
          <cell r="E16">
            <v>54.125</v>
          </cell>
          <cell r="F16">
            <v>85</v>
          </cell>
          <cell r="G16">
            <v>23</v>
          </cell>
          <cell r="H16">
            <v>18.720000000000002</v>
          </cell>
          <cell r="I16" t="str">
            <v>SE</v>
          </cell>
          <cell r="J16">
            <v>29.16</v>
          </cell>
          <cell r="K16">
            <v>0</v>
          </cell>
        </row>
        <row r="17">
          <cell r="B17">
            <v>25.979166666666661</v>
          </cell>
          <cell r="C17">
            <v>35.799999999999997</v>
          </cell>
          <cell r="D17">
            <v>18.5</v>
          </cell>
          <cell r="E17">
            <v>35.041666666666664</v>
          </cell>
          <cell r="F17">
            <v>55</v>
          </cell>
          <cell r="G17">
            <v>18</v>
          </cell>
          <cell r="H17">
            <v>16.2</v>
          </cell>
          <cell r="I17" t="str">
            <v>L</v>
          </cell>
          <cell r="J17">
            <v>28.8</v>
          </cell>
          <cell r="K17">
            <v>0</v>
          </cell>
        </row>
        <row r="18">
          <cell r="B18">
            <v>28.466666666666665</v>
          </cell>
          <cell r="C18">
            <v>36.799999999999997</v>
          </cell>
          <cell r="D18">
            <v>21.4</v>
          </cell>
          <cell r="E18">
            <v>32.916666666666664</v>
          </cell>
          <cell r="F18">
            <v>49</v>
          </cell>
          <cell r="G18">
            <v>17</v>
          </cell>
          <cell r="H18">
            <v>19.079999999999998</v>
          </cell>
          <cell r="I18" t="str">
            <v>L</v>
          </cell>
          <cell r="J18">
            <v>39.24</v>
          </cell>
          <cell r="K18">
            <v>0</v>
          </cell>
        </row>
        <row r="19">
          <cell r="B19">
            <v>27.75</v>
          </cell>
          <cell r="C19">
            <v>35.4</v>
          </cell>
          <cell r="D19">
            <v>20.7</v>
          </cell>
          <cell r="E19">
            <v>38.5</v>
          </cell>
          <cell r="F19">
            <v>59</v>
          </cell>
          <cell r="G19">
            <v>19</v>
          </cell>
          <cell r="H19">
            <v>24.12</v>
          </cell>
          <cell r="I19" t="str">
            <v>L</v>
          </cell>
          <cell r="J19">
            <v>46.800000000000004</v>
          </cell>
          <cell r="K19">
            <v>0</v>
          </cell>
        </row>
        <row r="20">
          <cell r="B20">
            <v>24.516666666666666</v>
          </cell>
          <cell r="C20">
            <v>31.8</v>
          </cell>
          <cell r="D20">
            <v>18.399999999999999</v>
          </cell>
          <cell r="E20">
            <v>53.375</v>
          </cell>
          <cell r="F20">
            <v>84</v>
          </cell>
          <cell r="G20">
            <v>30</v>
          </cell>
          <cell r="H20">
            <v>45.36</v>
          </cell>
          <cell r="I20" t="str">
            <v>L</v>
          </cell>
          <cell r="J20">
            <v>73.44</v>
          </cell>
          <cell r="K20">
            <v>0</v>
          </cell>
        </row>
        <row r="21">
          <cell r="B21">
            <v>26.983333333333334</v>
          </cell>
          <cell r="C21">
            <v>34.700000000000003</v>
          </cell>
          <cell r="D21">
            <v>21</v>
          </cell>
          <cell r="E21">
            <v>46</v>
          </cell>
          <cell r="F21">
            <v>61</v>
          </cell>
          <cell r="G21">
            <v>29</v>
          </cell>
          <cell r="H21">
            <v>23.400000000000002</v>
          </cell>
          <cell r="I21" t="str">
            <v>NE</v>
          </cell>
          <cell r="J21">
            <v>40.32</v>
          </cell>
          <cell r="K21">
            <v>0</v>
          </cell>
        </row>
        <row r="22">
          <cell r="B22">
            <v>27.612500000000008</v>
          </cell>
          <cell r="C22">
            <v>36.799999999999997</v>
          </cell>
          <cell r="D22">
            <v>22.4</v>
          </cell>
          <cell r="E22">
            <v>49.791666666666664</v>
          </cell>
          <cell r="F22">
            <v>69</v>
          </cell>
          <cell r="G22">
            <v>21</v>
          </cell>
          <cell r="H22">
            <v>35.28</v>
          </cell>
          <cell r="I22" t="str">
            <v>L</v>
          </cell>
          <cell r="J22">
            <v>62.639999999999993</v>
          </cell>
          <cell r="K22">
            <v>0</v>
          </cell>
        </row>
        <row r="23">
          <cell r="B23">
            <v>27.762499999999992</v>
          </cell>
          <cell r="C23">
            <v>36.6</v>
          </cell>
          <cell r="D23">
            <v>21.2</v>
          </cell>
          <cell r="E23">
            <v>47.125</v>
          </cell>
          <cell r="F23">
            <v>71</v>
          </cell>
          <cell r="G23">
            <v>23</v>
          </cell>
          <cell r="H23">
            <v>24.840000000000003</v>
          </cell>
          <cell r="I23" t="str">
            <v>L</v>
          </cell>
          <cell r="J23">
            <v>41.76</v>
          </cell>
          <cell r="K23">
            <v>0</v>
          </cell>
        </row>
        <row r="24">
          <cell r="B24">
            <v>25.795833333333334</v>
          </cell>
          <cell r="C24">
            <v>32.6</v>
          </cell>
          <cell r="D24">
            <v>21.8</v>
          </cell>
          <cell r="E24">
            <v>62.041666666666664</v>
          </cell>
          <cell r="F24">
            <v>85</v>
          </cell>
          <cell r="G24">
            <v>36</v>
          </cell>
          <cell r="H24">
            <v>27</v>
          </cell>
          <cell r="I24" t="str">
            <v>N</v>
          </cell>
          <cell r="J24">
            <v>48.96</v>
          </cell>
          <cell r="K24">
            <v>0</v>
          </cell>
        </row>
        <row r="25">
          <cell r="B25">
            <v>17.975000000000001</v>
          </cell>
          <cell r="C25">
            <v>26.8</v>
          </cell>
          <cell r="D25">
            <v>14</v>
          </cell>
          <cell r="E25">
            <v>78.25</v>
          </cell>
          <cell r="F25">
            <v>97</v>
          </cell>
          <cell r="G25">
            <v>45</v>
          </cell>
          <cell r="H25">
            <v>35.28</v>
          </cell>
          <cell r="I25" t="str">
            <v>SO</v>
          </cell>
          <cell r="J25">
            <v>59.4</v>
          </cell>
          <cell r="K25">
            <v>0</v>
          </cell>
        </row>
        <row r="26">
          <cell r="B26">
            <v>14.308333333333332</v>
          </cell>
          <cell r="C26">
            <v>21.7</v>
          </cell>
          <cell r="D26">
            <v>8.3000000000000007</v>
          </cell>
          <cell r="E26">
            <v>61.166666666666664</v>
          </cell>
          <cell r="F26">
            <v>88</v>
          </cell>
          <cell r="G26">
            <v>28</v>
          </cell>
          <cell r="H26">
            <v>27.720000000000002</v>
          </cell>
          <cell r="I26" t="str">
            <v>SE</v>
          </cell>
          <cell r="J26">
            <v>50.04</v>
          </cell>
          <cell r="K26">
            <v>0.2</v>
          </cell>
        </row>
        <row r="27">
          <cell r="B27">
            <v>17.650000000000002</v>
          </cell>
          <cell r="C27">
            <v>28.2</v>
          </cell>
          <cell r="D27">
            <v>11.1</v>
          </cell>
          <cell r="E27">
            <v>49.666666666666664</v>
          </cell>
          <cell r="F27">
            <v>73</v>
          </cell>
          <cell r="G27">
            <v>23</v>
          </cell>
          <cell r="H27">
            <v>20.88</v>
          </cell>
          <cell r="I27" t="str">
            <v>SE</v>
          </cell>
          <cell r="J27">
            <v>30.6</v>
          </cell>
          <cell r="K27">
            <v>0</v>
          </cell>
        </row>
        <row r="28">
          <cell r="B28">
            <v>24.354166666666671</v>
          </cell>
          <cell r="C28">
            <v>35.1</v>
          </cell>
          <cell r="D28">
            <v>16</v>
          </cell>
          <cell r="E28">
            <v>41.416666666666664</v>
          </cell>
          <cell r="F28">
            <v>63</v>
          </cell>
          <cell r="G28">
            <v>20</v>
          </cell>
          <cell r="H28">
            <v>15.120000000000001</v>
          </cell>
          <cell r="I28" t="str">
            <v>L</v>
          </cell>
          <cell r="J28">
            <v>27.36</v>
          </cell>
          <cell r="K28">
            <v>0</v>
          </cell>
        </row>
        <row r="29">
          <cell r="B29">
            <v>26.083333333333332</v>
          </cell>
          <cell r="C29">
            <v>35.5</v>
          </cell>
          <cell r="D29">
            <v>21.5</v>
          </cell>
          <cell r="E29">
            <v>47.375</v>
          </cell>
          <cell r="F29">
            <v>63</v>
          </cell>
          <cell r="G29">
            <v>21</v>
          </cell>
          <cell r="H29">
            <v>31.680000000000003</v>
          </cell>
          <cell r="I29" t="str">
            <v>NE</v>
          </cell>
          <cell r="J29">
            <v>61.92</v>
          </cell>
          <cell r="K29">
            <v>0</v>
          </cell>
        </row>
        <row r="30">
          <cell r="B30">
            <v>27.845833333333331</v>
          </cell>
          <cell r="C30">
            <v>35.700000000000003</v>
          </cell>
          <cell r="D30">
            <v>21.5</v>
          </cell>
          <cell r="E30">
            <v>42.208333333333336</v>
          </cell>
          <cell r="F30">
            <v>67</v>
          </cell>
          <cell r="G30">
            <v>17</v>
          </cell>
          <cell r="H30">
            <v>26.64</v>
          </cell>
          <cell r="I30" t="str">
            <v>L</v>
          </cell>
          <cell r="J30">
            <v>42.480000000000004</v>
          </cell>
          <cell r="K30">
            <v>0</v>
          </cell>
        </row>
        <row r="31">
          <cell r="B31">
            <v>27.966666666666672</v>
          </cell>
          <cell r="C31">
            <v>35.299999999999997</v>
          </cell>
          <cell r="D31">
            <v>20.9</v>
          </cell>
          <cell r="E31">
            <v>34.333333333333336</v>
          </cell>
          <cell r="F31">
            <v>52</v>
          </cell>
          <cell r="G31">
            <v>19</v>
          </cell>
          <cell r="H31">
            <v>24.48</v>
          </cell>
          <cell r="I31" t="str">
            <v>L</v>
          </cell>
          <cell r="J31">
            <v>45.72</v>
          </cell>
          <cell r="K31">
            <v>0</v>
          </cell>
        </row>
        <row r="32">
          <cell r="B32">
            <v>25.387499999999992</v>
          </cell>
          <cell r="C32">
            <v>31.5</v>
          </cell>
          <cell r="D32">
            <v>20.7</v>
          </cell>
          <cell r="E32">
            <v>56.541666666666664</v>
          </cell>
          <cell r="F32">
            <v>79</v>
          </cell>
          <cell r="G32">
            <v>33</v>
          </cell>
          <cell r="H32">
            <v>23.040000000000003</v>
          </cell>
          <cell r="I32" t="str">
            <v>N</v>
          </cell>
          <cell r="J32">
            <v>40.680000000000007</v>
          </cell>
          <cell r="K32">
            <v>0</v>
          </cell>
        </row>
        <row r="33">
          <cell r="B33">
            <v>21.079166666666669</v>
          </cell>
          <cell r="C33">
            <v>25.4</v>
          </cell>
          <cell r="D33">
            <v>17.100000000000001</v>
          </cell>
          <cell r="E33">
            <v>81.791666666666671</v>
          </cell>
          <cell r="F33">
            <v>97</v>
          </cell>
          <cell r="G33">
            <v>51</v>
          </cell>
          <cell r="H33">
            <v>19.440000000000001</v>
          </cell>
          <cell r="I33" t="str">
            <v>SO</v>
          </cell>
          <cell r="J33">
            <v>43.2</v>
          </cell>
          <cell r="K33">
            <v>0</v>
          </cell>
        </row>
        <row r="34">
          <cell r="B34">
            <v>14.537500000000001</v>
          </cell>
          <cell r="C34">
            <v>18.100000000000001</v>
          </cell>
          <cell r="D34">
            <v>12.4</v>
          </cell>
          <cell r="E34">
            <v>96.166666666666671</v>
          </cell>
          <cell r="F34">
            <v>98</v>
          </cell>
          <cell r="G34">
            <v>87</v>
          </cell>
          <cell r="H34">
            <v>18.720000000000002</v>
          </cell>
          <cell r="I34" t="str">
            <v>SO</v>
          </cell>
          <cell r="J34">
            <v>29.16</v>
          </cell>
          <cell r="K34">
            <v>0</v>
          </cell>
        </row>
        <row r="35">
          <cell r="B35">
            <v>17.070833333333333</v>
          </cell>
          <cell r="C35">
            <v>24.5</v>
          </cell>
          <cell r="D35">
            <v>12.7</v>
          </cell>
          <cell r="E35">
            <v>83</v>
          </cell>
          <cell r="F35">
            <v>98</v>
          </cell>
          <cell r="G35">
            <v>47</v>
          </cell>
          <cell r="H35">
            <v>12.24</v>
          </cell>
          <cell r="I35" t="str">
            <v>SO</v>
          </cell>
          <cell r="J35">
            <v>28.44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22.474999999999998</v>
          </cell>
          <cell r="C5">
            <v>32.9</v>
          </cell>
          <cell r="D5">
            <v>14.6</v>
          </cell>
          <cell r="E5">
            <v>56.625</v>
          </cell>
          <cell r="F5">
            <v>85</v>
          </cell>
          <cell r="G5">
            <v>24</v>
          </cell>
          <cell r="H5">
            <v>7.2</v>
          </cell>
          <cell r="I5" t="str">
            <v>O</v>
          </cell>
          <cell r="J5">
            <v>18</v>
          </cell>
          <cell r="K5">
            <v>0</v>
          </cell>
        </row>
        <row r="6">
          <cell r="B6">
            <v>23.058333333333326</v>
          </cell>
          <cell r="C6">
            <v>32.9</v>
          </cell>
          <cell r="D6">
            <v>14.6</v>
          </cell>
          <cell r="E6">
            <v>54.583333333333336</v>
          </cell>
          <cell r="F6">
            <v>87</v>
          </cell>
          <cell r="G6">
            <v>21</v>
          </cell>
          <cell r="H6">
            <v>7.5600000000000005</v>
          </cell>
          <cell r="I6" t="str">
            <v>NE</v>
          </cell>
          <cell r="J6">
            <v>21.96</v>
          </cell>
          <cell r="K6">
            <v>0</v>
          </cell>
        </row>
        <row r="7">
          <cell r="B7">
            <v>22.108333333333334</v>
          </cell>
          <cell r="C7">
            <v>31.9</v>
          </cell>
          <cell r="D7">
            <v>15.4</v>
          </cell>
          <cell r="E7">
            <v>56.916666666666664</v>
          </cell>
          <cell r="F7">
            <v>86</v>
          </cell>
          <cell r="G7">
            <v>23</v>
          </cell>
          <cell r="H7">
            <v>7.2</v>
          </cell>
          <cell r="I7" t="str">
            <v>SO</v>
          </cell>
          <cell r="J7">
            <v>22.68</v>
          </cell>
          <cell r="K7">
            <v>0</v>
          </cell>
        </row>
        <row r="8">
          <cell r="B8">
            <v>22.42916666666666</v>
          </cell>
          <cell r="C8">
            <v>32.200000000000003</v>
          </cell>
          <cell r="D8">
            <v>14.8</v>
          </cell>
          <cell r="E8">
            <v>54.5</v>
          </cell>
          <cell r="F8">
            <v>80</v>
          </cell>
          <cell r="G8">
            <v>22</v>
          </cell>
          <cell r="H8">
            <v>7.9200000000000008</v>
          </cell>
          <cell r="I8" t="str">
            <v>S</v>
          </cell>
          <cell r="J8">
            <v>23.759999999999998</v>
          </cell>
          <cell r="K8">
            <v>0</v>
          </cell>
        </row>
        <row r="9">
          <cell r="B9">
            <v>24.995833333333337</v>
          </cell>
          <cell r="C9">
            <v>34.1</v>
          </cell>
          <cell r="D9">
            <v>18</v>
          </cell>
          <cell r="E9">
            <v>47.75</v>
          </cell>
          <cell r="F9">
            <v>73</v>
          </cell>
          <cell r="G9">
            <v>24</v>
          </cell>
          <cell r="H9">
            <v>11.16</v>
          </cell>
          <cell r="I9" t="str">
            <v>NE</v>
          </cell>
          <cell r="J9">
            <v>27</v>
          </cell>
          <cell r="K9">
            <v>0</v>
          </cell>
        </row>
        <row r="10">
          <cell r="B10">
            <v>26.004166666666666</v>
          </cell>
          <cell r="C10">
            <v>35.9</v>
          </cell>
          <cell r="D10">
            <v>17.7</v>
          </cell>
          <cell r="E10">
            <v>46.875</v>
          </cell>
          <cell r="F10">
            <v>83</v>
          </cell>
          <cell r="G10">
            <v>18</v>
          </cell>
          <cell r="H10">
            <v>12.96</v>
          </cell>
          <cell r="I10" t="str">
            <v>N</v>
          </cell>
          <cell r="J10">
            <v>29.52</v>
          </cell>
          <cell r="K10">
            <v>0</v>
          </cell>
        </row>
        <row r="11">
          <cell r="B11">
            <v>26.912499999999998</v>
          </cell>
          <cell r="C11">
            <v>36.5</v>
          </cell>
          <cell r="D11">
            <v>18.5</v>
          </cell>
          <cell r="E11">
            <v>41.875</v>
          </cell>
          <cell r="F11">
            <v>73</v>
          </cell>
          <cell r="G11">
            <v>17</v>
          </cell>
          <cell r="H11">
            <v>12.24</v>
          </cell>
          <cell r="I11" t="str">
            <v>N</v>
          </cell>
          <cell r="J11">
            <v>30.96</v>
          </cell>
          <cell r="K11">
            <v>0</v>
          </cell>
        </row>
        <row r="12">
          <cell r="B12">
            <v>26.220833333333328</v>
          </cell>
          <cell r="C12">
            <v>35.6</v>
          </cell>
          <cell r="D12">
            <v>18.600000000000001</v>
          </cell>
          <cell r="E12">
            <v>49.625</v>
          </cell>
          <cell r="F12">
            <v>80</v>
          </cell>
          <cell r="G12">
            <v>19</v>
          </cell>
          <cell r="H12">
            <v>10.08</v>
          </cell>
          <cell r="I12" t="str">
            <v>N</v>
          </cell>
          <cell r="J12">
            <v>24.840000000000003</v>
          </cell>
          <cell r="K12">
            <v>0</v>
          </cell>
        </row>
        <row r="13">
          <cell r="B13">
            <v>22.554166666666664</v>
          </cell>
          <cell r="C13">
            <v>28.5</v>
          </cell>
          <cell r="D13">
            <v>19.399999999999999</v>
          </cell>
          <cell r="E13">
            <v>65</v>
          </cell>
          <cell r="F13">
            <v>82</v>
          </cell>
          <cell r="G13">
            <v>44</v>
          </cell>
          <cell r="H13">
            <v>10.08</v>
          </cell>
          <cell r="I13" t="str">
            <v>S</v>
          </cell>
          <cell r="J13">
            <v>24.48</v>
          </cell>
          <cell r="K13">
            <v>0</v>
          </cell>
        </row>
        <row r="14">
          <cell r="B14">
            <v>20.904166666666665</v>
          </cell>
          <cell r="C14">
            <v>25.5</v>
          </cell>
          <cell r="D14">
            <v>17.5</v>
          </cell>
          <cell r="E14">
            <v>73.375</v>
          </cell>
          <cell r="F14">
            <v>90</v>
          </cell>
          <cell r="G14">
            <v>47</v>
          </cell>
          <cell r="H14">
            <v>5.7600000000000007</v>
          </cell>
          <cell r="I14" t="str">
            <v>S</v>
          </cell>
          <cell r="J14">
            <v>24.840000000000003</v>
          </cell>
          <cell r="K14">
            <v>0.8</v>
          </cell>
        </row>
        <row r="15">
          <cell r="B15">
            <v>18.641666666666662</v>
          </cell>
          <cell r="C15">
            <v>27.7</v>
          </cell>
          <cell r="D15">
            <v>10.5</v>
          </cell>
          <cell r="E15">
            <v>57.5</v>
          </cell>
          <cell r="F15">
            <v>85</v>
          </cell>
          <cell r="G15">
            <v>21</v>
          </cell>
          <cell r="H15">
            <v>7.5600000000000005</v>
          </cell>
          <cell r="I15" t="str">
            <v>S</v>
          </cell>
          <cell r="J15">
            <v>25.2</v>
          </cell>
          <cell r="K15">
            <v>0</v>
          </cell>
        </row>
        <row r="16">
          <cell r="B16">
            <v>17.954166666666669</v>
          </cell>
          <cell r="C16">
            <v>28.6</v>
          </cell>
          <cell r="D16">
            <v>10.7</v>
          </cell>
          <cell r="E16">
            <v>54.791666666666664</v>
          </cell>
          <cell r="F16">
            <v>83</v>
          </cell>
          <cell r="G16">
            <v>20</v>
          </cell>
          <cell r="H16">
            <v>7.5600000000000005</v>
          </cell>
          <cell r="I16" t="str">
            <v>SE</v>
          </cell>
          <cell r="J16">
            <v>21.6</v>
          </cell>
          <cell r="K16">
            <v>0</v>
          </cell>
        </row>
        <row r="17">
          <cell r="B17">
            <v>20.091666666666665</v>
          </cell>
          <cell r="C17">
            <v>32.5</v>
          </cell>
          <cell r="D17">
            <v>11.8</v>
          </cell>
          <cell r="E17">
            <v>49.541666666666664</v>
          </cell>
          <cell r="F17">
            <v>75</v>
          </cell>
          <cell r="G17">
            <v>16</v>
          </cell>
          <cell r="H17">
            <v>6.48</v>
          </cell>
          <cell r="I17" t="str">
            <v>NE</v>
          </cell>
          <cell r="J17">
            <v>17.64</v>
          </cell>
          <cell r="K17">
            <v>0</v>
          </cell>
        </row>
        <row r="18">
          <cell r="B18">
            <v>23.920833333333334</v>
          </cell>
          <cell r="C18">
            <v>37.1</v>
          </cell>
          <cell r="D18">
            <v>14.3</v>
          </cell>
          <cell r="E18">
            <v>46.708333333333336</v>
          </cell>
          <cell r="F18">
            <v>79</v>
          </cell>
          <cell r="G18">
            <v>14</v>
          </cell>
          <cell r="H18">
            <v>8.2799999999999994</v>
          </cell>
          <cell r="I18" t="str">
            <v>N</v>
          </cell>
          <cell r="J18">
            <v>22.32</v>
          </cell>
          <cell r="K18">
            <v>0</v>
          </cell>
        </row>
        <row r="19">
          <cell r="B19">
            <v>24.320833333333329</v>
          </cell>
          <cell r="C19">
            <v>36.9</v>
          </cell>
          <cell r="D19">
            <v>19.100000000000001</v>
          </cell>
          <cell r="E19">
            <v>51.625</v>
          </cell>
          <cell r="F19">
            <v>79</v>
          </cell>
          <cell r="G19">
            <v>21</v>
          </cell>
          <cell r="H19">
            <v>16.2</v>
          </cell>
          <cell r="I19" t="str">
            <v>NO</v>
          </cell>
          <cell r="J19">
            <v>36.72</v>
          </cell>
          <cell r="K19">
            <v>0.8</v>
          </cell>
        </row>
        <row r="20">
          <cell r="B20">
            <v>21.329166666666666</v>
          </cell>
          <cell r="C20">
            <v>27.4</v>
          </cell>
          <cell r="D20">
            <v>17.899999999999999</v>
          </cell>
          <cell r="E20">
            <v>70.625</v>
          </cell>
          <cell r="F20">
            <v>87</v>
          </cell>
          <cell r="G20">
            <v>46</v>
          </cell>
          <cell r="H20">
            <v>13.32</v>
          </cell>
          <cell r="I20" t="str">
            <v>N</v>
          </cell>
          <cell r="J20">
            <v>51.84</v>
          </cell>
          <cell r="K20">
            <v>0.60000000000000009</v>
          </cell>
        </row>
        <row r="21">
          <cell r="B21">
            <v>22.31666666666667</v>
          </cell>
          <cell r="C21">
            <v>35.1</v>
          </cell>
          <cell r="D21">
            <v>16.8</v>
          </cell>
          <cell r="E21">
            <v>67.722222222222229</v>
          </cell>
          <cell r="F21">
            <v>88</v>
          </cell>
          <cell r="G21">
            <v>27</v>
          </cell>
          <cell r="H21">
            <v>10.44</v>
          </cell>
          <cell r="I21" t="str">
            <v>N</v>
          </cell>
          <cell r="J21">
            <v>31.680000000000003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22.683333333333337</v>
          </cell>
          <cell r="C5">
            <v>34.4</v>
          </cell>
          <cell r="D5">
            <v>13.3</v>
          </cell>
          <cell r="E5">
            <v>59.625</v>
          </cell>
          <cell r="F5">
            <v>92</v>
          </cell>
          <cell r="G5">
            <v>18</v>
          </cell>
          <cell r="H5">
            <v>10.44</v>
          </cell>
          <cell r="I5" t="str">
            <v>SE</v>
          </cell>
          <cell r="J5">
            <v>24.840000000000003</v>
          </cell>
          <cell r="K5" t="str">
            <v>*</v>
          </cell>
        </row>
        <row r="6">
          <cell r="B6">
            <v>22.304166666666664</v>
          </cell>
          <cell r="C6">
            <v>34.200000000000003</v>
          </cell>
          <cell r="D6">
            <v>13.4</v>
          </cell>
          <cell r="E6">
            <v>64.375</v>
          </cell>
          <cell r="F6">
            <v>96</v>
          </cell>
          <cell r="G6">
            <v>18</v>
          </cell>
          <cell r="H6">
            <v>1.4400000000000002</v>
          </cell>
          <cell r="I6" t="str">
            <v>SE</v>
          </cell>
          <cell r="J6">
            <v>13.68</v>
          </cell>
          <cell r="K6" t="str">
            <v>*</v>
          </cell>
        </row>
        <row r="7">
          <cell r="B7">
            <v>22.595833333333331</v>
          </cell>
          <cell r="C7">
            <v>34</v>
          </cell>
          <cell r="D7">
            <v>14.9</v>
          </cell>
          <cell r="E7">
            <v>64.583333333333329</v>
          </cell>
          <cell r="F7">
            <v>97</v>
          </cell>
          <cell r="G7">
            <v>18</v>
          </cell>
          <cell r="H7">
            <v>9</v>
          </cell>
          <cell r="I7" t="str">
            <v>SE</v>
          </cell>
          <cell r="J7">
            <v>23.040000000000003</v>
          </cell>
          <cell r="K7" t="str">
            <v>*</v>
          </cell>
        </row>
        <row r="8">
          <cell r="B8">
            <v>23.304166666666664</v>
          </cell>
          <cell r="C8">
            <v>34.700000000000003</v>
          </cell>
          <cell r="D8">
            <v>14.1</v>
          </cell>
          <cell r="E8">
            <v>55.25</v>
          </cell>
          <cell r="F8">
            <v>89</v>
          </cell>
          <cell r="G8">
            <v>14</v>
          </cell>
          <cell r="H8">
            <v>10.44</v>
          </cell>
          <cell r="I8" t="str">
            <v>SE</v>
          </cell>
          <cell r="J8">
            <v>25.56</v>
          </cell>
          <cell r="K8" t="str">
            <v>*</v>
          </cell>
        </row>
        <row r="9">
          <cell r="B9">
            <v>23.733333333333331</v>
          </cell>
          <cell r="C9">
            <v>36.200000000000003</v>
          </cell>
          <cell r="D9">
            <v>13.5</v>
          </cell>
          <cell r="E9">
            <v>54.833333333333336</v>
          </cell>
          <cell r="F9">
            <v>91</v>
          </cell>
          <cell r="G9">
            <v>14</v>
          </cell>
          <cell r="H9">
            <v>15.120000000000001</v>
          </cell>
          <cell r="I9" t="str">
            <v>SE</v>
          </cell>
          <cell r="J9">
            <v>37.440000000000005</v>
          </cell>
          <cell r="K9" t="str">
            <v>*</v>
          </cell>
        </row>
        <row r="10">
          <cell r="B10">
            <v>23.887499999999999</v>
          </cell>
          <cell r="C10">
            <v>35.200000000000003</v>
          </cell>
          <cell r="D10">
            <v>14.3</v>
          </cell>
          <cell r="E10">
            <v>56.958333333333336</v>
          </cell>
          <cell r="F10">
            <v>90</v>
          </cell>
          <cell r="G10">
            <v>24</v>
          </cell>
          <cell r="H10">
            <v>15.120000000000001</v>
          </cell>
          <cell r="I10" t="str">
            <v>S</v>
          </cell>
          <cell r="J10">
            <v>32.04</v>
          </cell>
          <cell r="K10" t="str">
            <v>*</v>
          </cell>
        </row>
        <row r="11">
          <cell r="B11">
            <v>25.516666666666666</v>
          </cell>
          <cell r="C11">
            <v>35.200000000000003</v>
          </cell>
          <cell r="D11">
            <v>17.5</v>
          </cell>
          <cell r="E11">
            <v>58</v>
          </cell>
          <cell r="F11">
            <v>89</v>
          </cell>
          <cell r="G11">
            <v>23</v>
          </cell>
          <cell r="H11">
            <v>13.68</v>
          </cell>
          <cell r="I11" t="str">
            <v>NO</v>
          </cell>
          <cell r="J11">
            <v>33.119999999999997</v>
          </cell>
          <cell r="K11" t="str">
            <v>*</v>
          </cell>
        </row>
        <row r="12">
          <cell r="B12">
            <v>23.408333333333335</v>
          </cell>
          <cell r="C12">
            <v>30.3</v>
          </cell>
          <cell r="D12">
            <v>18.7</v>
          </cell>
          <cell r="E12">
            <v>73.583333333333329</v>
          </cell>
          <cell r="F12">
            <v>94</v>
          </cell>
          <cell r="G12">
            <v>45</v>
          </cell>
          <cell r="H12">
            <v>4.6800000000000006</v>
          </cell>
          <cell r="I12" t="str">
            <v>S</v>
          </cell>
          <cell r="J12">
            <v>16.559999999999999</v>
          </cell>
          <cell r="K12" t="str">
            <v>*</v>
          </cell>
        </row>
        <row r="13">
          <cell r="B13">
            <v>21.083333333333332</v>
          </cell>
          <cell r="C13">
            <v>24</v>
          </cell>
          <cell r="D13">
            <v>18.899999999999999</v>
          </cell>
          <cell r="E13">
            <v>85.416666666666671</v>
          </cell>
          <cell r="F13">
            <v>95</v>
          </cell>
          <cell r="G13">
            <v>72</v>
          </cell>
          <cell r="H13">
            <v>5.04</v>
          </cell>
          <cell r="I13" t="str">
            <v>S</v>
          </cell>
          <cell r="J13">
            <v>21.6</v>
          </cell>
          <cell r="K13" t="str">
            <v>*</v>
          </cell>
        </row>
        <row r="14">
          <cell r="B14">
            <v>20.779166666666665</v>
          </cell>
          <cell r="C14">
            <v>27.9</v>
          </cell>
          <cell r="D14">
            <v>16.600000000000001</v>
          </cell>
          <cell r="E14">
            <v>64.041666666666671</v>
          </cell>
          <cell r="F14">
            <v>95</v>
          </cell>
          <cell r="G14">
            <v>28</v>
          </cell>
          <cell r="H14">
            <v>12.24</v>
          </cell>
          <cell r="I14" t="str">
            <v>S</v>
          </cell>
          <cell r="J14">
            <v>29.16</v>
          </cell>
          <cell r="K14" t="str">
            <v>*</v>
          </cell>
        </row>
        <row r="15">
          <cell r="B15">
            <v>18.758333333333329</v>
          </cell>
          <cell r="C15">
            <v>28.2</v>
          </cell>
          <cell r="D15">
            <v>9.4</v>
          </cell>
          <cell r="E15">
            <v>57.208333333333336</v>
          </cell>
          <cell r="F15">
            <v>94</v>
          </cell>
          <cell r="G15">
            <v>19</v>
          </cell>
          <cell r="H15">
            <v>15.48</v>
          </cell>
          <cell r="I15" t="str">
            <v>SE</v>
          </cell>
          <cell r="J15">
            <v>26.64</v>
          </cell>
          <cell r="K15" t="str">
            <v>*</v>
          </cell>
        </row>
        <row r="16">
          <cell r="B16">
            <v>21.762499999999999</v>
          </cell>
          <cell r="C16">
            <v>29.6</v>
          </cell>
          <cell r="D16">
            <v>15.5</v>
          </cell>
          <cell r="E16">
            <v>44.708333333333336</v>
          </cell>
          <cell r="F16">
            <v>78</v>
          </cell>
          <cell r="G16">
            <v>24</v>
          </cell>
          <cell r="H16">
            <v>14.4</v>
          </cell>
          <cell r="I16" t="str">
            <v>SE</v>
          </cell>
          <cell r="J16">
            <v>24.48</v>
          </cell>
          <cell r="K16" t="str">
            <v>*</v>
          </cell>
        </row>
        <row r="17">
          <cell r="B17">
            <v>23.850000000000005</v>
          </cell>
          <cell r="C17">
            <v>34.1</v>
          </cell>
          <cell r="D17">
            <v>15.2</v>
          </cell>
          <cell r="E17">
            <v>47.041666666666664</v>
          </cell>
          <cell r="F17">
            <v>82</v>
          </cell>
          <cell r="G17">
            <v>23</v>
          </cell>
          <cell r="H17">
            <v>7.5600000000000005</v>
          </cell>
          <cell r="I17" t="str">
            <v>SE</v>
          </cell>
          <cell r="J17">
            <v>15.120000000000001</v>
          </cell>
          <cell r="K17" t="str">
            <v>*</v>
          </cell>
        </row>
        <row r="18">
          <cell r="B18">
            <v>25.016666666666669</v>
          </cell>
          <cell r="C18">
            <v>37.200000000000003</v>
          </cell>
          <cell r="D18">
            <v>15.6</v>
          </cell>
          <cell r="E18">
            <v>62.375</v>
          </cell>
          <cell r="F18">
            <v>95</v>
          </cell>
          <cell r="G18">
            <v>22</v>
          </cell>
          <cell r="H18">
            <v>11.879999999999999</v>
          </cell>
          <cell r="I18" t="str">
            <v>SE</v>
          </cell>
          <cell r="J18">
            <v>32.76</v>
          </cell>
          <cell r="K18" t="str">
            <v>*</v>
          </cell>
        </row>
        <row r="19">
          <cell r="B19">
            <v>25.620833333333326</v>
          </cell>
          <cell r="C19">
            <v>36.299999999999997</v>
          </cell>
          <cell r="D19">
            <v>16.8</v>
          </cell>
          <cell r="E19">
            <v>63</v>
          </cell>
          <cell r="F19">
            <v>95</v>
          </cell>
          <cell r="G19">
            <v>27</v>
          </cell>
          <cell r="H19">
            <v>9.7200000000000006</v>
          </cell>
          <cell r="I19" t="str">
            <v>SE</v>
          </cell>
          <cell r="J19">
            <v>34.200000000000003</v>
          </cell>
          <cell r="K19" t="str">
            <v>*</v>
          </cell>
        </row>
        <row r="20">
          <cell r="B20">
            <v>25.520833333333339</v>
          </cell>
          <cell r="C20">
            <v>31.9</v>
          </cell>
          <cell r="D20">
            <v>19.3</v>
          </cell>
          <cell r="E20">
            <v>63.333333333333336</v>
          </cell>
          <cell r="F20">
            <v>88</v>
          </cell>
          <cell r="G20">
            <v>42</v>
          </cell>
          <cell r="H20">
            <v>19.440000000000001</v>
          </cell>
          <cell r="I20" t="str">
            <v>L</v>
          </cell>
          <cell r="J20">
            <v>40.32</v>
          </cell>
          <cell r="K20" t="str">
            <v>*</v>
          </cell>
        </row>
        <row r="21">
          <cell r="B21">
            <v>26.029166666666669</v>
          </cell>
          <cell r="C21">
            <v>35.299999999999997</v>
          </cell>
          <cell r="D21">
            <v>18.899999999999999</v>
          </cell>
          <cell r="E21">
            <v>67.083333333333329</v>
          </cell>
          <cell r="F21">
            <v>95</v>
          </cell>
          <cell r="G21">
            <v>32</v>
          </cell>
          <cell r="H21">
            <v>12.96</v>
          </cell>
          <cell r="I21" t="str">
            <v>NO</v>
          </cell>
          <cell r="J21">
            <v>34.56</v>
          </cell>
          <cell r="K21" t="str">
            <v>*</v>
          </cell>
        </row>
        <row r="22">
          <cell r="B22">
            <v>27.3</v>
          </cell>
          <cell r="C22">
            <v>36.299999999999997</v>
          </cell>
          <cell r="D22">
            <v>20.3</v>
          </cell>
          <cell r="E22">
            <v>66.708333333333329</v>
          </cell>
          <cell r="F22">
            <v>94</v>
          </cell>
          <cell r="G22">
            <v>33</v>
          </cell>
          <cell r="H22">
            <v>14.04</v>
          </cell>
          <cell r="I22" t="str">
            <v>NO</v>
          </cell>
          <cell r="J22">
            <v>37.800000000000004</v>
          </cell>
          <cell r="K22" t="str">
            <v>*</v>
          </cell>
        </row>
        <row r="23">
          <cell r="B23">
            <v>24.454166666666666</v>
          </cell>
          <cell r="C23">
            <v>29.3</v>
          </cell>
          <cell r="D23">
            <v>21.3</v>
          </cell>
          <cell r="E23">
            <v>76</v>
          </cell>
          <cell r="F23">
            <v>93</v>
          </cell>
          <cell r="G23">
            <v>52</v>
          </cell>
          <cell r="H23">
            <v>12.24</v>
          </cell>
          <cell r="I23" t="str">
            <v>SE</v>
          </cell>
          <cell r="J23">
            <v>67.680000000000007</v>
          </cell>
          <cell r="K23" t="str">
            <v>*</v>
          </cell>
        </row>
        <row r="24">
          <cell r="B24">
            <v>24.75</v>
          </cell>
          <cell r="C24">
            <v>33.9</v>
          </cell>
          <cell r="D24">
            <v>20.100000000000001</v>
          </cell>
          <cell r="E24">
            <v>76</v>
          </cell>
          <cell r="F24">
            <v>95</v>
          </cell>
          <cell r="G24">
            <v>44</v>
          </cell>
          <cell r="H24">
            <v>17.28</v>
          </cell>
          <cell r="I24" t="str">
            <v>NO</v>
          </cell>
          <cell r="J24">
            <v>57.6</v>
          </cell>
          <cell r="K24" t="str">
            <v>*</v>
          </cell>
        </row>
        <row r="25">
          <cell r="B25">
            <v>18.316666666666666</v>
          </cell>
          <cell r="C25">
            <v>22.4</v>
          </cell>
          <cell r="D25">
            <v>14.8</v>
          </cell>
          <cell r="E25">
            <v>58.958333333333336</v>
          </cell>
          <cell r="F25">
            <v>86</v>
          </cell>
          <cell r="G25">
            <v>29</v>
          </cell>
          <cell r="H25">
            <v>13.32</v>
          </cell>
          <cell r="I25" t="str">
            <v>SO</v>
          </cell>
          <cell r="J25">
            <v>41.4</v>
          </cell>
          <cell r="K25" t="str">
            <v>*</v>
          </cell>
        </row>
        <row r="26">
          <cell r="B26">
            <v>14.612499999999999</v>
          </cell>
          <cell r="C26">
            <v>23.4</v>
          </cell>
          <cell r="D26">
            <v>6.6</v>
          </cell>
          <cell r="E26">
            <v>62.041666666666664</v>
          </cell>
          <cell r="F26">
            <v>93</v>
          </cell>
          <cell r="G26">
            <v>29</v>
          </cell>
          <cell r="H26">
            <v>15.120000000000001</v>
          </cell>
          <cell r="I26" t="str">
            <v>SE</v>
          </cell>
          <cell r="J26">
            <v>31.680000000000003</v>
          </cell>
          <cell r="K26" t="str">
            <v>*</v>
          </cell>
        </row>
        <row r="27">
          <cell r="B27">
            <v>16.804166666666667</v>
          </cell>
          <cell r="C27">
            <v>26.8</v>
          </cell>
          <cell r="D27">
            <v>9.3000000000000007</v>
          </cell>
          <cell r="E27">
            <v>61.458333333333336</v>
          </cell>
          <cell r="F27">
            <v>94</v>
          </cell>
          <cell r="G27">
            <v>28</v>
          </cell>
          <cell r="H27">
            <v>14.76</v>
          </cell>
          <cell r="I27" t="str">
            <v>SE</v>
          </cell>
          <cell r="J27">
            <v>26.28</v>
          </cell>
          <cell r="K27" t="str">
            <v>*</v>
          </cell>
        </row>
        <row r="28">
          <cell r="B28">
            <v>19.933333333333334</v>
          </cell>
          <cell r="C28">
            <v>32.200000000000003</v>
          </cell>
          <cell r="D28">
            <v>10.1</v>
          </cell>
          <cell r="E28">
            <v>62.166666666666664</v>
          </cell>
          <cell r="F28">
            <v>92</v>
          </cell>
          <cell r="G28">
            <v>24</v>
          </cell>
          <cell r="H28">
            <v>6.12</v>
          </cell>
          <cell r="I28" t="str">
            <v>SE</v>
          </cell>
          <cell r="J28">
            <v>19.8</v>
          </cell>
          <cell r="K28" t="str">
            <v>*</v>
          </cell>
        </row>
        <row r="29">
          <cell r="B29">
            <v>24.883333333333329</v>
          </cell>
          <cell r="C29">
            <v>36.9</v>
          </cell>
          <cell r="D29">
            <v>15.3</v>
          </cell>
          <cell r="E29">
            <v>62.125</v>
          </cell>
          <cell r="F29">
            <v>94</v>
          </cell>
          <cell r="G29">
            <v>23</v>
          </cell>
          <cell r="H29">
            <v>14.04</v>
          </cell>
          <cell r="I29" t="str">
            <v>SE</v>
          </cell>
          <cell r="J29">
            <v>30.6</v>
          </cell>
          <cell r="K29" t="str">
            <v>*</v>
          </cell>
        </row>
        <row r="30">
          <cell r="B30">
            <v>26.204166666666666</v>
          </cell>
          <cell r="C30">
            <v>37.5</v>
          </cell>
          <cell r="D30">
            <v>17.5</v>
          </cell>
          <cell r="E30">
            <v>61.25</v>
          </cell>
          <cell r="F30">
            <v>94</v>
          </cell>
          <cell r="G30">
            <v>21</v>
          </cell>
          <cell r="H30">
            <v>18</v>
          </cell>
          <cell r="I30" t="str">
            <v>S</v>
          </cell>
          <cell r="J30">
            <v>34.200000000000003</v>
          </cell>
          <cell r="K30" t="str">
            <v>*</v>
          </cell>
        </row>
        <row r="31">
          <cell r="B31">
            <v>28.383333333333329</v>
          </cell>
          <cell r="C31">
            <v>37.5</v>
          </cell>
          <cell r="D31">
            <v>19.8</v>
          </cell>
          <cell r="E31">
            <v>41.625</v>
          </cell>
          <cell r="F31">
            <v>81</v>
          </cell>
          <cell r="G31">
            <v>18</v>
          </cell>
          <cell r="H31">
            <v>12.24</v>
          </cell>
          <cell r="I31" t="str">
            <v>L</v>
          </cell>
          <cell r="J31">
            <v>32.04</v>
          </cell>
          <cell r="K31" t="str">
            <v>*</v>
          </cell>
        </row>
        <row r="32">
          <cell r="B32">
            <v>26.225000000000005</v>
          </cell>
          <cell r="C32">
            <v>33.9</v>
          </cell>
          <cell r="D32">
            <v>19.399999999999999</v>
          </cell>
          <cell r="E32">
            <v>59.25</v>
          </cell>
          <cell r="F32">
            <v>88</v>
          </cell>
          <cell r="G32">
            <v>33</v>
          </cell>
          <cell r="H32">
            <v>13.32</v>
          </cell>
          <cell r="I32" t="str">
            <v>NO</v>
          </cell>
          <cell r="J32">
            <v>34.56</v>
          </cell>
          <cell r="K32" t="str">
            <v>*</v>
          </cell>
        </row>
        <row r="33">
          <cell r="B33">
            <v>20.270833333333329</v>
          </cell>
          <cell r="C33">
            <v>27</v>
          </cell>
          <cell r="D33">
            <v>15.7</v>
          </cell>
          <cell r="E33">
            <v>88.208333333333329</v>
          </cell>
          <cell r="F33">
            <v>96</v>
          </cell>
          <cell r="G33">
            <v>55</v>
          </cell>
          <cell r="H33">
            <v>8.2799999999999994</v>
          </cell>
          <cell r="I33" t="str">
            <v>NO</v>
          </cell>
          <cell r="J33">
            <v>24.12</v>
          </cell>
          <cell r="K33" t="str">
            <v>*</v>
          </cell>
        </row>
        <row r="34">
          <cell r="B34">
            <v>14.6625</v>
          </cell>
          <cell r="C34">
            <v>16.100000000000001</v>
          </cell>
          <cell r="D34">
            <v>13.4</v>
          </cell>
          <cell r="E34">
            <v>90.583333333333329</v>
          </cell>
          <cell r="F34">
            <v>96</v>
          </cell>
          <cell r="G34">
            <v>80</v>
          </cell>
          <cell r="H34">
            <v>9.3600000000000012</v>
          </cell>
          <cell r="I34" t="str">
            <v>NO</v>
          </cell>
          <cell r="J34">
            <v>22.68</v>
          </cell>
          <cell r="K34" t="str">
            <v>*</v>
          </cell>
        </row>
        <row r="35">
          <cell r="B35">
            <v>15.899999999999999</v>
          </cell>
          <cell r="C35">
            <v>24</v>
          </cell>
          <cell r="D35">
            <v>11.2</v>
          </cell>
          <cell r="E35">
            <v>82.041666666666671</v>
          </cell>
          <cell r="F35">
            <v>98</v>
          </cell>
          <cell r="G35">
            <v>45</v>
          </cell>
          <cell r="H35">
            <v>4.6800000000000006</v>
          </cell>
          <cell r="I35" t="str">
            <v>SE</v>
          </cell>
          <cell r="J35">
            <v>17.28</v>
          </cell>
          <cell r="K35" t="str">
            <v>*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23.716666666666669</v>
          </cell>
          <cell r="C5">
            <v>32.4</v>
          </cell>
          <cell r="D5">
            <v>17</v>
          </cell>
          <cell r="E5">
            <v>51.083333333333336</v>
          </cell>
          <cell r="F5">
            <v>84</v>
          </cell>
          <cell r="G5">
            <v>24</v>
          </cell>
          <cell r="H5">
            <v>14.76</v>
          </cell>
          <cell r="I5" t="str">
            <v>L</v>
          </cell>
          <cell r="J5">
            <v>26.64</v>
          </cell>
          <cell r="K5">
            <v>0</v>
          </cell>
        </row>
        <row r="6">
          <cell r="B6">
            <v>24.30416666666666</v>
          </cell>
          <cell r="C6">
            <v>31.3</v>
          </cell>
          <cell r="D6">
            <v>18.3</v>
          </cell>
          <cell r="E6">
            <v>47.125</v>
          </cell>
          <cell r="F6">
            <v>79</v>
          </cell>
          <cell r="G6">
            <v>23</v>
          </cell>
          <cell r="H6">
            <v>18.36</v>
          </cell>
          <cell r="I6" t="str">
            <v>L</v>
          </cell>
          <cell r="J6">
            <v>31.680000000000003</v>
          </cell>
          <cell r="K6">
            <v>0</v>
          </cell>
        </row>
        <row r="7">
          <cell r="B7">
            <v>21.891666666666666</v>
          </cell>
          <cell r="C7">
            <v>28.6</v>
          </cell>
          <cell r="D7">
            <v>15.7</v>
          </cell>
          <cell r="E7">
            <v>60.416666666666664</v>
          </cell>
          <cell r="F7">
            <v>100</v>
          </cell>
          <cell r="G7">
            <v>33</v>
          </cell>
          <cell r="H7">
            <v>25.92</v>
          </cell>
          <cell r="I7" t="str">
            <v>L</v>
          </cell>
          <cell r="J7">
            <v>39.24</v>
          </cell>
          <cell r="K7">
            <v>0</v>
          </cell>
        </row>
        <row r="8">
          <cell r="B8">
            <v>22.212500000000006</v>
          </cell>
          <cell r="C8">
            <v>29.5</v>
          </cell>
          <cell r="D8">
            <v>16.600000000000001</v>
          </cell>
          <cell r="E8">
            <v>63.125</v>
          </cell>
          <cell r="F8">
            <v>95</v>
          </cell>
          <cell r="G8">
            <v>34</v>
          </cell>
          <cell r="H8">
            <v>23.040000000000003</v>
          </cell>
          <cell r="I8" t="str">
            <v>L</v>
          </cell>
          <cell r="J8">
            <v>38.159999999999997</v>
          </cell>
          <cell r="K8">
            <v>0</v>
          </cell>
        </row>
        <row r="9">
          <cell r="B9">
            <v>24.883333333333329</v>
          </cell>
          <cell r="C9">
            <v>33.6</v>
          </cell>
          <cell r="D9">
            <v>18.399999999999999</v>
          </cell>
          <cell r="E9">
            <v>52.958333333333336</v>
          </cell>
          <cell r="F9">
            <v>78</v>
          </cell>
          <cell r="G9">
            <v>19</v>
          </cell>
          <cell r="H9">
            <v>18</v>
          </cell>
          <cell r="I9" t="str">
            <v>L</v>
          </cell>
          <cell r="J9">
            <v>32.4</v>
          </cell>
          <cell r="K9">
            <v>0</v>
          </cell>
        </row>
        <row r="10">
          <cell r="B10">
            <v>26.3</v>
          </cell>
          <cell r="C10">
            <v>35.299999999999997</v>
          </cell>
          <cell r="D10">
            <v>19.3</v>
          </cell>
          <cell r="E10">
            <v>40.833333333333336</v>
          </cell>
          <cell r="F10">
            <v>63</v>
          </cell>
          <cell r="G10">
            <v>17</v>
          </cell>
          <cell r="H10">
            <v>19.440000000000001</v>
          </cell>
          <cell r="I10" t="str">
            <v>NE</v>
          </cell>
          <cell r="J10">
            <v>32.4</v>
          </cell>
          <cell r="K10">
            <v>0</v>
          </cell>
        </row>
        <row r="11">
          <cell r="B11">
            <v>28.079166666666662</v>
          </cell>
          <cell r="C11">
            <v>35.4</v>
          </cell>
          <cell r="D11">
            <v>22.4</v>
          </cell>
          <cell r="E11">
            <v>33.833333333333336</v>
          </cell>
          <cell r="F11">
            <v>50</v>
          </cell>
          <cell r="G11">
            <v>19</v>
          </cell>
          <cell r="H11">
            <v>17.64</v>
          </cell>
          <cell r="I11" t="str">
            <v>NO</v>
          </cell>
          <cell r="J11">
            <v>32.4</v>
          </cell>
          <cell r="K11">
            <v>0</v>
          </cell>
        </row>
        <row r="12">
          <cell r="B12">
            <v>24.087500000000002</v>
          </cell>
          <cell r="C12">
            <v>30.1</v>
          </cell>
          <cell r="D12">
            <v>18.2</v>
          </cell>
          <cell r="E12">
            <v>60.875</v>
          </cell>
          <cell r="F12">
            <v>83</v>
          </cell>
          <cell r="G12">
            <v>40</v>
          </cell>
          <cell r="H12">
            <v>18.720000000000002</v>
          </cell>
          <cell r="I12" t="str">
            <v>S</v>
          </cell>
          <cell r="J12">
            <v>30.6</v>
          </cell>
          <cell r="K12">
            <v>0</v>
          </cell>
        </row>
        <row r="13">
          <cell r="B13">
            <v>21.008333333333329</v>
          </cell>
          <cell r="C13">
            <v>24.4</v>
          </cell>
          <cell r="D13">
            <v>19.2</v>
          </cell>
          <cell r="E13">
            <v>75.666666666666671</v>
          </cell>
          <cell r="F13">
            <v>95</v>
          </cell>
          <cell r="G13">
            <v>56</v>
          </cell>
          <cell r="H13">
            <v>19.079999999999998</v>
          </cell>
          <cell r="I13" t="str">
            <v>SE</v>
          </cell>
          <cell r="J13">
            <v>30.6</v>
          </cell>
          <cell r="K13">
            <v>0</v>
          </cell>
        </row>
        <row r="14">
          <cell r="B14">
            <v>19.600000000000001</v>
          </cell>
          <cell r="C14">
            <v>26.8</v>
          </cell>
          <cell r="D14">
            <v>14.6</v>
          </cell>
          <cell r="E14">
            <v>69.25</v>
          </cell>
          <cell r="F14">
            <v>99</v>
          </cell>
          <cell r="G14">
            <v>27</v>
          </cell>
          <cell r="H14">
            <v>14.4</v>
          </cell>
          <cell r="I14" t="str">
            <v>SO</v>
          </cell>
          <cell r="J14">
            <v>27</v>
          </cell>
          <cell r="K14">
            <v>0</v>
          </cell>
        </row>
        <row r="15">
          <cell r="B15">
            <v>17.933333333333334</v>
          </cell>
          <cell r="C15">
            <v>24.8</v>
          </cell>
          <cell r="D15">
            <v>12</v>
          </cell>
          <cell r="E15">
            <v>49</v>
          </cell>
          <cell r="F15">
            <v>76</v>
          </cell>
          <cell r="G15">
            <v>24</v>
          </cell>
          <cell r="H15">
            <v>22.32</v>
          </cell>
          <cell r="I15" t="str">
            <v>SE</v>
          </cell>
          <cell r="J15">
            <v>37.080000000000005</v>
          </cell>
          <cell r="K15">
            <v>0</v>
          </cell>
        </row>
        <row r="16">
          <cell r="B16">
            <v>17.904166666666665</v>
          </cell>
          <cell r="C16">
            <v>25.5</v>
          </cell>
          <cell r="D16">
            <v>11.7</v>
          </cell>
          <cell r="E16">
            <v>53.458333333333336</v>
          </cell>
          <cell r="F16">
            <v>85</v>
          </cell>
          <cell r="G16">
            <v>22</v>
          </cell>
          <cell r="H16">
            <v>24.840000000000003</v>
          </cell>
          <cell r="I16" t="str">
            <v>L</v>
          </cell>
          <cell r="J16">
            <v>37.800000000000004</v>
          </cell>
          <cell r="K16">
            <v>0</v>
          </cell>
        </row>
        <row r="17">
          <cell r="B17">
            <v>20.291666666666664</v>
          </cell>
          <cell r="C17">
            <v>28.7</v>
          </cell>
          <cell r="D17">
            <v>13.8</v>
          </cell>
          <cell r="E17">
            <v>50.333333333333336</v>
          </cell>
          <cell r="F17">
            <v>81</v>
          </cell>
          <cell r="G17">
            <v>23</v>
          </cell>
          <cell r="H17">
            <v>21.96</v>
          </cell>
          <cell r="I17" t="str">
            <v>L</v>
          </cell>
          <cell r="J17">
            <v>34.56</v>
          </cell>
          <cell r="K17">
            <v>0</v>
          </cell>
        </row>
        <row r="18">
          <cell r="B18">
            <v>25.129166666666663</v>
          </cell>
          <cell r="C18">
            <v>36</v>
          </cell>
          <cell r="D18">
            <v>16.899999999999999</v>
          </cell>
          <cell r="E18">
            <v>42.291666666666664</v>
          </cell>
          <cell r="F18">
            <v>89</v>
          </cell>
          <cell r="G18">
            <v>14</v>
          </cell>
          <cell r="H18">
            <v>14.04</v>
          </cell>
          <cell r="I18" t="str">
            <v>L</v>
          </cell>
          <cell r="J18">
            <v>24.840000000000003</v>
          </cell>
          <cell r="K18">
            <v>0</v>
          </cell>
        </row>
        <row r="19">
          <cell r="B19">
            <v>25.754166666666663</v>
          </cell>
          <cell r="C19">
            <v>33.299999999999997</v>
          </cell>
          <cell r="D19">
            <v>21.2</v>
          </cell>
          <cell r="E19">
            <v>40.625</v>
          </cell>
          <cell r="F19">
            <v>70</v>
          </cell>
          <cell r="G19">
            <v>22</v>
          </cell>
          <cell r="H19">
            <v>32.04</v>
          </cell>
          <cell r="I19" t="str">
            <v>L</v>
          </cell>
          <cell r="J19">
            <v>50.4</v>
          </cell>
          <cell r="K19">
            <v>0.2</v>
          </cell>
        </row>
        <row r="20">
          <cell r="B20">
            <v>22.487500000000001</v>
          </cell>
          <cell r="C20">
            <v>29.4</v>
          </cell>
          <cell r="D20">
            <v>17.600000000000001</v>
          </cell>
          <cell r="E20">
            <v>67.083333333333329</v>
          </cell>
          <cell r="F20">
            <v>98</v>
          </cell>
          <cell r="G20">
            <v>37</v>
          </cell>
          <cell r="H20">
            <v>27</v>
          </cell>
          <cell r="I20" t="str">
            <v>N</v>
          </cell>
          <cell r="J20">
            <v>47.16</v>
          </cell>
          <cell r="K20">
            <v>8.4</v>
          </cell>
        </row>
        <row r="21">
          <cell r="B21">
            <v>25.187499999999996</v>
          </cell>
          <cell r="C21">
            <v>35.299999999999997</v>
          </cell>
          <cell r="D21">
            <v>18.600000000000001</v>
          </cell>
          <cell r="E21">
            <v>59.25</v>
          </cell>
          <cell r="F21">
            <v>81</v>
          </cell>
          <cell r="G21">
            <v>29</v>
          </cell>
          <cell r="H21">
            <v>20.52</v>
          </cell>
          <cell r="I21" t="str">
            <v>NE</v>
          </cell>
          <cell r="J21">
            <v>38.519999999999996</v>
          </cell>
          <cell r="K21">
            <v>0</v>
          </cell>
        </row>
        <row r="22">
          <cell r="B22">
            <v>26.329166666666662</v>
          </cell>
          <cell r="C22">
            <v>35.9</v>
          </cell>
          <cell r="D22">
            <v>20.100000000000001</v>
          </cell>
          <cell r="E22">
            <v>61.333333333333336</v>
          </cell>
          <cell r="F22">
            <v>100</v>
          </cell>
          <cell r="G22">
            <v>27</v>
          </cell>
          <cell r="H22">
            <v>32.76</v>
          </cell>
          <cell r="I22" t="str">
            <v>NE</v>
          </cell>
          <cell r="J22">
            <v>55.080000000000005</v>
          </cell>
          <cell r="K22">
            <v>8.6000000000000014</v>
          </cell>
        </row>
        <row r="23">
          <cell r="B23">
            <v>21.395833333333332</v>
          </cell>
          <cell r="C23">
            <v>28.8</v>
          </cell>
          <cell r="D23">
            <v>17.5</v>
          </cell>
          <cell r="E23">
            <v>79.875</v>
          </cell>
          <cell r="F23">
            <v>100</v>
          </cell>
          <cell r="G23">
            <v>45</v>
          </cell>
          <cell r="H23">
            <v>32.4</v>
          </cell>
          <cell r="I23" t="str">
            <v>L</v>
          </cell>
          <cell r="J23">
            <v>56.88</v>
          </cell>
          <cell r="K23">
            <v>6.9999999999999991</v>
          </cell>
        </row>
        <row r="24">
          <cell r="B24">
            <v>22.204166666666666</v>
          </cell>
          <cell r="C24">
            <v>28.4</v>
          </cell>
          <cell r="D24">
            <v>18.7</v>
          </cell>
          <cell r="E24">
            <v>87</v>
          </cell>
          <cell r="F24">
            <v>100</v>
          </cell>
          <cell r="G24">
            <v>59</v>
          </cell>
          <cell r="H24">
            <v>20.16</v>
          </cell>
          <cell r="I24" t="str">
            <v>NE</v>
          </cell>
          <cell r="J24">
            <v>62.639999999999993</v>
          </cell>
          <cell r="K24">
            <v>22.2</v>
          </cell>
        </row>
        <row r="25">
          <cell r="B25">
            <v>16.966666666666665</v>
          </cell>
          <cell r="C25">
            <v>19.8</v>
          </cell>
          <cell r="D25">
            <v>13.4</v>
          </cell>
          <cell r="E25">
            <v>75.21052631578948</v>
          </cell>
          <cell r="F25">
            <v>100</v>
          </cell>
          <cell r="G25">
            <v>45</v>
          </cell>
          <cell r="H25">
            <v>30.96</v>
          </cell>
          <cell r="I25" t="str">
            <v>SO</v>
          </cell>
          <cell r="J25">
            <v>59.760000000000005</v>
          </cell>
          <cell r="K25">
            <v>12.799999999999997</v>
          </cell>
        </row>
        <row r="26">
          <cell r="B26">
            <v>14.737500000000002</v>
          </cell>
          <cell r="C26">
            <v>21.2</v>
          </cell>
          <cell r="D26">
            <v>9.3000000000000007</v>
          </cell>
          <cell r="E26">
            <v>62.625</v>
          </cell>
          <cell r="F26">
            <v>94</v>
          </cell>
          <cell r="G26">
            <v>32</v>
          </cell>
          <cell r="H26">
            <v>18.720000000000002</v>
          </cell>
          <cell r="I26" t="str">
            <v>SE</v>
          </cell>
          <cell r="J26">
            <v>35.28</v>
          </cell>
          <cell r="K26">
            <v>0</v>
          </cell>
        </row>
        <row r="27">
          <cell r="B27">
            <v>16.745833333333334</v>
          </cell>
          <cell r="C27">
            <v>24.2</v>
          </cell>
          <cell r="D27">
            <v>11.3</v>
          </cell>
          <cell r="E27">
            <v>62.541666666666664</v>
          </cell>
          <cell r="F27">
            <v>85</v>
          </cell>
          <cell r="G27">
            <v>36</v>
          </cell>
          <cell r="H27">
            <v>17.64</v>
          </cell>
          <cell r="I27" t="str">
            <v>L</v>
          </cell>
          <cell r="J27">
            <v>32.4</v>
          </cell>
          <cell r="K27">
            <v>0</v>
          </cell>
        </row>
        <row r="28">
          <cell r="B28">
            <v>20.458333333333336</v>
          </cell>
          <cell r="C28">
            <v>29.2</v>
          </cell>
          <cell r="D28">
            <v>13.4</v>
          </cell>
          <cell r="E28">
            <v>63.625</v>
          </cell>
          <cell r="F28">
            <v>100</v>
          </cell>
          <cell r="G28">
            <v>37</v>
          </cell>
          <cell r="H28">
            <v>23.400000000000002</v>
          </cell>
          <cell r="I28" t="str">
            <v>L</v>
          </cell>
          <cell r="J28">
            <v>34.92</v>
          </cell>
          <cell r="K28">
            <v>0</v>
          </cell>
        </row>
        <row r="29">
          <cell r="B29">
            <v>24.708333333333332</v>
          </cell>
          <cell r="C29">
            <v>34.299999999999997</v>
          </cell>
          <cell r="D29">
            <v>18</v>
          </cell>
          <cell r="E29">
            <v>61</v>
          </cell>
          <cell r="F29">
            <v>98</v>
          </cell>
          <cell r="G29">
            <v>28</v>
          </cell>
          <cell r="H29">
            <v>19.079999999999998</v>
          </cell>
          <cell r="I29" t="str">
            <v>L</v>
          </cell>
          <cell r="J29">
            <v>28.44</v>
          </cell>
          <cell r="K29">
            <v>0</v>
          </cell>
        </row>
        <row r="30">
          <cell r="B30">
            <v>26.591666666666665</v>
          </cell>
          <cell r="C30">
            <v>33.799999999999997</v>
          </cell>
          <cell r="D30">
            <v>20.100000000000001</v>
          </cell>
          <cell r="E30">
            <v>46.791666666666664</v>
          </cell>
          <cell r="F30">
            <v>73</v>
          </cell>
          <cell r="G30">
            <v>18</v>
          </cell>
          <cell r="H30">
            <v>21.240000000000002</v>
          </cell>
          <cell r="I30" t="str">
            <v>L</v>
          </cell>
          <cell r="J30">
            <v>36.72</v>
          </cell>
          <cell r="K30">
            <v>0</v>
          </cell>
        </row>
        <row r="31">
          <cell r="B31">
            <v>25.320833333333336</v>
          </cell>
          <cell r="C31">
            <v>33.4</v>
          </cell>
          <cell r="D31">
            <v>18.399999999999999</v>
          </cell>
          <cell r="E31">
            <v>41.958333333333336</v>
          </cell>
          <cell r="F31">
            <v>70</v>
          </cell>
          <cell r="G31">
            <v>18</v>
          </cell>
          <cell r="H31">
            <v>17.28</v>
          </cell>
          <cell r="I31" t="str">
            <v>L</v>
          </cell>
          <cell r="J31">
            <v>29.16</v>
          </cell>
          <cell r="K31">
            <v>0</v>
          </cell>
        </row>
        <row r="32">
          <cell r="B32">
            <v>26.933333333333334</v>
          </cell>
          <cell r="C32">
            <v>36</v>
          </cell>
          <cell r="D32">
            <v>19.399999999999999</v>
          </cell>
          <cell r="E32">
            <v>35</v>
          </cell>
          <cell r="F32">
            <v>60</v>
          </cell>
          <cell r="G32">
            <v>15</v>
          </cell>
          <cell r="H32">
            <v>17.28</v>
          </cell>
          <cell r="I32" t="str">
            <v>L</v>
          </cell>
          <cell r="J32">
            <v>32.76</v>
          </cell>
          <cell r="K32">
            <v>0</v>
          </cell>
        </row>
        <row r="33">
          <cell r="B33">
            <v>23.420833333333338</v>
          </cell>
          <cell r="C33">
            <v>28.4</v>
          </cell>
          <cell r="D33">
            <v>20</v>
          </cell>
          <cell r="E33">
            <v>66.818181818181813</v>
          </cell>
          <cell r="F33">
            <v>100</v>
          </cell>
          <cell r="G33">
            <v>29</v>
          </cell>
          <cell r="H33">
            <v>17.64</v>
          </cell>
          <cell r="I33" t="str">
            <v>O</v>
          </cell>
          <cell r="J33">
            <v>40.32</v>
          </cell>
          <cell r="K33">
            <v>6.4</v>
          </cell>
        </row>
        <row r="34">
          <cell r="B34">
            <v>17.854166666666668</v>
          </cell>
          <cell r="C34">
            <v>20.100000000000001</v>
          </cell>
          <cell r="D34">
            <v>15.6</v>
          </cell>
          <cell r="E34">
            <v>100</v>
          </cell>
          <cell r="F34">
            <v>100</v>
          </cell>
          <cell r="G34">
            <v>100</v>
          </cell>
          <cell r="H34">
            <v>13.32</v>
          </cell>
          <cell r="I34" t="str">
            <v>O</v>
          </cell>
          <cell r="J34">
            <v>41.04</v>
          </cell>
          <cell r="K34">
            <v>20.200000000000003</v>
          </cell>
        </row>
        <row r="35">
          <cell r="B35">
            <v>17.158333333333335</v>
          </cell>
          <cell r="C35">
            <v>24.2</v>
          </cell>
          <cell r="D35">
            <v>12.5</v>
          </cell>
          <cell r="E35">
            <v>73.9375</v>
          </cell>
          <cell r="F35">
            <v>100</v>
          </cell>
          <cell r="G35">
            <v>48</v>
          </cell>
          <cell r="H35">
            <v>12.96</v>
          </cell>
          <cell r="I35" t="str">
            <v>O</v>
          </cell>
          <cell r="J35">
            <v>21.6</v>
          </cell>
          <cell r="K35">
            <v>0.8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21.833333333333332</v>
          </cell>
          <cell r="C5">
            <v>34.4</v>
          </cell>
          <cell r="D5">
            <v>12.4</v>
          </cell>
          <cell r="E5">
            <v>59.875</v>
          </cell>
          <cell r="F5">
            <v>90</v>
          </cell>
          <cell r="G5">
            <v>23</v>
          </cell>
          <cell r="H5">
            <v>10.8</v>
          </cell>
          <cell r="I5" t="str">
            <v>NE</v>
          </cell>
          <cell r="J5">
            <v>23.400000000000002</v>
          </cell>
          <cell r="K5">
            <v>0</v>
          </cell>
        </row>
        <row r="6">
          <cell r="B6">
            <v>20.399999999999999</v>
          </cell>
          <cell r="C6">
            <v>31.9</v>
          </cell>
          <cell r="D6">
            <v>13.1</v>
          </cell>
          <cell r="E6">
            <v>75.208333333333329</v>
          </cell>
          <cell r="F6">
            <v>93</v>
          </cell>
          <cell r="G6">
            <v>36</v>
          </cell>
          <cell r="H6">
            <v>10.44</v>
          </cell>
          <cell r="I6" t="str">
            <v>SO</v>
          </cell>
          <cell r="J6">
            <v>26.64</v>
          </cell>
          <cell r="K6">
            <v>0</v>
          </cell>
        </row>
        <row r="7">
          <cell r="B7">
            <v>20.712500000000002</v>
          </cell>
          <cell r="C7">
            <v>32.9</v>
          </cell>
          <cell r="D7">
            <v>13.1</v>
          </cell>
          <cell r="E7">
            <v>75.125</v>
          </cell>
          <cell r="F7">
            <v>96</v>
          </cell>
          <cell r="G7">
            <v>28</v>
          </cell>
          <cell r="H7">
            <v>12.24</v>
          </cell>
          <cell r="I7" t="str">
            <v>NE</v>
          </cell>
          <cell r="J7">
            <v>27.720000000000002</v>
          </cell>
          <cell r="K7">
            <v>0</v>
          </cell>
        </row>
        <row r="8">
          <cell r="B8">
            <v>22.070833333333329</v>
          </cell>
          <cell r="C8">
            <v>33.1</v>
          </cell>
          <cell r="D8">
            <v>12.3</v>
          </cell>
          <cell r="E8">
            <v>58.291666666666664</v>
          </cell>
          <cell r="F8">
            <v>90</v>
          </cell>
          <cell r="G8">
            <v>20</v>
          </cell>
          <cell r="H8">
            <v>16.920000000000002</v>
          </cell>
          <cell r="I8" t="str">
            <v>NE</v>
          </cell>
          <cell r="J8">
            <v>37.800000000000004</v>
          </cell>
          <cell r="K8">
            <v>0</v>
          </cell>
        </row>
        <row r="9">
          <cell r="B9">
            <v>22.504166666666666</v>
          </cell>
          <cell r="C9">
            <v>34.4</v>
          </cell>
          <cell r="D9">
            <v>12.7</v>
          </cell>
          <cell r="E9">
            <v>53.541666666666664</v>
          </cell>
          <cell r="F9">
            <v>85</v>
          </cell>
          <cell r="G9">
            <v>21</v>
          </cell>
          <cell r="H9">
            <v>15.840000000000002</v>
          </cell>
          <cell r="I9" t="str">
            <v>NE</v>
          </cell>
          <cell r="J9">
            <v>35.28</v>
          </cell>
          <cell r="K9">
            <v>0</v>
          </cell>
        </row>
        <row r="10">
          <cell r="B10">
            <v>23.466666666666669</v>
          </cell>
          <cell r="C10">
            <v>34.5</v>
          </cell>
          <cell r="D10">
            <v>13.9</v>
          </cell>
          <cell r="E10">
            <v>53.75</v>
          </cell>
          <cell r="F10">
            <v>83</v>
          </cell>
          <cell r="G10">
            <v>27</v>
          </cell>
          <cell r="H10">
            <v>18</v>
          </cell>
          <cell r="I10" t="str">
            <v>NE</v>
          </cell>
          <cell r="J10">
            <v>36.72</v>
          </cell>
          <cell r="K10">
            <v>0</v>
          </cell>
        </row>
        <row r="11">
          <cell r="B11">
            <v>22.712499999999995</v>
          </cell>
          <cell r="C11">
            <v>28.2</v>
          </cell>
          <cell r="D11">
            <v>17.3</v>
          </cell>
          <cell r="E11">
            <v>70.416666666666671</v>
          </cell>
          <cell r="F11">
            <v>88</v>
          </cell>
          <cell r="G11">
            <v>51</v>
          </cell>
          <cell r="H11">
            <v>15.120000000000001</v>
          </cell>
          <cell r="I11" t="str">
            <v>SO</v>
          </cell>
          <cell r="J11">
            <v>27</v>
          </cell>
          <cell r="K11">
            <v>0</v>
          </cell>
        </row>
        <row r="12">
          <cell r="B12">
            <v>18.970833333333331</v>
          </cell>
          <cell r="C12">
            <v>25.5</v>
          </cell>
          <cell r="D12">
            <v>16.5</v>
          </cell>
          <cell r="E12">
            <v>85.416666666666671</v>
          </cell>
          <cell r="F12">
            <v>94</v>
          </cell>
          <cell r="G12">
            <v>63</v>
          </cell>
          <cell r="H12">
            <v>16.559999999999999</v>
          </cell>
          <cell r="I12" t="str">
            <v>SO</v>
          </cell>
          <cell r="J12">
            <v>31.319999999999997</v>
          </cell>
          <cell r="K12">
            <v>9</v>
          </cell>
        </row>
        <row r="13">
          <cell r="B13">
            <v>19.391666666666669</v>
          </cell>
          <cell r="C13">
            <v>25.9</v>
          </cell>
          <cell r="D13">
            <v>16.3</v>
          </cell>
          <cell r="E13">
            <v>76.375</v>
          </cell>
          <cell r="F13">
            <v>95</v>
          </cell>
          <cell r="G13">
            <v>40</v>
          </cell>
          <cell r="H13">
            <v>15.120000000000001</v>
          </cell>
          <cell r="I13" t="str">
            <v>S</v>
          </cell>
          <cell r="J13">
            <v>27.720000000000002</v>
          </cell>
          <cell r="K13">
            <v>10</v>
          </cell>
        </row>
        <row r="14">
          <cell r="B14">
            <v>17.045833333333334</v>
          </cell>
          <cell r="C14">
            <v>26</v>
          </cell>
          <cell r="D14">
            <v>8.9</v>
          </cell>
          <cell r="E14">
            <v>65.625</v>
          </cell>
          <cell r="F14">
            <v>97</v>
          </cell>
          <cell r="G14">
            <v>24</v>
          </cell>
          <cell r="H14">
            <v>16.2</v>
          </cell>
          <cell r="I14" t="str">
            <v>S</v>
          </cell>
          <cell r="J14">
            <v>33.480000000000004</v>
          </cell>
          <cell r="K14">
            <v>0</v>
          </cell>
        </row>
        <row r="15">
          <cell r="B15">
            <v>14.991666666666667</v>
          </cell>
          <cell r="C15">
            <v>28.6</v>
          </cell>
          <cell r="D15">
            <v>4.7</v>
          </cell>
          <cell r="E15">
            <v>68.625</v>
          </cell>
          <cell r="F15">
            <v>96</v>
          </cell>
          <cell r="G15">
            <v>21</v>
          </cell>
          <cell r="H15">
            <v>11.879999999999999</v>
          </cell>
          <cell r="I15" t="str">
            <v>NE</v>
          </cell>
          <cell r="J15">
            <v>21.240000000000002</v>
          </cell>
          <cell r="K15">
            <v>0.2</v>
          </cell>
        </row>
        <row r="16">
          <cell r="B16">
            <v>16.991666666666667</v>
          </cell>
          <cell r="C16">
            <v>29.6</v>
          </cell>
          <cell r="D16">
            <v>7.7</v>
          </cell>
          <cell r="E16">
            <v>68.166666666666671</v>
          </cell>
          <cell r="F16">
            <v>94</v>
          </cell>
          <cell r="G16">
            <v>27</v>
          </cell>
          <cell r="H16">
            <v>9.7200000000000006</v>
          </cell>
          <cell r="I16" t="str">
            <v>NE</v>
          </cell>
          <cell r="J16">
            <v>22.68</v>
          </cell>
          <cell r="K16">
            <v>0</v>
          </cell>
        </row>
        <row r="17">
          <cell r="B17">
            <v>21.408333333333299</v>
          </cell>
          <cell r="C17">
            <v>33.200000000000003</v>
          </cell>
          <cell r="D17">
            <v>12.4</v>
          </cell>
          <cell r="E17">
            <v>57.958333333333336</v>
          </cell>
          <cell r="F17">
            <v>88</v>
          </cell>
          <cell r="G17">
            <v>28</v>
          </cell>
          <cell r="H17">
            <v>11.520000000000001</v>
          </cell>
          <cell r="I17" t="str">
            <v>NE</v>
          </cell>
          <cell r="J17">
            <v>26.28</v>
          </cell>
          <cell r="K17">
            <v>0</v>
          </cell>
        </row>
        <row r="18">
          <cell r="B18">
            <v>23.975000000000005</v>
          </cell>
          <cell r="C18">
            <v>36.200000000000003</v>
          </cell>
          <cell r="D18">
            <v>14.7</v>
          </cell>
          <cell r="E18">
            <v>61.125</v>
          </cell>
          <cell r="F18">
            <v>90</v>
          </cell>
          <cell r="G18">
            <v>27</v>
          </cell>
          <cell r="H18">
            <v>11.16</v>
          </cell>
          <cell r="I18" t="str">
            <v>NE</v>
          </cell>
          <cell r="J18">
            <v>30.96</v>
          </cell>
          <cell r="K18">
            <v>0</v>
          </cell>
        </row>
        <row r="19">
          <cell r="B19">
            <v>26.041666666666661</v>
          </cell>
          <cell r="C19">
            <v>35.5</v>
          </cell>
          <cell r="D19">
            <v>19.3</v>
          </cell>
          <cell r="E19">
            <v>59.291666666666664</v>
          </cell>
          <cell r="F19">
            <v>80</v>
          </cell>
          <cell r="G19">
            <v>32</v>
          </cell>
          <cell r="H19">
            <v>15.120000000000001</v>
          </cell>
          <cell r="I19" t="str">
            <v>NE</v>
          </cell>
          <cell r="J19">
            <v>31.319999999999997</v>
          </cell>
          <cell r="K19">
            <v>0.2</v>
          </cell>
        </row>
        <row r="20">
          <cell r="B20">
            <v>24.237499999999994</v>
          </cell>
          <cell r="C20">
            <v>32</v>
          </cell>
          <cell r="D20">
            <v>18.899999999999999</v>
          </cell>
          <cell r="E20">
            <v>69.416666666666671</v>
          </cell>
          <cell r="F20">
            <v>88</v>
          </cell>
          <cell r="G20">
            <v>46</v>
          </cell>
          <cell r="H20">
            <v>23.040000000000003</v>
          </cell>
          <cell r="I20" t="str">
            <v>NE</v>
          </cell>
          <cell r="J20">
            <v>47.16</v>
          </cell>
          <cell r="K20">
            <v>0</v>
          </cell>
        </row>
        <row r="21">
          <cell r="B21">
            <v>27.970833333333342</v>
          </cell>
          <cell r="C21">
            <v>36.200000000000003</v>
          </cell>
          <cell r="D21">
            <v>23.1</v>
          </cell>
          <cell r="E21">
            <v>57.666666666666664</v>
          </cell>
          <cell r="F21">
            <v>74</v>
          </cell>
          <cell r="G21">
            <v>31</v>
          </cell>
          <cell r="H21">
            <v>16.920000000000002</v>
          </cell>
          <cell r="I21" t="str">
            <v>N</v>
          </cell>
          <cell r="J21">
            <v>34.200000000000003</v>
          </cell>
          <cell r="K21">
            <v>0</v>
          </cell>
        </row>
        <row r="22">
          <cell r="B22">
            <v>27.662499999999998</v>
          </cell>
          <cell r="C22">
            <v>35.6</v>
          </cell>
          <cell r="D22">
            <v>19.8</v>
          </cell>
          <cell r="E22">
            <v>64.791666666666671</v>
          </cell>
          <cell r="F22">
            <v>91</v>
          </cell>
          <cell r="G22">
            <v>37</v>
          </cell>
          <cell r="H22">
            <v>16.2</v>
          </cell>
          <cell r="I22" t="str">
            <v>NE</v>
          </cell>
          <cell r="J22">
            <v>36.72</v>
          </cell>
          <cell r="K22">
            <v>0</v>
          </cell>
        </row>
        <row r="23">
          <cell r="B23">
            <v>23.362500000000001</v>
          </cell>
          <cell r="C23">
            <v>30.2</v>
          </cell>
          <cell r="D23">
            <v>18.399999999999999</v>
          </cell>
          <cell r="E23">
            <v>79.666666666666671</v>
          </cell>
          <cell r="F23">
            <v>93</v>
          </cell>
          <cell r="G23">
            <v>54</v>
          </cell>
          <cell r="H23">
            <v>13.32</v>
          </cell>
          <cell r="I23" t="str">
            <v>NE</v>
          </cell>
          <cell r="J23">
            <v>28.8</v>
          </cell>
          <cell r="K23">
            <v>0.4</v>
          </cell>
        </row>
        <row r="24">
          <cell r="B24">
            <v>23.383333333333329</v>
          </cell>
          <cell r="C24">
            <v>33.4</v>
          </cell>
          <cell r="D24">
            <v>18.100000000000001</v>
          </cell>
          <cell r="E24">
            <v>76.208333333333329</v>
          </cell>
          <cell r="F24">
            <v>93</v>
          </cell>
          <cell r="G24">
            <v>45</v>
          </cell>
          <cell r="H24">
            <v>36</v>
          </cell>
          <cell r="I24" t="str">
            <v>NE</v>
          </cell>
          <cell r="J24">
            <v>66.960000000000008</v>
          </cell>
          <cell r="K24">
            <v>19.399999999999999</v>
          </cell>
        </row>
        <row r="25">
          <cell r="B25">
            <v>15.645833333333334</v>
          </cell>
          <cell r="C25">
            <v>20.3</v>
          </cell>
          <cell r="D25">
            <v>12</v>
          </cell>
          <cell r="E25">
            <v>66.25</v>
          </cell>
          <cell r="F25">
            <v>92</v>
          </cell>
          <cell r="G25">
            <v>35</v>
          </cell>
          <cell r="H25">
            <v>27.36</v>
          </cell>
          <cell r="I25" t="str">
            <v>SO</v>
          </cell>
          <cell r="J25">
            <v>53.28</v>
          </cell>
          <cell r="K25">
            <v>0.2</v>
          </cell>
        </row>
        <row r="26">
          <cell r="B26">
            <v>11.786956521739128</v>
          </cell>
          <cell r="C26">
            <v>22.7</v>
          </cell>
          <cell r="D26">
            <v>3.5</v>
          </cell>
          <cell r="E26">
            <v>69.826086956521735</v>
          </cell>
          <cell r="F26">
            <v>95</v>
          </cell>
          <cell r="G26">
            <v>26</v>
          </cell>
          <cell r="H26">
            <v>9.3600000000000012</v>
          </cell>
          <cell r="I26" t="str">
            <v>S</v>
          </cell>
          <cell r="J26">
            <v>19.8</v>
          </cell>
          <cell r="K26">
            <v>0</v>
          </cell>
        </row>
        <row r="27">
          <cell r="B27">
            <v>14.1625</v>
          </cell>
          <cell r="C27">
            <v>26.3</v>
          </cell>
          <cell r="D27">
            <v>4.5999999999999996</v>
          </cell>
          <cell r="E27">
            <v>69</v>
          </cell>
          <cell r="F27">
            <v>95</v>
          </cell>
          <cell r="G27">
            <v>27</v>
          </cell>
          <cell r="H27">
            <v>8.64</v>
          </cell>
          <cell r="I27" t="str">
            <v>NE</v>
          </cell>
          <cell r="J27">
            <v>24.48</v>
          </cell>
          <cell r="K27">
            <v>0.2</v>
          </cell>
        </row>
        <row r="28">
          <cell r="B28">
            <v>17.55</v>
          </cell>
          <cell r="C28">
            <v>31.1</v>
          </cell>
          <cell r="D28">
            <v>6.2</v>
          </cell>
          <cell r="E28">
            <v>65.833333333333329</v>
          </cell>
          <cell r="F28">
            <v>95</v>
          </cell>
          <cell r="G28">
            <v>24</v>
          </cell>
          <cell r="H28">
            <v>12.6</v>
          </cell>
          <cell r="I28" t="str">
            <v>NE</v>
          </cell>
          <cell r="J28">
            <v>25.92</v>
          </cell>
          <cell r="K28">
            <v>0</v>
          </cell>
        </row>
        <row r="29">
          <cell r="B29">
            <v>23.020833333333332</v>
          </cell>
          <cell r="C29">
            <v>35.799999999999997</v>
          </cell>
          <cell r="D29">
            <v>13.2</v>
          </cell>
          <cell r="E29">
            <v>62.5</v>
          </cell>
          <cell r="F29">
            <v>89</v>
          </cell>
          <cell r="G29">
            <v>26</v>
          </cell>
          <cell r="H29">
            <v>11.879999999999999</v>
          </cell>
          <cell r="I29" t="str">
            <v>NE</v>
          </cell>
          <cell r="J29">
            <v>24.48</v>
          </cell>
          <cell r="K29">
            <v>0</v>
          </cell>
        </row>
        <row r="30">
          <cell r="B30">
            <v>25.250000000000004</v>
          </cell>
          <cell r="C30">
            <v>36.1</v>
          </cell>
          <cell r="D30">
            <v>15.6</v>
          </cell>
          <cell r="E30">
            <v>57.541666666666664</v>
          </cell>
          <cell r="F30">
            <v>89</v>
          </cell>
          <cell r="G30">
            <v>27</v>
          </cell>
          <cell r="H30">
            <v>19.079999999999998</v>
          </cell>
          <cell r="I30" t="str">
            <v>NE</v>
          </cell>
          <cell r="J30">
            <v>47.519999999999996</v>
          </cell>
          <cell r="K30">
            <v>0</v>
          </cell>
        </row>
        <row r="31">
          <cell r="B31">
            <v>26.220833333333331</v>
          </cell>
          <cell r="C31">
            <v>35.6</v>
          </cell>
          <cell r="D31">
            <v>16.7</v>
          </cell>
          <cell r="E31">
            <v>47.041666666666664</v>
          </cell>
          <cell r="F31">
            <v>77</v>
          </cell>
          <cell r="G31">
            <v>24</v>
          </cell>
          <cell r="H31">
            <v>22.32</v>
          </cell>
          <cell r="I31" t="str">
            <v>NE</v>
          </cell>
          <cell r="J31">
            <v>38.159999999999997</v>
          </cell>
          <cell r="K31">
            <v>0</v>
          </cell>
        </row>
        <row r="32">
          <cell r="B32">
            <v>23.866666666666664</v>
          </cell>
          <cell r="C32">
            <v>31.1</v>
          </cell>
          <cell r="D32">
            <v>18.8</v>
          </cell>
          <cell r="E32">
            <v>64.25</v>
          </cell>
          <cell r="F32">
            <v>89</v>
          </cell>
          <cell r="G32">
            <v>45</v>
          </cell>
          <cell r="H32">
            <v>22.68</v>
          </cell>
          <cell r="I32" t="str">
            <v>NE</v>
          </cell>
          <cell r="J32">
            <v>46.800000000000004</v>
          </cell>
          <cell r="K32">
            <v>4.5999999999999996</v>
          </cell>
        </row>
        <row r="33">
          <cell r="B33">
            <v>16.712500000000002</v>
          </cell>
          <cell r="C33">
            <v>21.2</v>
          </cell>
          <cell r="D33">
            <v>13.3</v>
          </cell>
          <cell r="E33">
            <v>90</v>
          </cell>
          <cell r="F33">
            <v>93</v>
          </cell>
          <cell r="G33">
            <v>86</v>
          </cell>
          <cell r="H33">
            <v>13.68</v>
          </cell>
          <cell r="I33" t="str">
            <v>O</v>
          </cell>
          <cell r="J33">
            <v>28.08</v>
          </cell>
          <cell r="K33">
            <v>4.2</v>
          </cell>
        </row>
        <row r="34">
          <cell r="B34">
            <v>13.795833333333334</v>
          </cell>
          <cell r="C34">
            <v>16.3</v>
          </cell>
          <cell r="D34">
            <v>12.2</v>
          </cell>
          <cell r="E34">
            <v>87.833333333333329</v>
          </cell>
          <cell r="F34">
            <v>95</v>
          </cell>
          <cell r="G34">
            <v>77</v>
          </cell>
          <cell r="H34">
            <v>12.96</v>
          </cell>
          <cell r="I34" t="str">
            <v>O</v>
          </cell>
          <cell r="J34">
            <v>31.680000000000003</v>
          </cell>
          <cell r="K34">
            <v>4</v>
          </cell>
        </row>
        <row r="35">
          <cell r="B35">
            <v>14.358333333333334</v>
          </cell>
          <cell r="C35">
            <v>25</v>
          </cell>
          <cell r="D35">
            <v>8.4</v>
          </cell>
          <cell r="E35">
            <v>83.041666666666671</v>
          </cell>
          <cell r="F35">
            <v>96</v>
          </cell>
          <cell r="G35">
            <v>47</v>
          </cell>
          <cell r="H35">
            <v>11.879999999999999</v>
          </cell>
          <cell r="I35" t="str">
            <v>NE</v>
          </cell>
          <cell r="J35">
            <v>24.48</v>
          </cell>
          <cell r="K35">
            <v>0.2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24.429166666666664</v>
          </cell>
          <cell r="C5">
            <v>31.4</v>
          </cell>
          <cell r="D5">
            <v>16</v>
          </cell>
          <cell r="E5">
            <v>45.166666666666664</v>
          </cell>
          <cell r="F5">
            <v>62</v>
          </cell>
          <cell r="G5">
            <v>32</v>
          </cell>
          <cell r="H5">
            <v>18</v>
          </cell>
          <cell r="I5" t="str">
            <v>L</v>
          </cell>
          <cell r="J5">
            <v>33.119999999999997</v>
          </cell>
          <cell r="K5">
            <v>0</v>
          </cell>
        </row>
        <row r="6">
          <cell r="B6">
            <v>23.05</v>
          </cell>
          <cell r="C6">
            <v>31.7</v>
          </cell>
          <cell r="D6">
            <v>15.7</v>
          </cell>
          <cell r="E6">
            <v>49.5</v>
          </cell>
          <cell r="F6">
            <v>65</v>
          </cell>
          <cell r="G6">
            <v>33</v>
          </cell>
          <cell r="H6">
            <v>16.920000000000002</v>
          </cell>
          <cell r="I6" t="str">
            <v>L</v>
          </cell>
          <cell r="J6">
            <v>31.680000000000003</v>
          </cell>
          <cell r="K6">
            <v>0</v>
          </cell>
        </row>
        <row r="7">
          <cell r="B7">
            <v>24.041666666666668</v>
          </cell>
          <cell r="C7">
            <v>31.1</v>
          </cell>
          <cell r="D7">
            <v>18</v>
          </cell>
          <cell r="E7">
            <v>45.541666666666664</v>
          </cell>
          <cell r="F7">
            <v>56</v>
          </cell>
          <cell r="G7">
            <v>32</v>
          </cell>
          <cell r="H7">
            <v>19.079999999999998</v>
          </cell>
          <cell r="I7" t="str">
            <v>L</v>
          </cell>
          <cell r="J7">
            <v>32.76</v>
          </cell>
          <cell r="K7">
            <v>0</v>
          </cell>
        </row>
        <row r="8">
          <cell r="B8">
            <v>24.454166666666666</v>
          </cell>
          <cell r="C8">
            <v>31.6</v>
          </cell>
          <cell r="D8">
            <v>19.899999999999999</v>
          </cell>
          <cell r="E8">
            <v>45.333333333333336</v>
          </cell>
          <cell r="F8">
            <v>53</v>
          </cell>
          <cell r="G8">
            <v>33</v>
          </cell>
          <cell r="H8">
            <v>24.48</v>
          </cell>
          <cell r="I8" t="str">
            <v>L</v>
          </cell>
          <cell r="J8">
            <v>41.4</v>
          </cell>
          <cell r="K8">
            <v>0</v>
          </cell>
        </row>
        <row r="9">
          <cell r="B9">
            <v>24.787500000000005</v>
          </cell>
          <cell r="C9">
            <v>33</v>
          </cell>
          <cell r="D9">
            <v>16.3</v>
          </cell>
          <cell r="E9">
            <v>43.416666666666664</v>
          </cell>
          <cell r="F9">
            <v>56</v>
          </cell>
          <cell r="G9">
            <v>32</v>
          </cell>
          <cell r="H9">
            <v>17.64</v>
          </cell>
          <cell r="I9" t="str">
            <v>L</v>
          </cell>
          <cell r="J9">
            <v>42.12</v>
          </cell>
          <cell r="K9">
            <v>0</v>
          </cell>
        </row>
        <row r="10">
          <cell r="B10">
            <v>25.995833333333337</v>
          </cell>
          <cell r="C10">
            <v>34</v>
          </cell>
          <cell r="D10">
            <v>17.8</v>
          </cell>
          <cell r="E10">
            <v>42.916666666666664</v>
          </cell>
          <cell r="F10">
            <v>53</v>
          </cell>
          <cell r="G10">
            <v>35</v>
          </cell>
          <cell r="H10">
            <v>22.32</v>
          </cell>
          <cell r="I10" t="str">
            <v>NE</v>
          </cell>
          <cell r="J10">
            <v>45.36</v>
          </cell>
          <cell r="K10">
            <v>0</v>
          </cell>
        </row>
        <row r="11">
          <cell r="B11">
            <v>25.733333333333331</v>
          </cell>
          <cell r="C11">
            <v>33.4</v>
          </cell>
          <cell r="D11">
            <v>18.7</v>
          </cell>
          <cell r="E11">
            <v>49.958333333333336</v>
          </cell>
          <cell r="F11">
            <v>62</v>
          </cell>
          <cell r="G11">
            <v>37</v>
          </cell>
          <cell r="H11">
            <v>20.88</v>
          </cell>
          <cell r="I11" t="str">
            <v>N</v>
          </cell>
          <cell r="J11">
            <v>45</v>
          </cell>
          <cell r="K11">
            <v>0</v>
          </cell>
        </row>
        <row r="12">
          <cell r="B12">
            <v>24.166666666666661</v>
          </cell>
          <cell r="C12">
            <v>32.700000000000003</v>
          </cell>
          <cell r="D12">
            <v>16.100000000000001</v>
          </cell>
          <cell r="E12">
            <v>57.958333333333336</v>
          </cell>
          <cell r="F12">
            <v>75</v>
          </cell>
          <cell r="G12">
            <v>40</v>
          </cell>
          <cell r="H12">
            <v>18</v>
          </cell>
          <cell r="I12" t="str">
            <v>N</v>
          </cell>
          <cell r="J12">
            <v>36.36</v>
          </cell>
          <cell r="K12">
            <v>0</v>
          </cell>
        </row>
        <row r="13">
          <cell r="B13">
            <v>19.437499999999996</v>
          </cell>
          <cell r="C13">
            <v>24.9</v>
          </cell>
          <cell r="D13">
            <v>18.100000000000001</v>
          </cell>
          <cell r="E13">
            <v>78.583333333333329</v>
          </cell>
          <cell r="F13">
            <v>85</v>
          </cell>
          <cell r="G13">
            <v>53</v>
          </cell>
          <cell r="H13">
            <v>18</v>
          </cell>
          <cell r="I13" t="str">
            <v>N</v>
          </cell>
          <cell r="J13">
            <v>32.04</v>
          </cell>
          <cell r="K13">
            <v>6.6</v>
          </cell>
        </row>
        <row r="14">
          <cell r="B14">
            <v>18.404166666666669</v>
          </cell>
          <cell r="C14">
            <v>24.5</v>
          </cell>
          <cell r="D14">
            <v>14.7</v>
          </cell>
          <cell r="E14">
            <v>65.25</v>
          </cell>
          <cell r="F14">
            <v>85</v>
          </cell>
          <cell r="G14">
            <v>40</v>
          </cell>
          <cell r="H14">
            <v>19.440000000000001</v>
          </cell>
          <cell r="I14" t="str">
            <v>SE</v>
          </cell>
          <cell r="J14">
            <v>32.76</v>
          </cell>
          <cell r="K14">
            <v>0</v>
          </cell>
        </row>
        <row r="15">
          <cell r="B15">
            <v>18.695833333333333</v>
          </cell>
          <cell r="C15">
            <v>27</v>
          </cell>
          <cell r="D15">
            <v>12.5</v>
          </cell>
          <cell r="E15">
            <v>46.375</v>
          </cell>
          <cell r="F15">
            <v>62</v>
          </cell>
          <cell r="G15">
            <v>34</v>
          </cell>
          <cell r="H15">
            <v>21.6</v>
          </cell>
          <cell r="I15" t="str">
            <v>L</v>
          </cell>
          <cell r="J15">
            <v>37.800000000000004</v>
          </cell>
          <cell r="K15">
            <v>0</v>
          </cell>
        </row>
        <row r="16">
          <cell r="B16">
            <v>20.316666666666666</v>
          </cell>
          <cell r="C16">
            <v>28.2</v>
          </cell>
          <cell r="D16">
            <v>15.2</v>
          </cell>
          <cell r="E16">
            <v>45.416666666666664</v>
          </cell>
          <cell r="F16">
            <v>54</v>
          </cell>
          <cell r="G16">
            <v>36</v>
          </cell>
          <cell r="H16">
            <v>30.96</v>
          </cell>
          <cell r="I16" t="str">
            <v>L</v>
          </cell>
          <cell r="J16">
            <v>46.440000000000005</v>
          </cell>
          <cell r="K16">
            <v>0</v>
          </cell>
        </row>
        <row r="17">
          <cell r="B17">
            <v>23.737500000000001</v>
          </cell>
          <cell r="C17">
            <v>33</v>
          </cell>
          <cell r="D17">
            <v>17.100000000000001</v>
          </cell>
          <cell r="E17">
            <v>43.75</v>
          </cell>
          <cell r="F17">
            <v>55</v>
          </cell>
          <cell r="G17">
            <v>38</v>
          </cell>
          <cell r="H17">
            <v>20.88</v>
          </cell>
          <cell r="I17" t="str">
            <v>L</v>
          </cell>
          <cell r="J17">
            <v>40.32</v>
          </cell>
          <cell r="K17">
            <v>0</v>
          </cell>
        </row>
        <row r="18">
          <cell r="B18">
            <v>26.795833333333324</v>
          </cell>
          <cell r="C18">
            <v>34.9</v>
          </cell>
          <cell r="D18">
            <v>19.600000000000001</v>
          </cell>
          <cell r="E18">
            <v>46.583333333333336</v>
          </cell>
          <cell r="F18">
            <v>61</v>
          </cell>
          <cell r="G18">
            <v>39</v>
          </cell>
          <cell r="H18">
            <v>18.720000000000002</v>
          </cell>
          <cell r="I18" t="str">
            <v>L</v>
          </cell>
          <cell r="J18">
            <v>29.880000000000003</v>
          </cell>
          <cell r="K18">
            <v>0</v>
          </cell>
        </row>
        <row r="19">
          <cell r="B19">
            <v>26.462500000000002</v>
          </cell>
          <cell r="C19">
            <v>32.799999999999997</v>
          </cell>
          <cell r="D19">
            <v>20.399999999999999</v>
          </cell>
          <cell r="E19">
            <v>52.625</v>
          </cell>
          <cell r="F19">
            <v>60</v>
          </cell>
          <cell r="G19">
            <v>46</v>
          </cell>
          <cell r="H19">
            <v>16.920000000000002</v>
          </cell>
          <cell r="I19" t="str">
            <v>NE</v>
          </cell>
          <cell r="J19">
            <v>37.800000000000004</v>
          </cell>
          <cell r="K19">
            <v>0</v>
          </cell>
        </row>
        <row r="20">
          <cell r="B20">
            <v>22.554166666666671</v>
          </cell>
          <cell r="C20">
            <v>28.9</v>
          </cell>
          <cell r="D20">
            <v>16.3</v>
          </cell>
          <cell r="E20">
            <v>65.166666666666671</v>
          </cell>
          <cell r="F20">
            <v>77</v>
          </cell>
          <cell r="G20">
            <v>52</v>
          </cell>
          <cell r="H20">
            <v>32.4</v>
          </cell>
          <cell r="I20" t="str">
            <v>L</v>
          </cell>
          <cell r="J20">
            <v>60.480000000000004</v>
          </cell>
          <cell r="K20">
            <v>4.2</v>
          </cell>
        </row>
        <row r="21">
          <cell r="B21">
            <v>25.895833333333329</v>
          </cell>
          <cell r="C21">
            <v>33.1</v>
          </cell>
          <cell r="D21">
            <v>20.8</v>
          </cell>
          <cell r="E21">
            <v>59.583333333333336</v>
          </cell>
          <cell r="F21">
            <v>71</v>
          </cell>
          <cell r="G21">
            <v>49</v>
          </cell>
          <cell r="H21">
            <v>20.88</v>
          </cell>
          <cell r="I21" t="str">
            <v>N</v>
          </cell>
          <cell r="J21">
            <v>48.24</v>
          </cell>
          <cell r="K21">
            <v>0</v>
          </cell>
        </row>
        <row r="22">
          <cell r="B22">
            <v>27.004166666666666</v>
          </cell>
          <cell r="C22">
            <v>33.6</v>
          </cell>
          <cell r="D22">
            <v>22</v>
          </cell>
          <cell r="E22">
            <v>63.583333333333336</v>
          </cell>
          <cell r="F22">
            <v>70</v>
          </cell>
          <cell r="G22">
            <v>55</v>
          </cell>
          <cell r="H22">
            <v>21.6</v>
          </cell>
          <cell r="I22" t="str">
            <v>NE</v>
          </cell>
          <cell r="J22">
            <v>46.440000000000005</v>
          </cell>
          <cell r="K22">
            <v>0</v>
          </cell>
        </row>
        <row r="23">
          <cell r="B23">
            <v>23.145833333333332</v>
          </cell>
          <cell r="C23">
            <v>31.6</v>
          </cell>
          <cell r="D23">
            <v>20.2</v>
          </cell>
          <cell r="E23">
            <v>69.291666666666671</v>
          </cell>
          <cell r="F23">
            <v>80</v>
          </cell>
          <cell r="G23">
            <v>53</v>
          </cell>
          <cell r="H23">
            <v>28.8</v>
          </cell>
          <cell r="I23" t="str">
            <v>L</v>
          </cell>
          <cell r="J23">
            <v>52.92</v>
          </cell>
          <cell r="K23">
            <v>2.6</v>
          </cell>
        </row>
        <row r="24">
          <cell r="B24">
            <v>23.983333333333334</v>
          </cell>
          <cell r="C24">
            <v>31</v>
          </cell>
          <cell r="D24">
            <v>18.5</v>
          </cell>
          <cell r="E24">
            <v>68.75</v>
          </cell>
          <cell r="F24">
            <v>79</v>
          </cell>
          <cell r="G24">
            <v>56</v>
          </cell>
          <cell r="H24">
            <v>33.840000000000003</v>
          </cell>
          <cell r="I24" t="str">
            <v>N</v>
          </cell>
          <cell r="J24">
            <v>83.52</v>
          </cell>
          <cell r="K24">
            <v>9</v>
          </cell>
        </row>
        <row r="25">
          <cell r="B25">
            <v>15.854166666666664</v>
          </cell>
          <cell r="C25">
            <v>19.600000000000001</v>
          </cell>
          <cell r="D25">
            <v>12.2</v>
          </cell>
          <cell r="E25">
            <v>66.583333333333329</v>
          </cell>
          <cell r="F25">
            <v>83</v>
          </cell>
          <cell r="G25">
            <v>43</v>
          </cell>
          <cell r="H25">
            <v>25.92</v>
          </cell>
          <cell r="I25" t="str">
            <v>N</v>
          </cell>
          <cell r="J25">
            <v>48.96</v>
          </cell>
          <cell r="K25">
            <v>5.8</v>
          </cell>
        </row>
        <row r="26">
          <cell r="B26">
            <v>13.256521739130436</v>
          </cell>
          <cell r="C26">
            <v>21.4</v>
          </cell>
          <cell r="D26">
            <v>7.6</v>
          </cell>
          <cell r="E26">
            <v>58.956521739130437</v>
          </cell>
          <cell r="F26">
            <v>75</v>
          </cell>
          <cell r="G26">
            <v>40</v>
          </cell>
          <cell r="H26">
            <v>25.92</v>
          </cell>
          <cell r="I26" t="str">
            <v>L</v>
          </cell>
          <cell r="J26">
            <v>40.32</v>
          </cell>
          <cell r="K26">
            <v>0</v>
          </cell>
        </row>
        <row r="27">
          <cell r="B27">
            <v>16.013636363636365</v>
          </cell>
          <cell r="C27">
            <v>24.6</v>
          </cell>
          <cell r="D27">
            <v>6.4</v>
          </cell>
          <cell r="E27">
            <v>58.909090909090907</v>
          </cell>
          <cell r="F27">
            <v>79</v>
          </cell>
          <cell r="G27">
            <v>43</v>
          </cell>
          <cell r="H27">
            <v>21.240000000000002</v>
          </cell>
          <cell r="I27" t="str">
            <v>SE</v>
          </cell>
          <cell r="J27">
            <v>36</v>
          </cell>
          <cell r="K27">
            <v>0</v>
          </cell>
        </row>
        <row r="28">
          <cell r="B28">
            <v>21.254166666666666</v>
          </cell>
          <cell r="C28">
            <v>31.6</v>
          </cell>
          <cell r="D28">
            <v>11.9</v>
          </cell>
          <cell r="E28">
            <v>54.708333333333336</v>
          </cell>
          <cell r="F28">
            <v>66</v>
          </cell>
          <cell r="G28">
            <v>43</v>
          </cell>
          <cell r="H28">
            <v>17.64</v>
          </cell>
          <cell r="I28" t="str">
            <v>L</v>
          </cell>
          <cell r="J28">
            <v>38.159999999999997</v>
          </cell>
          <cell r="K28">
            <v>0</v>
          </cell>
        </row>
        <row r="29">
          <cell r="B29">
            <v>26.229166666666668</v>
          </cell>
          <cell r="C29">
            <v>35.5</v>
          </cell>
          <cell r="D29">
            <v>18.5</v>
          </cell>
          <cell r="E29">
            <v>56.541666666666664</v>
          </cell>
          <cell r="F29">
            <v>68</v>
          </cell>
          <cell r="G29">
            <v>47</v>
          </cell>
          <cell r="H29">
            <v>25.56</v>
          </cell>
          <cell r="I29" t="str">
            <v>NE</v>
          </cell>
          <cell r="J29">
            <v>41.04</v>
          </cell>
          <cell r="K29">
            <v>0</v>
          </cell>
        </row>
        <row r="30">
          <cell r="B30">
            <v>27.674999999999997</v>
          </cell>
          <cell r="C30">
            <v>35</v>
          </cell>
          <cell r="D30">
            <v>21.2</v>
          </cell>
          <cell r="E30">
            <v>50.708333333333336</v>
          </cell>
          <cell r="F30">
            <v>58</v>
          </cell>
          <cell r="G30">
            <v>44</v>
          </cell>
          <cell r="H30">
            <v>28.44</v>
          </cell>
          <cell r="I30" t="str">
            <v>L</v>
          </cell>
          <cell r="J30">
            <v>48.24</v>
          </cell>
          <cell r="K30">
            <v>0</v>
          </cell>
        </row>
        <row r="31">
          <cell r="B31">
            <v>27.795833333333331</v>
          </cell>
          <cell r="C31">
            <v>34.4</v>
          </cell>
          <cell r="D31">
            <v>22.7</v>
          </cell>
          <cell r="E31">
            <v>44.083333333333336</v>
          </cell>
          <cell r="F31">
            <v>53</v>
          </cell>
          <cell r="G31">
            <v>36</v>
          </cell>
          <cell r="H31">
            <v>28.44</v>
          </cell>
          <cell r="I31" t="str">
            <v>L</v>
          </cell>
          <cell r="J31">
            <v>48.24</v>
          </cell>
          <cell r="K31">
            <v>0</v>
          </cell>
        </row>
        <row r="32">
          <cell r="B32">
            <v>26.608333333333334</v>
          </cell>
          <cell r="C32">
            <v>33</v>
          </cell>
          <cell r="D32">
            <v>21.2</v>
          </cell>
          <cell r="E32">
            <v>50.166666666666664</v>
          </cell>
          <cell r="F32">
            <v>61</v>
          </cell>
          <cell r="G32">
            <v>40</v>
          </cell>
          <cell r="H32">
            <v>21.6</v>
          </cell>
          <cell r="I32" t="str">
            <v>N</v>
          </cell>
          <cell r="J32">
            <v>45</v>
          </cell>
          <cell r="K32">
            <v>0</v>
          </cell>
        </row>
        <row r="33">
          <cell r="B33">
            <v>20.379166666666663</v>
          </cell>
          <cell r="C33">
            <v>26.4</v>
          </cell>
          <cell r="D33">
            <v>17.100000000000001</v>
          </cell>
          <cell r="E33">
            <v>78.833333333333329</v>
          </cell>
          <cell r="F33">
            <v>90</v>
          </cell>
          <cell r="G33">
            <v>59</v>
          </cell>
          <cell r="H33">
            <v>13.32</v>
          </cell>
          <cell r="I33" t="str">
            <v>N</v>
          </cell>
          <cell r="J33">
            <v>34.200000000000003</v>
          </cell>
          <cell r="K33">
            <v>10.199999999999999</v>
          </cell>
        </row>
        <row r="34">
          <cell r="B34">
            <v>13.875000000000002</v>
          </cell>
          <cell r="C34">
            <v>17.3</v>
          </cell>
          <cell r="D34">
            <v>11.8</v>
          </cell>
          <cell r="E34">
            <v>84.5</v>
          </cell>
          <cell r="F34">
            <v>87</v>
          </cell>
          <cell r="G34">
            <v>81</v>
          </cell>
          <cell r="H34">
            <v>19.440000000000001</v>
          </cell>
          <cell r="I34" t="str">
            <v>N</v>
          </cell>
          <cell r="J34">
            <v>34.200000000000003</v>
          </cell>
          <cell r="K34">
            <v>26.799999999999997</v>
          </cell>
        </row>
        <row r="35">
          <cell r="B35">
            <v>15.362499999999995</v>
          </cell>
          <cell r="C35">
            <v>24.1</v>
          </cell>
          <cell r="D35">
            <v>8.1999999999999993</v>
          </cell>
          <cell r="E35">
            <v>77</v>
          </cell>
          <cell r="F35">
            <v>89</v>
          </cell>
          <cell r="G35">
            <v>53</v>
          </cell>
          <cell r="H35">
            <v>10.08</v>
          </cell>
          <cell r="I35" t="str">
            <v>N</v>
          </cell>
          <cell r="J35">
            <v>21.6</v>
          </cell>
          <cell r="K35">
            <v>0.4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22.204166666666666</v>
          </cell>
          <cell r="C5">
            <v>31.7</v>
          </cell>
          <cell r="D5">
            <v>13.4</v>
          </cell>
          <cell r="E5">
            <v>49.166666666666664</v>
          </cell>
          <cell r="F5">
            <v>79</v>
          </cell>
          <cell r="G5">
            <v>22</v>
          </cell>
          <cell r="H5">
            <v>0</v>
          </cell>
          <cell r="I5" t="str">
            <v>SO</v>
          </cell>
          <cell r="J5">
            <v>21.240000000000002</v>
          </cell>
          <cell r="K5">
            <v>0</v>
          </cell>
        </row>
        <row r="6">
          <cell r="B6">
            <v>21.466666666666669</v>
          </cell>
          <cell r="C6">
            <v>31</v>
          </cell>
          <cell r="D6">
            <v>12.4</v>
          </cell>
          <cell r="E6">
            <v>52.791666666666664</v>
          </cell>
          <cell r="F6">
            <v>84</v>
          </cell>
          <cell r="G6">
            <v>22</v>
          </cell>
          <cell r="H6">
            <v>3.9600000000000004</v>
          </cell>
          <cell r="I6" t="str">
            <v>O</v>
          </cell>
          <cell r="J6">
            <v>29.880000000000003</v>
          </cell>
          <cell r="K6">
            <v>0</v>
          </cell>
        </row>
        <row r="7">
          <cell r="B7">
            <v>20.954166666666662</v>
          </cell>
          <cell r="C7">
            <v>30.8</v>
          </cell>
          <cell r="D7">
            <v>12.2</v>
          </cell>
          <cell r="E7">
            <v>52.375</v>
          </cell>
          <cell r="F7">
            <v>82</v>
          </cell>
          <cell r="G7">
            <v>22</v>
          </cell>
          <cell r="H7">
            <v>0.36000000000000004</v>
          </cell>
          <cell r="I7" t="str">
            <v>O</v>
          </cell>
          <cell r="J7">
            <v>25.56</v>
          </cell>
          <cell r="K7">
            <v>0</v>
          </cell>
        </row>
        <row r="8">
          <cell r="B8">
            <v>23.166666666666668</v>
          </cell>
          <cell r="C8">
            <v>32.299999999999997</v>
          </cell>
          <cell r="D8">
            <v>13.9</v>
          </cell>
          <cell r="E8">
            <v>43.375</v>
          </cell>
          <cell r="F8">
            <v>74</v>
          </cell>
          <cell r="G8">
            <v>22</v>
          </cell>
          <cell r="H8">
            <v>1.8</v>
          </cell>
          <cell r="I8" t="str">
            <v>L</v>
          </cell>
          <cell r="J8">
            <v>27.36</v>
          </cell>
          <cell r="K8">
            <v>0</v>
          </cell>
        </row>
        <row r="9">
          <cell r="B9">
            <v>23.733333333333334</v>
          </cell>
          <cell r="C9">
            <v>33.5</v>
          </cell>
          <cell r="D9">
            <v>13.4</v>
          </cell>
          <cell r="E9">
            <v>47.041666666666664</v>
          </cell>
          <cell r="F9">
            <v>81</v>
          </cell>
          <cell r="G9">
            <v>20</v>
          </cell>
          <cell r="H9">
            <v>7.5600000000000005</v>
          </cell>
          <cell r="I9" t="str">
            <v>SO</v>
          </cell>
          <cell r="J9">
            <v>27.36</v>
          </cell>
          <cell r="K9">
            <v>0</v>
          </cell>
        </row>
        <row r="10">
          <cell r="B10">
            <v>24.345833333333331</v>
          </cell>
          <cell r="C10">
            <v>33.799999999999997</v>
          </cell>
          <cell r="D10">
            <v>15.6</v>
          </cell>
          <cell r="E10">
            <v>44.625</v>
          </cell>
          <cell r="F10">
            <v>73</v>
          </cell>
          <cell r="G10">
            <v>20</v>
          </cell>
          <cell r="H10">
            <v>1.08</v>
          </cell>
          <cell r="I10" t="str">
            <v>SO</v>
          </cell>
          <cell r="J10">
            <v>25.56</v>
          </cell>
          <cell r="K10">
            <v>0</v>
          </cell>
        </row>
        <row r="11">
          <cell r="B11">
            <v>24.17916666666666</v>
          </cell>
          <cell r="C11">
            <v>35.1</v>
          </cell>
          <cell r="D11">
            <v>14.4</v>
          </cell>
          <cell r="E11">
            <v>46.958333333333336</v>
          </cell>
          <cell r="F11">
            <v>80</v>
          </cell>
          <cell r="G11">
            <v>16</v>
          </cell>
          <cell r="H11">
            <v>6.84</v>
          </cell>
          <cell r="I11" t="str">
            <v>SO</v>
          </cell>
          <cell r="J11">
            <v>25.92</v>
          </cell>
          <cell r="K11">
            <v>0</v>
          </cell>
        </row>
        <row r="12">
          <cell r="B12">
            <v>24.341666666666669</v>
          </cell>
          <cell r="C12">
            <v>35.799999999999997</v>
          </cell>
          <cell r="D12">
            <v>13.9</v>
          </cell>
          <cell r="E12">
            <v>43.958333333333336</v>
          </cell>
          <cell r="F12">
            <v>81</v>
          </cell>
          <cell r="G12">
            <v>13</v>
          </cell>
          <cell r="H12">
            <v>2.52</v>
          </cell>
          <cell r="I12" t="str">
            <v>O</v>
          </cell>
          <cell r="J12">
            <v>27.720000000000002</v>
          </cell>
          <cell r="K12">
            <v>0</v>
          </cell>
        </row>
        <row r="13">
          <cell r="B13">
            <v>22.991666666666664</v>
          </cell>
          <cell r="C13">
            <v>31</v>
          </cell>
          <cell r="D13">
            <v>15.6</v>
          </cell>
          <cell r="E13">
            <v>48.958333333333336</v>
          </cell>
          <cell r="F13">
            <v>68</v>
          </cell>
          <cell r="G13">
            <v>35</v>
          </cell>
          <cell r="H13">
            <v>2.8800000000000003</v>
          </cell>
          <cell r="I13" t="str">
            <v>O</v>
          </cell>
          <cell r="J13">
            <v>29.16</v>
          </cell>
          <cell r="K13">
            <v>0</v>
          </cell>
        </row>
        <row r="14">
          <cell r="B14">
            <v>20.587499999999999</v>
          </cell>
          <cell r="C14">
            <v>25.5</v>
          </cell>
          <cell r="D14">
            <v>17.3</v>
          </cell>
          <cell r="E14">
            <v>72.375</v>
          </cell>
          <cell r="F14">
            <v>88</v>
          </cell>
          <cell r="G14">
            <v>49</v>
          </cell>
          <cell r="H14">
            <v>0.72000000000000008</v>
          </cell>
          <cell r="I14" t="str">
            <v>S</v>
          </cell>
          <cell r="J14">
            <v>13.32</v>
          </cell>
          <cell r="K14">
            <v>0</v>
          </cell>
        </row>
        <row r="15">
          <cell r="B15">
            <v>18.679166666666667</v>
          </cell>
          <cell r="C15">
            <v>26.7</v>
          </cell>
          <cell r="D15">
            <v>12.7</v>
          </cell>
          <cell r="E15">
            <v>65.791666666666671</v>
          </cell>
          <cell r="F15">
            <v>98</v>
          </cell>
          <cell r="G15">
            <v>18</v>
          </cell>
          <cell r="H15">
            <v>17.64</v>
          </cell>
          <cell r="I15" t="str">
            <v>L</v>
          </cell>
          <cell r="J15">
            <v>30.96</v>
          </cell>
          <cell r="K15">
            <v>0</v>
          </cell>
        </row>
        <row r="16">
          <cell r="B16">
            <v>18.195833333333336</v>
          </cell>
          <cell r="C16">
            <v>28.1</v>
          </cell>
          <cell r="D16">
            <v>10.6</v>
          </cell>
          <cell r="E16">
            <v>45.291666666666664</v>
          </cell>
          <cell r="F16">
            <v>71</v>
          </cell>
          <cell r="G16">
            <v>17</v>
          </cell>
          <cell r="H16">
            <v>8.2799999999999994</v>
          </cell>
          <cell r="I16" t="str">
            <v>L</v>
          </cell>
          <cell r="J16">
            <v>25.56</v>
          </cell>
          <cell r="K16">
            <v>0</v>
          </cell>
        </row>
        <row r="17">
          <cell r="B17">
            <v>20.558333333333334</v>
          </cell>
          <cell r="C17">
            <v>34.6</v>
          </cell>
          <cell r="D17">
            <v>8.6</v>
          </cell>
          <cell r="E17">
            <v>41.916666666666664</v>
          </cell>
          <cell r="F17">
            <v>81</v>
          </cell>
          <cell r="G17">
            <v>9</v>
          </cell>
          <cell r="H17">
            <v>0</v>
          </cell>
          <cell r="I17" t="str">
            <v>O</v>
          </cell>
          <cell r="J17">
            <v>10.44</v>
          </cell>
          <cell r="K17">
            <v>0</v>
          </cell>
        </row>
        <row r="18">
          <cell r="B18">
            <v>24.087499999999995</v>
          </cell>
          <cell r="C18">
            <v>36.799999999999997</v>
          </cell>
          <cell r="D18">
            <v>12.1</v>
          </cell>
          <cell r="E18">
            <v>36.666666666666664</v>
          </cell>
          <cell r="F18">
            <v>71</v>
          </cell>
          <cell r="G18">
            <v>12</v>
          </cell>
          <cell r="H18">
            <v>0</v>
          </cell>
          <cell r="I18" t="str">
            <v>SO</v>
          </cell>
          <cell r="J18">
            <v>19.8</v>
          </cell>
          <cell r="K18">
            <v>0</v>
          </cell>
        </row>
        <row r="19">
          <cell r="B19">
            <v>26.245833333333334</v>
          </cell>
          <cell r="C19">
            <v>36.700000000000003</v>
          </cell>
          <cell r="D19">
            <v>17.100000000000001</v>
          </cell>
          <cell r="E19">
            <v>41.583333333333336</v>
          </cell>
          <cell r="F19">
            <v>71</v>
          </cell>
          <cell r="G19">
            <v>17</v>
          </cell>
          <cell r="H19">
            <v>9.7200000000000006</v>
          </cell>
          <cell r="I19" t="str">
            <v>O</v>
          </cell>
          <cell r="J19">
            <v>46.800000000000004</v>
          </cell>
          <cell r="K19">
            <v>0</v>
          </cell>
        </row>
        <row r="20">
          <cell r="B20">
            <v>20.816666666666666</v>
          </cell>
          <cell r="C20">
            <v>28</v>
          </cell>
          <cell r="D20">
            <v>17.600000000000001</v>
          </cell>
          <cell r="E20">
            <v>71.416666666666671</v>
          </cell>
          <cell r="F20">
            <v>91</v>
          </cell>
          <cell r="G20">
            <v>33</v>
          </cell>
          <cell r="H20">
            <v>15.120000000000001</v>
          </cell>
          <cell r="I20" t="str">
            <v>SE</v>
          </cell>
          <cell r="J20">
            <v>32.76</v>
          </cell>
          <cell r="K20">
            <v>0</v>
          </cell>
        </row>
        <row r="21">
          <cell r="B21">
            <v>23.154166666666669</v>
          </cell>
          <cell r="C21">
            <v>35.5</v>
          </cell>
          <cell r="D21">
            <v>13.8</v>
          </cell>
          <cell r="E21">
            <v>65.333333333333329</v>
          </cell>
          <cell r="F21">
            <v>97</v>
          </cell>
          <cell r="G21">
            <v>22</v>
          </cell>
          <cell r="H21">
            <v>6.48</v>
          </cell>
          <cell r="I21" t="str">
            <v>O</v>
          </cell>
          <cell r="J21">
            <v>31.680000000000003</v>
          </cell>
          <cell r="K21">
            <v>0</v>
          </cell>
        </row>
        <row r="22">
          <cell r="B22">
            <v>25.858333333333331</v>
          </cell>
          <cell r="C22">
            <v>36.9</v>
          </cell>
          <cell r="D22">
            <v>16.2</v>
          </cell>
          <cell r="E22">
            <v>51.791666666666664</v>
          </cell>
          <cell r="F22">
            <v>88</v>
          </cell>
          <cell r="G22">
            <v>12</v>
          </cell>
          <cell r="H22">
            <v>5.7600000000000007</v>
          </cell>
          <cell r="I22" t="str">
            <v>O</v>
          </cell>
          <cell r="J22">
            <v>30.6</v>
          </cell>
          <cell r="K22">
            <v>0</v>
          </cell>
        </row>
        <row r="23">
          <cell r="B23">
            <v>26.787499999999998</v>
          </cell>
          <cell r="C23">
            <v>37.299999999999997</v>
          </cell>
          <cell r="D23">
            <v>18.399999999999999</v>
          </cell>
          <cell r="E23">
            <v>47.416666666666664</v>
          </cell>
          <cell r="F23">
            <v>80</v>
          </cell>
          <cell r="G23">
            <v>17</v>
          </cell>
          <cell r="H23">
            <v>24.48</v>
          </cell>
          <cell r="I23" t="str">
            <v>L</v>
          </cell>
          <cell r="J23">
            <v>55.800000000000004</v>
          </cell>
          <cell r="K23">
            <v>0</v>
          </cell>
        </row>
        <row r="24">
          <cell r="B24">
            <v>23.724999999999998</v>
          </cell>
          <cell r="C24">
            <v>29.3</v>
          </cell>
          <cell r="D24">
            <v>19.600000000000001</v>
          </cell>
          <cell r="E24">
            <v>69.916666666666671</v>
          </cell>
          <cell r="F24">
            <v>96</v>
          </cell>
          <cell r="G24">
            <v>42</v>
          </cell>
          <cell r="H24">
            <v>23.400000000000002</v>
          </cell>
          <cell r="I24" t="str">
            <v>NO</v>
          </cell>
          <cell r="J24">
            <v>56.16</v>
          </cell>
          <cell r="K24">
            <v>0</v>
          </cell>
        </row>
        <row r="25">
          <cell r="B25">
            <v>18.895833333333332</v>
          </cell>
          <cell r="C25">
            <v>24.7</v>
          </cell>
          <cell r="D25">
            <v>15.2</v>
          </cell>
          <cell r="E25">
            <v>74.291666666666671</v>
          </cell>
          <cell r="F25">
            <v>96</v>
          </cell>
          <cell r="G25">
            <v>46</v>
          </cell>
          <cell r="H25">
            <v>16.559999999999999</v>
          </cell>
          <cell r="I25" t="str">
            <v>SO</v>
          </cell>
          <cell r="J25">
            <v>65.160000000000011</v>
          </cell>
          <cell r="K25">
            <v>0</v>
          </cell>
        </row>
        <row r="26">
          <cell r="B26">
            <v>15.2875</v>
          </cell>
          <cell r="C26">
            <v>21.3</v>
          </cell>
          <cell r="D26">
            <v>10.6</v>
          </cell>
          <cell r="E26">
            <v>57.166666666666664</v>
          </cell>
          <cell r="F26">
            <v>81</v>
          </cell>
          <cell r="G26">
            <v>32</v>
          </cell>
          <cell r="H26">
            <v>17.64</v>
          </cell>
          <cell r="I26" t="str">
            <v>SE</v>
          </cell>
          <cell r="J26">
            <v>34.200000000000003</v>
          </cell>
          <cell r="K26">
            <v>1.6</v>
          </cell>
        </row>
        <row r="27">
          <cell r="B27">
            <v>15.841666666666663</v>
          </cell>
          <cell r="C27">
            <v>26.9</v>
          </cell>
          <cell r="D27">
            <v>6.7</v>
          </cell>
          <cell r="E27">
            <v>62.083333333333336</v>
          </cell>
          <cell r="F27">
            <v>94</v>
          </cell>
          <cell r="G27">
            <v>26</v>
          </cell>
          <cell r="H27">
            <v>14.76</v>
          </cell>
          <cell r="I27" t="str">
            <v>O</v>
          </cell>
          <cell r="J27">
            <v>23.759999999999998</v>
          </cell>
          <cell r="K27">
            <v>10.6</v>
          </cell>
        </row>
        <row r="28">
          <cell r="B28">
            <v>21.716666666666701</v>
          </cell>
          <cell r="C28">
            <v>33.4</v>
          </cell>
          <cell r="D28">
            <v>12</v>
          </cell>
          <cell r="E28">
            <v>56.166666666666664</v>
          </cell>
          <cell r="F28">
            <v>87</v>
          </cell>
          <cell r="G28">
            <v>26</v>
          </cell>
          <cell r="H28">
            <v>12.24</v>
          </cell>
          <cell r="I28" t="str">
            <v>NE</v>
          </cell>
          <cell r="J28">
            <v>29.880000000000003</v>
          </cell>
          <cell r="K28">
            <v>0.8</v>
          </cell>
        </row>
        <row r="29">
          <cell r="B29">
            <v>26.329166666666666</v>
          </cell>
          <cell r="C29">
            <v>34.299999999999997</v>
          </cell>
          <cell r="D29">
            <v>18.600000000000001</v>
          </cell>
          <cell r="E29">
            <v>50.208333333333336</v>
          </cell>
          <cell r="F29">
            <v>81</v>
          </cell>
          <cell r="G29">
            <v>24</v>
          </cell>
          <cell r="H29">
            <v>10.08</v>
          </cell>
          <cell r="I29" t="str">
            <v>L</v>
          </cell>
          <cell r="J29">
            <v>28.08</v>
          </cell>
          <cell r="K29">
            <v>0</v>
          </cell>
        </row>
        <row r="30">
          <cell r="B30">
            <v>24.641666666666669</v>
          </cell>
          <cell r="C30">
            <v>33.6</v>
          </cell>
          <cell r="D30">
            <v>16.399999999999999</v>
          </cell>
          <cell r="E30">
            <v>49.916666666666664</v>
          </cell>
          <cell r="F30">
            <v>83</v>
          </cell>
          <cell r="G30">
            <v>17</v>
          </cell>
          <cell r="H30">
            <v>5.7600000000000007</v>
          </cell>
          <cell r="I30" t="str">
            <v>SO</v>
          </cell>
          <cell r="J30">
            <v>34.200000000000003</v>
          </cell>
          <cell r="K30">
            <v>0</v>
          </cell>
        </row>
        <row r="31">
          <cell r="B31">
            <v>24.533333333333335</v>
          </cell>
          <cell r="C31">
            <v>34.4</v>
          </cell>
          <cell r="D31">
            <v>13.5</v>
          </cell>
          <cell r="E31">
            <v>42.125</v>
          </cell>
          <cell r="F31">
            <v>79</v>
          </cell>
          <cell r="G31">
            <v>16</v>
          </cell>
          <cell r="H31">
            <v>7.5600000000000005</v>
          </cell>
          <cell r="I31" t="str">
            <v>S</v>
          </cell>
          <cell r="J31">
            <v>28.8</v>
          </cell>
          <cell r="K31">
            <v>0</v>
          </cell>
        </row>
        <row r="32">
          <cell r="B32">
            <v>25.237500000000001</v>
          </cell>
          <cell r="C32">
            <v>36.4</v>
          </cell>
          <cell r="D32">
            <v>13.9</v>
          </cell>
          <cell r="E32">
            <v>41.166666666666664</v>
          </cell>
          <cell r="F32">
            <v>75</v>
          </cell>
          <cell r="G32">
            <v>14</v>
          </cell>
          <cell r="H32">
            <v>14.04</v>
          </cell>
          <cell r="I32" t="str">
            <v>O</v>
          </cell>
          <cell r="J32">
            <v>33.840000000000003</v>
          </cell>
          <cell r="K32">
            <v>0</v>
          </cell>
        </row>
        <row r="33">
          <cell r="B33">
            <v>23.329166666666662</v>
          </cell>
          <cell r="C33">
            <v>26.5</v>
          </cell>
          <cell r="D33">
            <v>20.100000000000001</v>
          </cell>
          <cell r="E33">
            <v>63.916666666666664</v>
          </cell>
          <cell r="F33">
            <v>95</v>
          </cell>
          <cell r="G33">
            <v>38</v>
          </cell>
          <cell r="H33">
            <v>14.04</v>
          </cell>
          <cell r="I33" t="str">
            <v>O</v>
          </cell>
          <cell r="J33">
            <v>38.159999999999997</v>
          </cell>
          <cell r="K33">
            <v>0.8</v>
          </cell>
        </row>
        <row r="34">
          <cell r="B34">
            <v>20.412500000000001</v>
          </cell>
          <cell r="C34">
            <v>23.4</v>
          </cell>
          <cell r="D34">
            <v>18.8</v>
          </cell>
          <cell r="E34">
            <v>89.875</v>
          </cell>
          <cell r="F34">
            <v>97</v>
          </cell>
          <cell r="G34">
            <v>74</v>
          </cell>
          <cell r="H34">
            <v>14.4</v>
          </cell>
          <cell r="I34" t="str">
            <v>SO</v>
          </cell>
          <cell r="J34">
            <v>27.720000000000002</v>
          </cell>
          <cell r="K34">
            <v>2.6</v>
          </cell>
        </row>
        <row r="35">
          <cell r="B35">
            <v>20.084615384615386</v>
          </cell>
          <cell r="C35">
            <v>22.1</v>
          </cell>
          <cell r="D35">
            <v>18.3</v>
          </cell>
          <cell r="E35">
            <v>83.230769230769226</v>
          </cell>
          <cell r="F35">
            <v>96</v>
          </cell>
          <cell r="G35">
            <v>74</v>
          </cell>
          <cell r="H35">
            <v>7.5600000000000005</v>
          </cell>
          <cell r="I35" t="str">
            <v>L</v>
          </cell>
          <cell r="J35">
            <v>30.240000000000002</v>
          </cell>
          <cell r="K35">
            <v>1.9999999999999998</v>
          </cell>
        </row>
        <row r="36">
          <cell r="I36" t="str">
            <v>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28.71</v>
          </cell>
          <cell r="C30">
            <v>31.1</v>
          </cell>
          <cell r="D30">
            <v>24.7</v>
          </cell>
          <cell r="E30">
            <v>27.4</v>
          </cell>
          <cell r="F30">
            <v>81</v>
          </cell>
          <cell r="G30">
            <v>21</v>
          </cell>
          <cell r="H30">
            <v>19.440000000000001</v>
          </cell>
          <cell r="I30" t="str">
            <v>NO</v>
          </cell>
          <cell r="J30">
            <v>35.64</v>
          </cell>
          <cell r="K30">
            <v>0.4</v>
          </cell>
        </row>
        <row r="31">
          <cell r="B31">
            <v>24.875000000000004</v>
          </cell>
          <cell r="C31">
            <v>32.5</v>
          </cell>
          <cell r="D31">
            <v>16.8</v>
          </cell>
          <cell r="E31">
            <v>32.041666666666664</v>
          </cell>
          <cell r="F31">
            <v>54</v>
          </cell>
          <cell r="G31">
            <v>16</v>
          </cell>
          <cell r="H31">
            <v>17.64</v>
          </cell>
          <cell r="I31" t="str">
            <v>NO</v>
          </cell>
          <cell r="J31">
            <v>31.680000000000003</v>
          </cell>
          <cell r="K31">
            <v>0</v>
          </cell>
        </row>
        <row r="32">
          <cell r="B32">
            <v>25.058333333333337</v>
          </cell>
          <cell r="C32">
            <v>32.799999999999997</v>
          </cell>
          <cell r="D32">
            <v>18.3</v>
          </cell>
          <cell r="E32">
            <v>33.958333333333336</v>
          </cell>
          <cell r="F32">
            <v>47</v>
          </cell>
          <cell r="G32">
            <v>17</v>
          </cell>
          <cell r="H32">
            <v>16.920000000000002</v>
          </cell>
          <cell r="I32" t="str">
            <v>O</v>
          </cell>
          <cell r="J32">
            <v>35.64</v>
          </cell>
          <cell r="K32">
            <v>0</v>
          </cell>
        </row>
        <row r="33">
          <cell r="B33">
            <v>21.474999999999998</v>
          </cell>
          <cell r="C33">
            <v>25.2</v>
          </cell>
          <cell r="D33">
            <v>18.399999999999999</v>
          </cell>
          <cell r="E33">
            <v>68.583333333333329</v>
          </cell>
          <cell r="F33">
            <v>94</v>
          </cell>
          <cell r="G33">
            <v>46</v>
          </cell>
          <cell r="H33">
            <v>19.8</v>
          </cell>
          <cell r="I33" t="str">
            <v>SE</v>
          </cell>
          <cell r="J33">
            <v>32.76</v>
          </cell>
          <cell r="K33">
            <v>0.2</v>
          </cell>
        </row>
        <row r="34">
          <cell r="B34">
            <v>18.112500000000001</v>
          </cell>
          <cell r="C34">
            <v>21.4</v>
          </cell>
          <cell r="D34">
            <v>15.9</v>
          </cell>
          <cell r="E34">
            <v>92.083333333333329</v>
          </cell>
          <cell r="F34">
            <v>96</v>
          </cell>
          <cell r="G34">
            <v>77</v>
          </cell>
          <cell r="H34">
            <v>11.879999999999999</v>
          </cell>
          <cell r="I34" t="str">
            <v>L</v>
          </cell>
          <cell r="J34">
            <v>24.12</v>
          </cell>
          <cell r="K34">
            <v>0</v>
          </cell>
        </row>
        <row r="35">
          <cell r="B35">
            <v>17.041666666666668</v>
          </cell>
          <cell r="C35">
            <v>20.5</v>
          </cell>
          <cell r="D35">
            <v>15.6</v>
          </cell>
          <cell r="E35">
            <v>90.291666666666671</v>
          </cell>
          <cell r="F35">
            <v>96</v>
          </cell>
          <cell r="G35">
            <v>77</v>
          </cell>
          <cell r="H35">
            <v>14.76</v>
          </cell>
          <cell r="I35" t="str">
            <v>N</v>
          </cell>
          <cell r="J35">
            <v>29.16</v>
          </cell>
          <cell r="K35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27.195833333333336</v>
          </cell>
          <cell r="C5">
            <v>33.1</v>
          </cell>
          <cell r="D5">
            <v>21.2</v>
          </cell>
          <cell r="E5">
            <v>42.791666666666664</v>
          </cell>
          <cell r="F5">
            <v>74</v>
          </cell>
          <cell r="G5">
            <v>26</v>
          </cell>
          <cell r="H5">
            <v>10.8</v>
          </cell>
          <cell r="I5" t="str">
            <v>L</v>
          </cell>
          <cell r="J5">
            <v>24.48</v>
          </cell>
          <cell r="K5">
            <v>0</v>
          </cell>
        </row>
        <row r="6">
          <cell r="B6">
            <v>25.249999999999996</v>
          </cell>
          <cell r="C6">
            <v>30.9</v>
          </cell>
          <cell r="D6">
            <v>19.899999999999999</v>
          </cell>
          <cell r="E6">
            <v>54.333333333333336</v>
          </cell>
          <cell r="F6">
            <v>78</v>
          </cell>
          <cell r="G6">
            <v>36</v>
          </cell>
          <cell r="H6">
            <v>22.32</v>
          </cell>
          <cell r="I6" t="str">
            <v>S</v>
          </cell>
          <cell r="J6">
            <v>46.440000000000005</v>
          </cell>
          <cell r="K6">
            <v>0</v>
          </cell>
        </row>
        <row r="7">
          <cell r="B7">
            <v>24.566666666666666</v>
          </cell>
          <cell r="C7">
            <v>33.200000000000003</v>
          </cell>
          <cell r="D7">
            <v>18.5</v>
          </cell>
          <cell r="E7">
            <v>64.541666666666671</v>
          </cell>
          <cell r="F7">
            <v>92</v>
          </cell>
          <cell r="G7">
            <v>26</v>
          </cell>
          <cell r="H7">
            <v>10.44</v>
          </cell>
          <cell r="I7" t="str">
            <v>L</v>
          </cell>
          <cell r="J7">
            <v>24.12</v>
          </cell>
          <cell r="K7">
            <v>0</v>
          </cell>
        </row>
        <row r="8">
          <cell r="B8">
            <v>27.454166666666669</v>
          </cell>
          <cell r="C8">
            <v>33</v>
          </cell>
          <cell r="D8">
            <v>21.1</v>
          </cell>
          <cell r="E8">
            <v>41.041666666666664</v>
          </cell>
          <cell r="F8">
            <v>77</v>
          </cell>
          <cell r="G8">
            <v>26</v>
          </cell>
          <cell r="H8">
            <v>17.64</v>
          </cell>
          <cell r="I8" t="str">
            <v>SE</v>
          </cell>
          <cell r="J8">
            <v>29.52</v>
          </cell>
          <cell r="K8">
            <v>0</v>
          </cell>
        </row>
        <row r="9">
          <cell r="B9">
            <v>26.983333333333334</v>
          </cell>
          <cell r="C9">
            <v>32.4</v>
          </cell>
          <cell r="D9">
            <v>21.6</v>
          </cell>
          <cell r="E9">
            <v>44.916666666666664</v>
          </cell>
          <cell r="F9">
            <v>74</v>
          </cell>
          <cell r="G9">
            <v>29</v>
          </cell>
          <cell r="H9">
            <v>16.2</v>
          </cell>
          <cell r="I9" t="str">
            <v>NE</v>
          </cell>
          <cell r="J9">
            <v>31.680000000000003</v>
          </cell>
          <cell r="K9">
            <v>0</v>
          </cell>
        </row>
        <row r="10">
          <cell r="B10">
            <v>28.508333333333329</v>
          </cell>
          <cell r="C10">
            <v>35.799999999999997</v>
          </cell>
          <cell r="D10">
            <v>22.6</v>
          </cell>
          <cell r="E10">
            <v>48.583333333333336</v>
          </cell>
          <cell r="F10">
            <v>68</v>
          </cell>
          <cell r="G10">
            <v>27</v>
          </cell>
          <cell r="H10">
            <v>12.6</v>
          </cell>
          <cell r="I10" t="str">
            <v>L</v>
          </cell>
          <cell r="J10">
            <v>43.2</v>
          </cell>
          <cell r="K10">
            <v>0</v>
          </cell>
        </row>
        <row r="11">
          <cell r="B11">
            <v>28.058333333333337</v>
          </cell>
          <cell r="C11">
            <v>32.299999999999997</v>
          </cell>
          <cell r="D11">
            <v>23.4</v>
          </cell>
          <cell r="E11">
            <v>50.333333333333336</v>
          </cell>
          <cell r="F11">
            <v>79</v>
          </cell>
          <cell r="G11">
            <v>37</v>
          </cell>
          <cell r="H11">
            <v>14.04</v>
          </cell>
          <cell r="I11" t="str">
            <v>SO</v>
          </cell>
          <cell r="J11">
            <v>31.680000000000003</v>
          </cell>
          <cell r="K11">
            <v>0</v>
          </cell>
        </row>
        <row r="12">
          <cell r="B12">
            <v>22.512499999999999</v>
          </cell>
          <cell r="C12">
            <v>27.2</v>
          </cell>
          <cell r="D12">
            <v>19</v>
          </cell>
          <cell r="E12">
            <v>71.875</v>
          </cell>
          <cell r="F12">
            <v>86</v>
          </cell>
          <cell r="G12">
            <v>52</v>
          </cell>
          <cell r="H12">
            <v>18</v>
          </cell>
          <cell r="I12" t="str">
            <v>SO</v>
          </cell>
          <cell r="J12">
            <v>39.6</v>
          </cell>
          <cell r="K12">
            <v>0</v>
          </cell>
        </row>
        <row r="13">
          <cell r="B13">
            <v>18.220833333333335</v>
          </cell>
          <cell r="C13">
            <v>22.6</v>
          </cell>
          <cell r="D13">
            <v>16.899999999999999</v>
          </cell>
          <cell r="E13">
            <v>84.875</v>
          </cell>
          <cell r="F13">
            <v>91</v>
          </cell>
          <cell r="G13">
            <v>71</v>
          </cell>
          <cell r="H13">
            <v>21.96</v>
          </cell>
          <cell r="I13" t="str">
            <v>SO</v>
          </cell>
          <cell r="J13">
            <v>50.76</v>
          </cell>
          <cell r="K13">
            <v>20.599999999999998</v>
          </cell>
        </row>
        <row r="14">
          <cell r="B14">
            <v>19.341666666666669</v>
          </cell>
          <cell r="C14">
            <v>22.7</v>
          </cell>
          <cell r="D14">
            <v>16.5</v>
          </cell>
          <cell r="E14">
            <v>76.083333333333329</v>
          </cell>
          <cell r="F14">
            <v>87</v>
          </cell>
          <cell r="G14">
            <v>58</v>
          </cell>
          <cell r="H14">
            <v>14.4</v>
          </cell>
          <cell r="I14" t="str">
            <v>O</v>
          </cell>
          <cell r="J14">
            <v>35.28</v>
          </cell>
          <cell r="K14">
            <v>0.8</v>
          </cell>
        </row>
        <row r="15">
          <cell r="B15">
            <v>22.158333333333331</v>
          </cell>
          <cell r="C15">
            <v>27.5</v>
          </cell>
          <cell r="D15">
            <v>17.899999999999999</v>
          </cell>
          <cell r="E15">
            <v>59.375</v>
          </cell>
          <cell r="F15">
            <v>87</v>
          </cell>
          <cell r="G15">
            <v>34</v>
          </cell>
          <cell r="H15">
            <v>11.520000000000001</v>
          </cell>
          <cell r="I15" t="str">
            <v>L</v>
          </cell>
          <cell r="J15">
            <v>21.6</v>
          </cell>
          <cell r="K15">
            <v>0</v>
          </cell>
        </row>
        <row r="16">
          <cell r="B16">
            <v>23.629166666666666</v>
          </cell>
          <cell r="C16">
            <v>29.3</v>
          </cell>
          <cell r="D16">
            <v>19</v>
          </cell>
          <cell r="E16">
            <v>52.916666666666664</v>
          </cell>
          <cell r="F16">
            <v>81</v>
          </cell>
          <cell r="G16">
            <v>35</v>
          </cell>
          <cell r="H16">
            <v>15.48</v>
          </cell>
          <cell r="I16" t="str">
            <v>L</v>
          </cell>
          <cell r="J16">
            <v>28.08</v>
          </cell>
          <cell r="K16">
            <v>0</v>
          </cell>
        </row>
        <row r="17">
          <cell r="B17">
            <v>26.708333333333339</v>
          </cell>
          <cell r="C17">
            <v>32.6</v>
          </cell>
          <cell r="D17">
            <v>23</v>
          </cell>
          <cell r="E17">
            <v>43.625</v>
          </cell>
          <cell r="F17">
            <v>63</v>
          </cell>
          <cell r="G17">
            <v>32</v>
          </cell>
          <cell r="H17">
            <v>15.48</v>
          </cell>
          <cell r="I17" t="str">
            <v>L</v>
          </cell>
          <cell r="J17">
            <v>28.44</v>
          </cell>
          <cell r="K17">
            <v>0</v>
          </cell>
        </row>
        <row r="18">
          <cell r="B18">
            <v>29.008333333333336</v>
          </cell>
          <cell r="C18">
            <v>34.700000000000003</v>
          </cell>
          <cell r="D18">
            <v>22.3</v>
          </cell>
          <cell r="E18">
            <v>46.666666666666664</v>
          </cell>
          <cell r="F18">
            <v>79</v>
          </cell>
          <cell r="G18">
            <v>32</v>
          </cell>
          <cell r="H18">
            <v>9.7200000000000006</v>
          </cell>
          <cell r="I18" t="str">
            <v>L</v>
          </cell>
          <cell r="J18">
            <v>18.36</v>
          </cell>
          <cell r="K18">
            <v>0</v>
          </cell>
        </row>
        <row r="19">
          <cell r="B19">
            <v>30.191666666666666</v>
          </cell>
          <cell r="C19">
            <v>36.6</v>
          </cell>
          <cell r="D19">
            <v>24.6</v>
          </cell>
          <cell r="E19">
            <v>47</v>
          </cell>
          <cell r="F19">
            <v>74</v>
          </cell>
          <cell r="G19">
            <v>29</v>
          </cell>
          <cell r="H19">
            <v>16.920000000000002</v>
          </cell>
          <cell r="I19" t="str">
            <v>L</v>
          </cell>
          <cell r="J19">
            <v>30.6</v>
          </cell>
          <cell r="K19">
            <v>0</v>
          </cell>
        </row>
        <row r="20">
          <cell r="B20">
            <v>29.337500000000002</v>
          </cell>
          <cell r="C20">
            <v>31.9</v>
          </cell>
          <cell r="D20">
            <v>24</v>
          </cell>
          <cell r="E20">
            <v>52.583333333333336</v>
          </cell>
          <cell r="F20">
            <v>79</v>
          </cell>
          <cell r="G20">
            <v>41</v>
          </cell>
          <cell r="H20">
            <v>15.840000000000002</v>
          </cell>
          <cell r="I20" t="str">
            <v>L</v>
          </cell>
          <cell r="J20">
            <v>34.200000000000003</v>
          </cell>
          <cell r="K20">
            <v>0</v>
          </cell>
        </row>
        <row r="21">
          <cell r="B21">
            <v>29.008333333333336</v>
          </cell>
          <cell r="C21">
            <v>34.200000000000003</v>
          </cell>
          <cell r="D21">
            <v>24.6</v>
          </cell>
          <cell r="E21">
            <v>56.791666666666664</v>
          </cell>
          <cell r="F21">
            <v>69</v>
          </cell>
          <cell r="G21">
            <v>43</v>
          </cell>
          <cell r="H21">
            <v>12.6</v>
          </cell>
          <cell r="I21" t="str">
            <v>L</v>
          </cell>
          <cell r="J21">
            <v>25.92</v>
          </cell>
          <cell r="K21">
            <v>0</v>
          </cell>
        </row>
        <row r="22">
          <cell r="B22">
            <v>30.4375</v>
          </cell>
          <cell r="C22">
            <v>36</v>
          </cell>
          <cell r="D22">
            <v>27.5</v>
          </cell>
          <cell r="E22">
            <v>54.458333333333336</v>
          </cell>
          <cell r="F22">
            <v>67</v>
          </cell>
          <cell r="G22">
            <v>32</v>
          </cell>
          <cell r="H22">
            <v>10.44</v>
          </cell>
          <cell r="I22" t="str">
            <v>NO</v>
          </cell>
          <cell r="J22">
            <v>24.48</v>
          </cell>
          <cell r="K22">
            <v>0</v>
          </cell>
        </row>
        <row r="23">
          <cell r="B23">
            <v>29.162500000000005</v>
          </cell>
          <cell r="C23">
            <v>33</v>
          </cell>
          <cell r="D23">
            <v>24.6</v>
          </cell>
          <cell r="E23">
            <v>56.916666666666664</v>
          </cell>
          <cell r="F23">
            <v>75</v>
          </cell>
          <cell r="G23">
            <v>38</v>
          </cell>
          <cell r="H23">
            <v>15.120000000000001</v>
          </cell>
          <cell r="I23" t="str">
            <v>L</v>
          </cell>
          <cell r="J23">
            <v>32.4</v>
          </cell>
          <cell r="K23">
            <v>0.4</v>
          </cell>
        </row>
        <row r="24">
          <cell r="B24">
            <v>28.083333333333329</v>
          </cell>
          <cell r="C24">
            <v>35.4</v>
          </cell>
          <cell r="D24">
            <v>22.2</v>
          </cell>
          <cell r="E24">
            <v>62.916666666666664</v>
          </cell>
          <cell r="F24">
            <v>84</v>
          </cell>
          <cell r="G24">
            <v>36</v>
          </cell>
          <cell r="H24">
            <v>27.720000000000002</v>
          </cell>
          <cell r="I24" t="str">
            <v>NO</v>
          </cell>
          <cell r="J24">
            <v>72</v>
          </cell>
          <cell r="K24">
            <v>8.3999999999999986</v>
          </cell>
        </row>
        <row r="25">
          <cell r="B25">
            <v>19.874999999999996</v>
          </cell>
          <cell r="C25">
            <v>22.8</v>
          </cell>
          <cell r="D25">
            <v>16.600000000000001</v>
          </cell>
          <cell r="E25">
            <v>42.541666666666664</v>
          </cell>
          <cell r="F25">
            <v>62</v>
          </cell>
          <cell r="G25">
            <v>22</v>
          </cell>
          <cell r="H25">
            <v>32.04</v>
          </cell>
          <cell r="I25" t="str">
            <v>S</v>
          </cell>
          <cell r="J25">
            <v>73.8</v>
          </cell>
          <cell r="K25">
            <v>0.2</v>
          </cell>
        </row>
        <row r="26">
          <cell r="B26">
            <v>18.579166666666669</v>
          </cell>
          <cell r="C26">
            <v>23</v>
          </cell>
          <cell r="D26">
            <v>14.9</v>
          </cell>
          <cell r="E26">
            <v>34.166666666666664</v>
          </cell>
          <cell r="F26">
            <v>45</v>
          </cell>
          <cell r="G26">
            <v>25</v>
          </cell>
          <cell r="H26">
            <v>15.840000000000002</v>
          </cell>
          <cell r="I26" t="str">
            <v>S</v>
          </cell>
          <cell r="J26">
            <v>34.56</v>
          </cell>
          <cell r="K26">
            <v>0</v>
          </cell>
        </row>
        <row r="27">
          <cell r="B27">
            <v>19.400000000000002</v>
          </cell>
          <cell r="C27">
            <v>26.1</v>
          </cell>
          <cell r="D27">
            <v>13.5</v>
          </cell>
          <cell r="E27">
            <v>50.041666666666664</v>
          </cell>
          <cell r="F27">
            <v>91</v>
          </cell>
          <cell r="G27">
            <v>30</v>
          </cell>
          <cell r="H27">
            <v>11.520000000000001</v>
          </cell>
          <cell r="I27" t="str">
            <v>NE</v>
          </cell>
          <cell r="J27">
            <v>22.32</v>
          </cell>
          <cell r="K27">
            <v>0</v>
          </cell>
        </row>
        <row r="28">
          <cell r="B28">
            <v>22.920833333333334</v>
          </cell>
          <cell r="C28">
            <v>30.9</v>
          </cell>
          <cell r="D28">
            <v>15.7</v>
          </cell>
          <cell r="E28">
            <v>48.125</v>
          </cell>
          <cell r="F28">
            <v>81</v>
          </cell>
          <cell r="G28">
            <v>24</v>
          </cell>
          <cell r="H28">
            <v>14.4</v>
          </cell>
          <cell r="I28" t="str">
            <v>L</v>
          </cell>
          <cell r="J28">
            <v>24.12</v>
          </cell>
          <cell r="K28">
            <v>0</v>
          </cell>
        </row>
        <row r="29">
          <cell r="B29">
            <v>27.912499999999998</v>
          </cell>
          <cell r="C29">
            <v>34.799999999999997</v>
          </cell>
          <cell r="D29">
            <v>20.5</v>
          </cell>
          <cell r="E29">
            <v>44.25</v>
          </cell>
          <cell r="F29">
            <v>80</v>
          </cell>
          <cell r="G29">
            <v>27</v>
          </cell>
          <cell r="H29">
            <v>10.44</v>
          </cell>
          <cell r="I29" t="str">
            <v>SE</v>
          </cell>
          <cell r="J29">
            <v>21.6</v>
          </cell>
          <cell r="K29">
            <v>0</v>
          </cell>
        </row>
        <row r="30">
          <cell r="B30">
            <v>29.599999999999998</v>
          </cell>
          <cell r="C30">
            <v>35.1</v>
          </cell>
          <cell r="D30">
            <v>24.2</v>
          </cell>
          <cell r="E30">
            <v>47.75</v>
          </cell>
          <cell r="F30">
            <v>68</v>
          </cell>
          <cell r="G30">
            <v>31</v>
          </cell>
          <cell r="H30">
            <v>13.68</v>
          </cell>
          <cell r="I30" t="str">
            <v>L</v>
          </cell>
          <cell r="J30">
            <v>29.880000000000003</v>
          </cell>
          <cell r="K30">
            <v>0</v>
          </cell>
        </row>
        <row r="31">
          <cell r="B31">
            <v>29.945833333333336</v>
          </cell>
          <cell r="C31">
            <v>35.1</v>
          </cell>
          <cell r="D31">
            <v>26.2</v>
          </cell>
          <cell r="E31">
            <v>51.416666666666664</v>
          </cell>
          <cell r="F31">
            <v>65</v>
          </cell>
          <cell r="G31">
            <v>38</v>
          </cell>
          <cell r="H31">
            <v>15.120000000000001</v>
          </cell>
          <cell r="I31" t="str">
            <v>L</v>
          </cell>
          <cell r="J31">
            <v>24.48</v>
          </cell>
          <cell r="K31">
            <v>0</v>
          </cell>
        </row>
        <row r="32">
          <cell r="B32">
            <v>26.808333333333337</v>
          </cell>
          <cell r="C32">
            <v>30</v>
          </cell>
          <cell r="D32">
            <v>24.3</v>
          </cell>
          <cell r="E32">
            <v>62.708333333333336</v>
          </cell>
          <cell r="F32">
            <v>76</v>
          </cell>
          <cell r="G32">
            <v>52</v>
          </cell>
          <cell r="H32">
            <v>12.24</v>
          </cell>
          <cell r="I32" t="str">
            <v>L</v>
          </cell>
          <cell r="J32">
            <v>22.68</v>
          </cell>
          <cell r="K32">
            <v>0</v>
          </cell>
        </row>
        <row r="33">
          <cell r="B33">
            <v>17.829166666666666</v>
          </cell>
          <cell r="C33">
            <v>26.9</v>
          </cell>
          <cell r="D33">
            <v>14</v>
          </cell>
          <cell r="E33">
            <v>79.666666666666671</v>
          </cell>
          <cell r="F33">
            <v>90</v>
          </cell>
          <cell r="G33">
            <v>50</v>
          </cell>
          <cell r="H33">
            <v>23.040000000000003</v>
          </cell>
          <cell r="I33" t="str">
            <v>SO</v>
          </cell>
          <cell r="J33">
            <v>50.76</v>
          </cell>
          <cell r="K33">
            <v>6.9999999999999991</v>
          </cell>
        </row>
        <row r="34">
          <cell r="B34">
            <v>14.416666666666666</v>
          </cell>
          <cell r="C34">
            <v>18.2</v>
          </cell>
          <cell r="D34">
            <v>12.5</v>
          </cell>
          <cell r="E34">
            <v>82.041666666666671</v>
          </cell>
          <cell r="F34">
            <v>92</v>
          </cell>
          <cell r="G34">
            <v>63</v>
          </cell>
          <cell r="H34">
            <v>13.32</v>
          </cell>
          <cell r="I34" t="str">
            <v>O</v>
          </cell>
          <cell r="J34">
            <v>29.880000000000003</v>
          </cell>
          <cell r="K34">
            <v>19.999999999999996</v>
          </cell>
        </row>
        <row r="35">
          <cell r="B35">
            <v>17.2</v>
          </cell>
          <cell r="C35">
            <v>24.7</v>
          </cell>
          <cell r="D35">
            <v>13.3</v>
          </cell>
          <cell r="E35">
            <v>76.25</v>
          </cell>
          <cell r="F35">
            <v>93</v>
          </cell>
          <cell r="G35">
            <v>42</v>
          </cell>
          <cell r="H35">
            <v>10.08</v>
          </cell>
          <cell r="I35" t="str">
            <v>L</v>
          </cell>
          <cell r="J35">
            <v>20.88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zoomScale="90" zoomScaleNormal="90" workbookViewId="0">
      <selection activeCell="Q44" sqref="Q44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25" t="s">
        <v>22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</row>
    <row r="2" spans="1:34" s="4" customFormat="1" ht="20.100000000000001" customHeight="1" x14ac:dyDescent="0.2">
      <c r="A2" s="126" t="s">
        <v>21</v>
      </c>
      <c r="B2" s="124" t="s">
        <v>136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7"/>
    </row>
    <row r="3" spans="1:34" s="5" customFormat="1" ht="20.100000000000001" customHeight="1" x14ac:dyDescent="0.2">
      <c r="A3" s="126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23">
        <v>30</v>
      </c>
      <c r="AF3" s="123">
        <v>31</v>
      </c>
      <c r="AG3" s="30" t="s">
        <v>38</v>
      </c>
      <c r="AH3" s="8"/>
    </row>
    <row r="4" spans="1:34" s="5" customFormat="1" ht="20.100000000000001" customHeight="1" x14ac:dyDescent="0.2">
      <c r="A4" s="126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30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[1]Agosto!$B$5</f>
        <v>20.858333333333331</v>
      </c>
      <c r="C5" s="17">
        <f>[1]Agosto!$B$6</f>
        <v>20.774999999999999</v>
      </c>
      <c r="D5" s="17">
        <f>[1]Agosto!$B$7</f>
        <v>20.312500000000004</v>
      </c>
      <c r="E5" s="17">
        <f>[1]Agosto!$B$8</f>
        <v>21.558333333333326</v>
      </c>
      <c r="F5" s="17">
        <f>[1]Agosto!$B$9</f>
        <v>22.591666666666669</v>
      </c>
      <c r="G5" s="17">
        <f>[1]Agosto!$B$10</f>
        <v>23.070833333333329</v>
      </c>
      <c r="H5" s="17">
        <f>[1]Agosto!$B$11</f>
        <v>24.962500000000002</v>
      </c>
      <c r="I5" s="17">
        <f>[1]Agosto!$B$12</f>
        <v>24.220833333333335</v>
      </c>
      <c r="J5" s="17">
        <f>[1]Agosto!$B$13</f>
        <v>21.454166666666669</v>
      </c>
      <c r="K5" s="17">
        <f>[1]Agosto!$B$14</f>
        <v>19.195833333333336</v>
      </c>
      <c r="L5" s="17">
        <f>[1]Agosto!$B$15</f>
        <v>17.524999999999999</v>
      </c>
      <c r="M5" s="17">
        <f>[1]Agosto!$B$16</f>
        <v>16.212499999999999</v>
      </c>
      <c r="N5" s="17">
        <f>[1]Agosto!$B$17</f>
        <v>18.179166666666664</v>
      </c>
      <c r="O5" s="17">
        <f>[1]Agosto!$B$18</f>
        <v>22.570833333333336</v>
      </c>
      <c r="P5" s="17">
        <f>[1]Agosto!$B$19</f>
        <v>22.533333333333335</v>
      </c>
      <c r="Q5" s="17">
        <f>[1]Agosto!$B$20</f>
        <v>21.495833333333334</v>
      </c>
      <c r="R5" s="17">
        <f>[1]Agosto!$B$21</f>
        <v>23.995833333333337</v>
      </c>
      <c r="S5" s="17">
        <f>[1]Agosto!$B$22</f>
        <v>25.729166666666661</v>
      </c>
      <c r="T5" s="17">
        <f>[1]Agosto!$B$23</f>
        <v>23.966666666666669</v>
      </c>
      <c r="U5" s="17">
        <f>[1]Agosto!$B$24</f>
        <v>23.970833333333335</v>
      </c>
      <c r="V5" s="17">
        <f>[1]Agosto!$B$25</f>
        <v>17.970833333333335</v>
      </c>
      <c r="W5" s="17">
        <f>[1]Agosto!$B$26</f>
        <v>14.399999999999999</v>
      </c>
      <c r="X5" s="17">
        <f>[1]Agosto!$B$27</f>
        <v>14.679166666666667</v>
      </c>
      <c r="Y5" s="17">
        <f>[1]Agosto!$B$28</f>
        <v>19.037500000000001</v>
      </c>
      <c r="Z5" s="17">
        <f>[1]Agosto!$B$29</f>
        <v>24.458333333333332</v>
      </c>
      <c r="AA5" s="17">
        <f>[1]Agosto!$B$30</f>
        <v>25.075000000000003</v>
      </c>
      <c r="AB5" s="17">
        <f>[1]Agosto!$B$31</f>
        <v>23.266666666666666</v>
      </c>
      <c r="AC5" s="17">
        <f>[1]Agosto!$B$32</f>
        <v>24.708333333333332</v>
      </c>
      <c r="AD5" s="17">
        <f>[1]Agosto!$B$33</f>
        <v>22.612499999999997</v>
      </c>
      <c r="AE5" s="17">
        <f>[1]Agosto!$B$34</f>
        <v>19.324999999999999</v>
      </c>
      <c r="AF5" s="17">
        <f>[1]Agosto!$B$35</f>
        <v>18.324999999999999</v>
      </c>
      <c r="AG5" s="31">
        <f>AVERAGE(B5:AF5)</f>
        <v>21.259274193548396</v>
      </c>
      <c r="AH5" s="8"/>
    </row>
    <row r="6" spans="1:34" ht="17.100000000000001" customHeight="1" x14ac:dyDescent="0.2">
      <c r="A6" s="15" t="s">
        <v>0</v>
      </c>
      <c r="B6" s="17">
        <f>[2]Agosto!$B$5</f>
        <v>20.341666666666665</v>
      </c>
      <c r="C6" s="17">
        <f>[2]Agosto!$B$6</f>
        <v>21.208333333333332</v>
      </c>
      <c r="D6" s="17">
        <f>[2]Agosto!$B$7</f>
        <v>19.716666666666665</v>
      </c>
      <c r="E6" s="17">
        <f>[2]Agosto!$B$8</f>
        <v>20.091666666666661</v>
      </c>
      <c r="F6" s="17">
        <f>[2]Agosto!$B$9</f>
        <v>20.937499999999996</v>
      </c>
      <c r="G6" s="17">
        <f>[2]Agosto!$B$10</f>
        <v>21.979166666666668</v>
      </c>
      <c r="H6" s="17">
        <f>[2]Agosto!$B$11</f>
        <v>21.966666666666665</v>
      </c>
      <c r="I6" s="17">
        <f>[2]Agosto!$B$12</f>
        <v>17.208333333333332</v>
      </c>
      <c r="J6" s="17">
        <f>[2]Agosto!$B$13</f>
        <v>18.337500000000002</v>
      </c>
      <c r="K6" s="17">
        <f>[2]Agosto!$B$14</f>
        <v>15.541666666666664</v>
      </c>
      <c r="L6" s="17">
        <f>[2]Agosto!$B$15</f>
        <v>14.14583333333333</v>
      </c>
      <c r="M6" s="17">
        <f>[2]Agosto!$B$16</f>
        <v>14.924999999999997</v>
      </c>
      <c r="N6" s="17">
        <f>[2]Agosto!$B$17</f>
        <v>18.370833333333334</v>
      </c>
      <c r="O6" s="17">
        <f>[2]Agosto!$B$18</f>
        <v>21.795833333333331</v>
      </c>
      <c r="P6" s="17">
        <f>[2]Agosto!$B$19</f>
        <v>20.224999999999998</v>
      </c>
      <c r="Q6" s="17">
        <f>[2]Agosto!$B$20</f>
        <v>21.3</v>
      </c>
      <c r="R6" s="17">
        <f>[2]Agosto!$B$21</f>
        <v>26.033333333333331</v>
      </c>
      <c r="S6" s="17">
        <f>[2]Agosto!$B$22</f>
        <v>22.995833333333326</v>
      </c>
      <c r="T6" s="17">
        <f>[2]Agosto!$B$23</f>
        <v>18.433333333333334</v>
      </c>
      <c r="U6" s="17">
        <f>[2]Agosto!$B$24</f>
        <v>19.795833333333338</v>
      </c>
      <c r="V6" s="17">
        <f>[2]Agosto!$B$25</f>
        <v>14.108333333333333</v>
      </c>
      <c r="W6" s="17">
        <f>[2]Agosto!$B$26</f>
        <v>11.558333333333332</v>
      </c>
      <c r="X6" s="17">
        <f>[2]Agosto!$B$27</f>
        <v>13.237499999999999</v>
      </c>
      <c r="Y6" s="17">
        <f>[2]Agosto!$B$28</f>
        <v>16.625000000000004</v>
      </c>
      <c r="Z6" s="17">
        <f>[2]Agosto!$B$29</f>
        <v>21.650000000000006</v>
      </c>
      <c r="AA6" s="17">
        <f>[2]Agosto!$B$30</f>
        <v>24.462500000000006</v>
      </c>
      <c r="AB6" s="17">
        <f>[2]Agosto!$B$31</f>
        <v>23.141666666666666</v>
      </c>
      <c r="AC6" s="17">
        <f>[2]Agosto!$B$32</f>
        <v>23.737499999999997</v>
      </c>
      <c r="AD6" s="17">
        <f>[2]Agosto!$B$33</f>
        <v>18.633333333333333</v>
      </c>
      <c r="AE6" s="17">
        <f>[2]Agosto!$B$34</f>
        <v>13.616666666666665</v>
      </c>
      <c r="AF6" s="17">
        <f>[2]Agosto!$B$35</f>
        <v>14.49583333333333</v>
      </c>
      <c r="AG6" s="27">
        <f t="shared" ref="AG6:AG19" si="1">AVERAGE(B6:AF6)</f>
        <v>19.052150537634404</v>
      </c>
    </row>
    <row r="7" spans="1:34" ht="17.100000000000001" customHeight="1" x14ac:dyDescent="0.2">
      <c r="A7" s="15" t="s">
        <v>1</v>
      </c>
      <c r="B7" s="17">
        <f>[3]Agosto!$B$5</f>
        <v>22.683333333333337</v>
      </c>
      <c r="C7" s="17">
        <f>[3]Agosto!$B$6</f>
        <v>22.304166666666664</v>
      </c>
      <c r="D7" s="17">
        <f>[3]Agosto!$B$7</f>
        <v>22.595833333333331</v>
      </c>
      <c r="E7" s="17">
        <f>[3]Agosto!$B$8</f>
        <v>23.304166666666664</v>
      </c>
      <c r="F7" s="17">
        <f>[3]Agosto!$B$9</f>
        <v>23.733333333333331</v>
      </c>
      <c r="G7" s="17">
        <f>[3]Agosto!$B$10</f>
        <v>23.887499999999999</v>
      </c>
      <c r="H7" s="17">
        <f>[3]Agosto!$B$11</f>
        <v>25.516666666666666</v>
      </c>
      <c r="I7" s="17">
        <f>[3]Agosto!$B$12</f>
        <v>23.408333333333335</v>
      </c>
      <c r="J7" s="17">
        <f>[3]Agosto!$B$13</f>
        <v>21.083333333333332</v>
      </c>
      <c r="K7" s="17">
        <f>[3]Agosto!$B$14</f>
        <v>20.779166666666665</v>
      </c>
      <c r="L7" s="17">
        <f>[3]Agosto!$B$15</f>
        <v>18.758333333333329</v>
      </c>
      <c r="M7" s="17">
        <f>[3]Agosto!$B$16</f>
        <v>21.762499999999999</v>
      </c>
      <c r="N7" s="17">
        <f>[3]Agosto!$B$17</f>
        <v>23.850000000000005</v>
      </c>
      <c r="O7" s="17">
        <f>[3]Agosto!$B$18</f>
        <v>25.016666666666669</v>
      </c>
      <c r="P7" s="17">
        <f>[3]Agosto!$B$19</f>
        <v>25.620833333333326</v>
      </c>
      <c r="Q7" s="17">
        <f>[3]Agosto!$B$20</f>
        <v>25.520833333333339</v>
      </c>
      <c r="R7" s="17">
        <f>[3]Agosto!$B$21</f>
        <v>26.029166666666669</v>
      </c>
      <c r="S7" s="17">
        <f>[3]Agosto!$B$22</f>
        <v>27.3</v>
      </c>
      <c r="T7" s="17">
        <f>[3]Agosto!$B$23</f>
        <v>24.454166666666666</v>
      </c>
      <c r="U7" s="17">
        <f>[3]Agosto!$B$24</f>
        <v>24.75</v>
      </c>
      <c r="V7" s="17">
        <f>[3]Agosto!$B$25</f>
        <v>18.316666666666666</v>
      </c>
      <c r="W7" s="17">
        <f>[3]Agosto!$B$26</f>
        <v>14.612499999999999</v>
      </c>
      <c r="X7" s="17">
        <f>[3]Agosto!$B$27</f>
        <v>16.804166666666667</v>
      </c>
      <c r="Y7" s="17">
        <f>[3]Agosto!$B$28</f>
        <v>19.933333333333334</v>
      </c>
      <c r="Z7" s="17">
        <f>[3]Agosto!$B$29</f>
        <v>24.883333333333329</v>
      </c>
      <c r="AA7" s="17">
        <f>[3]Agosto!$B$30</f>
        <v>26.204166666666666</v>
      </c>
      <c r="AB7" s="17">
        <f>[3]Agosto!$B$31</f>
        <v>28.383333333333329</v>
      </c>
      <c r="AC7" s="17">
        <f>[3]Agosto!$B$32</f>
        <v>26.225000000000005</v>
      </c>
      <c r="AD7" s="17">
        <f>[3]Agosto!$B$33</f>
        <v>20.270833333333329</v>
      </c>
      <c r="AE7" s="17">
        <f>[3]Agosto!$B$34</f>
        <v>14.6625</v>
      </c>
      <c r="AF7" s="17">
        <f>[3]Agosto!$B$35</f>
        <v>15.899999999999999</v>
      </c>
      <c r="AG7" s="27">
        <f t="shared" si="1"/>
        <v>22.534005376344084</v>
      </c>
    </row>
    <row r="8" spans="1:34" ht="17.100000000000001" customHeight="1" x14ac:dyDescent="0.2">
      <c r="A8" s="15" t="s">
        <v>76</v>
      </c>
      <c r="B8" s="17">
        <f>[4]Agosto!$B$5</f>
        <v>23.716666666666669</v>
      </c>
      <c r="C8" s="17">
        <f>[4]Agosto!$B$6</f>
        <v>24.30416666666666</v>
      </c>
      <c r="D8" s="17">
        <f>[4]Agosto!$B$7</f>
        <v>21.891666666666666</v>
      </c>
      <c r="E8" s="17">
        <f>[4]Agosto!$B$8</f>
        <v>22.212500000000006</v>
      </c>
      <c r="F8" s="17">
        <f>[4]Agosto!$B$9</f>
        <v>24.883333333333329</v>
      </c>
      <c r="G8" s="17">
        <f>[4]Agosto!$B$10</f>
        <v>26.3</v>
      </c>
      <c r="H8" s="17">
        <f>[4]Agosto!$B$11</f>
        <v>28.079166666666662</v>
      </c>
      <c r="I8" s="17">
        <f>[4]Agosto!$B$12</f>
        <v>24.087500000000002</v>
      </c>
      <c r="J8" s="17">
        <f>[4]Agosto!$B$13</f>
        <v>21.008333333333329</v>
      </c>
      <c r="K8" s="17">
        <f>[4]Agosto!$B$14</f>
        <v>19.600000000000001</v>
      </c>
      <c r="L8" s="17">
        <f>[4]Agosto!$B$15</f>
        <v>17.933333333333334</v>
      </c>
      <c r="M8" s="17">
        <f>[4]Agosto!$B$16</f>
        <v>17.904166666666665</v>
      </c>
      <c r="N8" s="17">
        <f>[4]Agosto!$B$17</f>
        <v>20.291666666666664</v>
      </c>
      <c r="O8" s="17">
        <f>[4]Agosto!$B$18</f>
        <v>25.129166666666663</v>
      </c>
      <c r="P8" s="17">
        <f>[4]Agosto!$B$19</f>
        <v>25.754166666666663</v>
      </c>
      <c r="Q8" s="17">
        <f>[4]Agosto!$B$20</f>
        <v>22.487500000000001</v>
      </c>
      <c r="R8" s="17">
        <f>[4]Agosto!$B$21</f>
        <v>25.187499999999996</v>
      </c>
      <c r="S8" s="17">
        <f>[4]Agosto!$B$22</f>
        <v>26.329166666666662</v>
      </c>
      <c r="T8" s="17">
        <f>[4]Agosto!$B$23</f>
        <v>21.395833333333332</v>
      </c>
      <c r="U8" s="17">
        <f>[4]Agosto!$B$24</f>
        <v>22.204166666666666</v>
      </c>
      <c r="V8" s="17">
        <f>[4]Agosto!$B$25</f>
        <v>16.966666666666665</v>
      </c>
      <c r="W8" s="17">
        <f>[4]Agosto!$B$26</f>
        <v>14.737500000000002</v>
      </c>
      <c r="X8" s="17">
        <f>[4]Agosto!$B$27</f>
        <v>16.745833333333334</v>
      </c>
      <c r="Y8" s="17">
        <f>[4]Agosto!$B$28</f>
        <v>20.458333333333336</v>
      </c>
      <c r="Z8" s="17">
        <f>[4]Agosto!$B$29</f>
        <v>24.708333333333332</v>
      </c>
      <c r="AA8" s="17">
        <f>[4]Agosto!$B$30</f>
        <v>26.591666666666665</v>
      </c>
      <c r="AB8" s="17">
        <f>[4]Agosto!$B$31</f>
        <v>25.320833333333336</v>
      </c>
      <c r="AC8" s="17">
        <f>[4]Agosto!$B$32</f>
        <v>26.933333333333334</v>
      </c>
      <c r="AD8" s="17">
        <f>[4]Agosto!$B$33</f>
        <v>23.420833333333338</v>
      </c>
      <c r="AE8" s="17">
        <f>[4]Agosto!$B$34</f>
        <v>17.854166666666668</v>
      </c>
      <c r="AF8" s="17">
        <f>[4]Agosto!$B$35</f>
        <v>17.158333333333335</v>
      </c>
      <c r="AG8" s="26">
        <f>AVERAGE(B8:AF8)</f>
        <v>22.309543010752684</v>
      </c>
    </row>
    <row r="9" spans="1:34" ht="17.100000000000001" customHeight="1" x14ac:dyDescent="0.2">
      <c r="A9" s="15" t="s">
        <v>45</v>
      </c>
      <c r="B9" s="17">
        <f>[5]Agosto!$B$5</f>
        <v>21.833333333333332</v>
      </c>
      <c r="C9" s="17">
        <f>[5]Agosto!$B$6</f>
        <v>20.399999999999999</v>
      </c>
      <c r="D9" s="17">
        <f>[5]Agosto!$B$7</f>
        <v>20.712500000000002</v>
      </c>
      <c r="E9" s="17">
        <f>[5]Agosto!$B$8</f>
        <v>22.070833333333329</v>
      </c>
      <c r="F9" s="17">
        <f>[5]Agosto!$B$9</f>
        <v>22.504166666666666</v>
      </c>
      <c r="G9" s="17">
        <f>[5]Agosto!$B$10</f>
        <v>23.466666666666669</v>
      </c>
      <c r="H9" s="17">
        <f>[5]Agosto!$B$11</f>
        <v>22.712499999999995</v>
      </c>
      <c r="I9" s="17">
        <f>[5]Agosto!$B$12</f>
        <v>18.970833333333331</v>
      </c>
      <c r="J9" s="17">
        <f>[5]Agosto!$B$13</f>
        <v>19.391666666666669</v>
      </c>
      <c r="K9" s="17">
        <f>[5]Agosto!$B$14</f>
        <v>17.045833333333334</v>
      </c>
      <c r="L9" s="17">
        <f>[5]Agosto!$B$15</f>
        <v>14.991666666666667</v>
      </c>
      <c r="M9" s="17">
        <f>[5]Agosto!$B$16</f>
        <v>16.991666666666667</v>
      </c>
      <c r="N9" s="17">
        <f>[5]Agosto!$B$17</f>
        <v>21.408333333333299</v>
      </c>
      <c r="O9" s="17">
        <f>[5]Agosto!$B$18</f>
        <v>23.975000000000005</v>
      </c>
      <c r="P9" s="17">
        <f>[5]Agosto!$B$19</f>
        <v>26.041666666666661</v>
      </c>
      <c r="Q9" s="17">
        <f>[5]Agosto!$B$20</f>
        <v>24.237499999999994</v>
      </c>
      <c r="R9" s="17">
        <f>[5]Agosto!$B$21</f>
        <v>27.970833333333342</v>
      </c>
      <c r="S9" s="17">
        <f>[5]Agosto!$B$22</f>
        <v>27.662499999999998</v>
      </c>
      <c r="T9" s="17">
        <f>[5]Agosto!$B$23</f>
        <v>23.362500000000001</v>
      </c>
      <c r="U9" s="17">
        <f>[5]Agosto!$B$24</f>
        <v>23.383333333333329</v>
      </c>
      <c r="V9" s="17">
        <f>[5]Agosto!$B$25</f>
        <v>15.645833333333334</v>
      </c>
      <c r="W9" s="17">
        <f>[5]Agosto!$B$26</f>
        <v>11.786956521739128</v>
      </c>
      <c r="X9" s="17">
        <f>[5]Agosto!$B$27</f>
        <v>14.1625</v>
      </c>
      <c r="Y9" s="17">
        <f>[5]Agosto!$B$28</f>
        <v>17.55</v>
      </c>
      <c r="Z9" s="17">
        <f>[5]Agosto!$B$29</f>
        <v>23.020833333333332</v>
      </c>
      <c r="AA9" s="17">
        <f>[5]Agosto!$B$30</f>
        <v>25.250000000000004</v>
      </c>
      <c r="AB9" s="17">
        <f>[5]Agosto!$B$31</f>
        <v>26.220833333333331</v>
      </c>
      <c r="AC9" s="17">
        <f>[5]Agosto!$B$32</f>
        <v>23.866666666666664</v>
      </c>
      <c r="AD9" s="17">
        <f>[5]Agosto!$B$33</f>
        <v>16.712500000000002</v>
      </c>
      <c r="AE9" s="17">
        <f>[5]Agosto!$B$34</f>
        <v>13.795833333333334</v>
      </c>
      <c r="AF9" s="17">
        <f>[5]Agosto!$B$35</f>
        <v>14.358333333333334</v>
      </c>
      <c r="AG9" s="27">
        <f t="shared" si="1"/>
        <v>20.693665264142126</v>
      </c>
    </row>
    <row r="10" spans="1:34" ht="17.100000000000001" customHeight="1" x14ac:dyDescent="0.2">
      <c r="A10" s="15" t="s">
        <v>2</v>
      </c>
      <c r="B10" s="17">
        <f>[6]Agosto!$B$5</f>
        <v>24.429166666666664</v>
      </c>
      <c r="C10" s="17">
        <f>[6]Agosto!$B$6</f>
        <v>23.05</v>
      </c>
      <c r="D10" s="17">
        <f>[6]Agosto!$B$7</f>
        <v>24.041666666666668</v>
      </c>
      <c r="E10" s="17">
        <f>[6]Agosto!$B$8</f>
        <v>24.454166666666666</v>
      </c>
      <c r="F10" s="17">
        <f>[6]Agosto!$B$9</f>
        <v>24.787500000000005</v>
      </c>
      <c r="G10" s="17">
        <f>[6]Agosto!$B$10</f>
        <v>25.995833333333337</v>
      </c>
      <c r="H10" s="17">
        <f>[6]Agosto!$B$11</f>
        <v>25.733333333333331</v>
      </c>
      <c r="I10" s="17">
        <f>[6]Agosto!$B$12</f>
        <v>24.166666666666661</v>
      </c>
      <c r="J10" s="17">
        <f>[6]Agosto!$B$13</f>
        <v>19.437499999999996</v>
      </c>
      <c r="K10" s="17">
        <f>[6]Agosto!$B$14</f>
        <v>18.404166666666669</v>
      </c>
      <c r="L10" s="17">
        <f>[6]Agosto!$B$15</f>
        <v>18.695833333333333</v>
      </c>
      <c r="M10" s="17">
        <f>[6]Agosto!$B$16</f>
        <v>20.316666666666666</v>
      </c>
      <c r="N10" s="17">
        <f>[6]Agosto!$B$17</f>
        <v>23.737500000000001</v>
      </c>
      <c r="O10" s="17">
        <f>[6]Agosto!$B$18</f>
        <v>26.795833333333324</v>
      </c>
      <c r="P10" s="17">
        <f>[6]Agosto!$B$19</f>
        <v>26.462500000000002</v>
      </c>
      <c r="Q10" s="17">
        <f>[6]Agosto!$B$20</f>
        <v>22.554166666666671</v>
      </c>
      <c r="R10" s="17">
        <f>[6]Agosto!$B$21</f>
        <v>25.895833333333329</v>
      </c>
      <c r="S10" s="17">
        <f>[6]Agosto!$B$22</f>
        <v>27.004166666666666</v>
      </c>
      <c r="T10" s="17">
        <f>[6]Agosto!$B$23</f>
        <v>23.145833333333332</v>
      </c>
      <c r="U10" s="17">
        <f>[6]Agosto!$B$24</f>
        <v>23.983333333333334</v>
      </c>
      <c r="V10" s="17">
        <f>[6]Agosto!$B$25</f>
        <v>15.854166666666664</v>
      </c>
      <c r="W10" s="17">
        <f>[6]Agosto!$B$26</f>
        <v>13.256521739130436</v>
      </c>
      <c r="X10" s="17">
        <f>[6]Agosto!$B$27</f>
        <v>16.013636363636365</v>
      </c>
      <c r="Y10" s="17">
        <f>[6]Agosto!$B$28</f>
        <v>21.254166666666666</v>
      </c>
      <c r="Z10" s="17">
        <f>[6]Agosto!$B$29</f>
        <v>26.229166666666668</v>
      </c>
      <c r="AA10" s="17">
        <f>[6]Agosto!$B$30</f>
        <v>27.674999999999997</v>
      </c>
      <c r="AB10" s="17">
        <f>[6]Agosto!$B$31</f>
        <v>27.795833333333331</v>
      </c>
      <c r="AC10" s="17">
        <f>[6]Agosto!$B$32</f>
        <v>26.608333333333334</v>
      </c>
      <c r="AD10" s="17">
        <f>[6]Agosto!$B$33</f>
        <v>20.379166666666663</v>
      </c>
      <c r="AE10" s="17">
        <f>[6]Agosto!$B$34</f>
        <v>13.875000000000002</v>
      </c>
      <c r="AF10" s="17">
        <f>[6]Agosto!$B$35</f>
        <v>15.362499999999995</v>
      </c>
      <c r="AG10" s="27">
        <f t="shared" si="1"/>
        <v>22.496618003315056</v>
      </c>
    </row>
    <row r="11" spans="1:34" ht="17.100000000000001" customHeight="1" x14ac:dyDescent="0.2">
      <c r="A11" s="15" t="s">
        <v>3</v>
      </c>
      <c r="B11" s="17">
        <f>[7]Agosto!$B$5</f>
        <v>22.204166666666666</v>
      </c>
      <c r="C11" s="17">
        <f>[7]Agosto!$B$6</f>
        <v>21.466666666666669</v>
      </c>
      <c r="D11" s="17">
        <f>[7]Agosto!$B$7</f>
        <v>20.954166666666662</v>
      </c>
      <c r="E11" s="17">
        <f>[7]Agosto!$B$8</f>
        <v>23.166666666666668</v>
      </c>
      <c r="F11" s="17">
        <f>[7]Agosto!$B$9</f>
        <v>23.733333333333334</v>
      </c>
      <c r="G11" s="17">
        <f>[7]Agosto!$B$10</f>
        <v>24.345833333333331</v>
      </c>
      <c r="H11" s="17">
        <f>[7]Agosto!$B$11</f>
        <v>24.17916666666666</v>
      </c>
      <c r="I11" s="17">
        <f>[7]Agosto!$B$12</f>
        <v>24.341666666666669</v>
      </c>
      <c r="J11" s="17">
        <f>[7]Agosto!$B$13</f>
        <v>22.991666666666664</v>
      </c>
      <c r="K11" s="17">
        <f>[7]Agosto!$B$14</f>
        <v>20.587499999999999</v>
      </c>
      <c r="L11" s="17">
        <f>[7]Agosto!$B$15</f>
        <v>18.679166666666667</v>
      </c>
      <c r="M11" s="17">
        <f>[7]Agosto!$B$16</f>
        <v>18.195833333333336</v>
      </c>
      <c r="N11" s="17">
        <f>[7]Agosto!$B$17</f>
        <v>20.558333333333334</v>
      </c>
      <c r="O11" s="17">
        <f>[7]Agosto!$B$18</f>
        <v>24.087499999999995</v>
      </c>
      <c r="P11" s="17">
        <f>[7]Agosto!$B$19</f>
        <v>26.245833333333334</v>
      </c>
      <c r="Q11" s="17">
        <f>[7]Agosto!$B$20</f>
        <v>20.816666666666666</v>
      </c>
      <c r="R11" s="17">
        <f>[7]Agosto!$B$21</f>
        <v>23.154166666666669</v>
      </c>
      <c r="S11" s="17">
        <f>[7]Agosto!$B$22</f>
        <v>25.858333333333331</v>
      </c>
      <c r="T11" s="17">
        <f>[7]Agosto!$B$23</f>
        <v>26.787499999999998</v>
      </c>
      <c r="U11" s="17">
        <f>[7]Agosto!$B$24</f>
        <v>23.724999999999998</v>
      </c>
      <c r="V11" s="17">
        <f>[7]Agosto!$B$25</f>
        <v>18.895833333333332</v>
      </c>
      <c r="W11" s="17">
        <f>[7]Agosto!$B$26</f>
        <v>15.2875</v>
      </c>
      <c r="X11" s="17">
        <f>[7]Agosto!$B$27</f>
        <v>15.841666666666663</v>
      </c>
      <c r="Y11" s="17">
        <f>[7]Agosto!$B$28</f>
        <v>21.716666666666701</v>
      </c>
      <c r="Z11" s="17">
        <f>[7]Agosto!$B$29</f>
        <v>26.329166666666666</v>
      </c>
      <c r="AA11" s="17">
        <f>[7]Agosto!$B$30</f>
        <v>24.641666666666669</v>
      </c>
      <c r="AB11" s="17">
        <f>[7]Agosto!$B$31</f>
        <v>24.533333333333335</v>
      </c>
      <c r="AC11" s="17">
        <f>[7]Agosto!$B$32</f>
        <v>25.237500000000001</v>
      </c>
      <c r="AD11" s="17">
        <f>[7]Agosto!$B$33</f>
        <v>23.329166666666662</v>
      </c>
      <c r="AE11" s="17">
        <f>[7]Agosto!$B$34</f>
        <v>20.412500000000001</v>
      </c>
      <c r="AF11" s="17">
        <f>[7]Agosto!$B$35</f>
        <v>20.084615384615386</v>
      </c>
      <c r="AG11" s="27">
        <f t="shared" si="1"/>
        <v>22.335122001654259</v>
      </c>
    </row>
    <row r="12" spans="1:34" ht="17.100000000000001" customHeight="1" x14ac:dyDescent="0.2">
      <c r="A12" s="15" t="s">
        <v>4</v>
      </c>
      <c r="B12" s="17" t="str">
        <f>[8]Agosto!$B$5</f>
        <v>*</v>
      </c>
      <c r="C12" s="17" t="str">
        <f>[8]Agosto!$B$6</f>
        <v>*</v>
      </c>
      <c r="D12" s="17" t="str">
        <f>[8]Agosto!$B$7</f>
        <v>*</v>
      </c>
      <c r="E12" s="17" t="str">
        <f>[8]Agosto!$B$8</f>
        <v>*</v>
      </c>
      <c r="F12" s="17" t="str">
        <f>[8]Agosto!$B$9</f>
        <v>*</v>
      </c>
      <c r="G12" s="17" t="str">
        <f>[8]Agosto!$B$10</f>
        <v>*</v>
      </c>
      <c r="H12" s="17" t="str">
        <f>[8]Agosto!$B$11</f>
        <v>*</v>
      </c>
      <c r="I12" s="17" t="str">
        <f>[8]Agosto!$B$12</f>
        <v>*</v>
      </c>
      <c r="J12" s="17" t="str">
        <f>[8]Agosto!$B$13</f>
        <v>*</v>
      </c>
      <c r="K12" s="17" t="str">
        <f>[8]Agosto!$B$14</f>
        <v>*</v>
      </c>
      <c r="L12" s="17" t="str">
        <f>[8]Agosto!$B$15</f>
        <v>*</v>
      </c>
      <c r="M12" s="17" t="str">
        <f>[8]Agosto!$B$16</f>
        <v>*</v>
      </c>
      <c r="N12" s="17" t="str">
        <f>[8]Agosto!$B$17</f>
        <v>*</v>
      </c>
      <c r="O12" s="17" t="str">
        <f>[8]Agosto!$B$18</f>
        <v>*</v>
      </c>
      <c r="P12" s="17" t="str">
        <f>[8]Agosto!$B$19</f>
        <v>*</v>
      </c>
      <c r="Q12" s="17" t="str">
        <f>[8]Agosto!$B$20</f>
        <v>*</v>
      </c>
      <c r="R12" s="17" t="str">
        <f>[8]Agosto!$B$21</f>
        <v>*</v>
      </c>
      <c r="S12" s="17" t="str">
        <f>[8]Agosto!$B$22</f>
        <v>*</v>
      </c>
      <c r="T12" s="17" t="str">
        <f>[8]Agosto!$B$23</f>
        <v>*</v>
      </c>
      <c r="U12" s="17" t="str">
        <f>[8]Agosto!$B$24</f>
        <v>*</v>
      </c>
      <c r="V12" s="17" t="str">
        <f>[8]Agosto!$B$25</f>
        <v>*</v>
      </c>
      <c r="W12" s="17" t="str">
        <f>[8]Agosto!$B$26</f>
        <v>*</v>
      </c>
      <c r="X12" s="17" t="str">
        <f>[8]Agosto!$B$27</f>
        <v>*</v>
      </c>
      <c r="Y12" s="17" t="str">
        <f>[8]Agosto!$B$28</f>
        <v>*</v>
      </c>
      <c r="Z12" s="17" t="str">
        <f>[8]Agosto!$B$29</f>
        <v>*</v>
      </c>
      <c r="AA12" s="17">
        <f>[8]Agosto!$B$30</f>
        <v>28.71</v>
      </c>
      <c r="AB12" s="17">
        <f>[8]Agosto!$B$31</f>
        <v>24.875000000000004</v>
      </c>
      <c r="AC12" s="17">
        <f>[8]Agosto!$B$32</f>
        <v>25.058333333333337</v>
      </c>
      <c r="AD12" s="17">
        <f>[8]Agosto!$B$33</f>
        <v>21.474999999999998</v>
      </c>
      <c r="AE12" s="17">
        <f>[8]Agosto!$B$34</f>
        <v>18.112500000000001</v>
      </c>
      <c r="AF12" s="17">
        <f>[8]Agosto!$B$35</f>
        <v>17.041666666666668</v>
      </c>
      <c r="AG12" s="27">
        <f t="shared" si="1"/>
        <v>22.545416666666668</v>
      </c>
    </row>
    <row r="13" spans="1:34" ht="17.100000000000001" customHeight="1" x14ac:dyDescent="0.2">
      <c r="A13" s="15" t="s">
        <v>5</v>
      </c>
      <c r="B13" s="17">
        <f>[9]Agosto!$B$5</f>
        <v>27.195833333333336</v>
      </c>
      <c r="C13" s="17">
        <f>[9]Agosto!$B$6</f>
        <v>25.249999999999996</v>
      </c>
      <c r="D13" s="17">
        <f>[9]Agosto!$B$7</f>
        <v>24.566666666666666</v>
      </c>
      <c r="E13" s="17">
        <f>[9]Agosto!$B$8</f>
        <v>27.454166666666669</v>
      </c>
      <c r="F13" s="17">
        <f>[9]Agosto!$B$9</f>
        <v>26.983333333333334</v>
      </c>
      <c r="G13" s="17">
        <f>[9]Agosto!$B$10</f>
        <v>28.508333333333329</v>
      </c>
      <c r="H13" s="17">
        <f>[9]Agosto!$B$11</f>
        <v>28.058333333333337</v>
      </c>
      <c r="I13" s="17">
        <f>[9]Agosto!$B$12</f>
        <v>22.512499999999999</v>
      </c>
      <c r="J13" s="17">
        <f>[9]Agosto!$B$13</f>
        <v>18.220833333333335</v>
      </c>
      <c r="K13" s="17">
        <f>[9]Agosto!$B$14</f>
        <v>19.341666666666669</v>
      </c>
      <c r="L13" s="17">
        <f>[9]Agosto!$B$15</f>
        <v>22.158333333333331</v>
      </c>
      <c r="M13" s="17">
        <f>[9]Agosto!$B$16</f>
        <v>23.629166666666666</v>
      </c>
      <c r="N13" s="17">
        <f>[9]Agosto!$B$17</f>
        <v>26.708333333333339</v>
      </c>
      <c r="O13" s="17">
        <f>[9]Agosto!$B$18</f>
        <v>29.008333333333336</v>
      </c>
      <c r="P13" s="17">
        <f>[9]Agosto!$B$19</f>
        <v>30.191666666666666</v>
      </c>
      <c r="Q13" s="17">
        <f>[9]Agosto!$B$20</f>
        <v>29.337500000000002</v>
      </c>
      <c r="R13" s="17">
        <f>[9]Agosto!$B$21</f>
        <v>29.008333333333336</v>
      </c>
      <c r="S13" s="17">
        <f>[9]Agosto!$B$22</f>
        <v>30.4375</v>
      </c>
      <c r="T13" s="17">
        <f>[9]Agosto!$B$23</f>
        <v>29.162500000000005</v>
      </c>
      <c r="U13" s="17">
        <f>[9]Agosto!$B$24</f>
        <v>28.083333333333329</v>
      </c>
      <c r="V13" s="17">
        <f>[9]Agosto!$B$25</f>
        <v>19.874999999999996</v>
      </c>
      <c r="W13" s="17">
        <f>[9]Agosto!$B$26</f>
        <v>18.579166666666669</v>
      </c>
      <c r="X13" s="17">
        <f>[9]Agosto!$B$27</f>
        <v>19.400000000000002</v>
      </c>
      <c r="Y13" s="17">
        <f>[9]Agosto!$B$28</f>
        <v>22.920833333333334</v>
      </c>
      <c r="Z13" s="17">
        <f>[9]Agosto!$B$29</f>
        <v>27.912499999999998</v>
      </c>
      <c r="AA13" s="17">
        <f>[9]Agosto!$B$30</f>
        <v>29.599999999999998</v>
      </c>
      <c r="AB13" s="17">
        <f>[9]Agosto!$B$31</f>
        <v>29.945833333333336</v>
      </c>
      <c r="AC13" s="17">
        <f>[9]Agosto!$B$32</f>
        <v>26.808333333333337</v>
      </c>
      <c r="AD13" s="17">
        <f>[9]Agosto!$B$33</f>
        <v>17.829166666666666</v>
      </c>
      <c r="AE13" s="17">
        <f>[9]Agosto!$B$34</f>
        <v>14.416666666666666</v>
      </c>
      <c r="AF13" s="17">
        <f>[9]Agosto!$B$35</f>
        <v>17.2</v>
      </c>
      <c r="AG13" s="27">
        <f>AVERAGE(B13:AF13)</f>
        <v>24.848521505376343</v>
      </c>
    </row>
    <row r="14" spans="1:34" ht="17.100000000000001" customHeight="1" x14ac:dyDescent="0.2">
      <c r="A14" s="15" t="s">
        <v>47</v>
      </c>
      <c r="B14" s="17">
        <f>[10]Agosto!$B$5</f>
        <v>21.583333333333332</v>
      </c>
      <c r="C14" s="17">
        <f>[10]Agosto!$B$6</f>
        <v>22.220833333333335</v>
      </c>
      <c r="D14" s="17">
        <f>[10]Agosto!$B$7</f>
        <v>22.629166666666663</v>
      </c>
      <c r="E14" s="17">
        <f>[10]Agosto!$B$8</f>
        <v>22.974999999999998</v>
      </c>
      <c r="F14" s="17">
        <f>[10]Agosto!$B$9</f>
        <v>23.854166666666668</v>
      </c>
      <c r="G14" s="17">
        <f>[10]Agosto!$B$10</f>
        <v>24.754166666666663</v>
      </c>
      <c r="H14" s="17">
        <f>[10]Agosto!$B$11</f>
        <v>24.8</v>
      </c>
      <c r="I14" s="17">
        <f>[10]Agosto!$B$12</f>
        <v>25.849999999999998</v>
      </c>
      <c r="J14" s="17">
        <f>[10]Agosto!$B$13</f>
        <v>22.570833333333336</v>
      </c>
      <c r="K14" s="17">
        <f>[10]Agosto!$B$14</f>
        <v>19.612500000000001</v>
      </c>
      <c r="L14" s="17">
        <f>[10]Agosto!$B$15</f>
        <v>18.516666666666669</v>
      </c>
      <c r="M14" s="17">
        <f>[10]Agosto!$B$16</f>
        <v>21.070833333333336</v>
      </c>
      <c r="N14" s="17">
        <f>[10]Agosto!$B$17</f>
        <v>22.895833333333332</v>
      </c>
      <c r="O14" s="17">
        <f>[10]Agosto!$B$18</f>
        <v>25.5</v>
      </c>
      <c r="P14" s="17">
        <f>[10]Agosto!$B$19</f>
        <v>27.304166666666674</v>
      </c>
      <c r="Q14" s="17">
        <f>[10]Agosto!$B$20</f>
        <v>20.220833333333328</v>
      </c>
      <c r="R14" s="17">
        <f>[10]Agosto!$B$21</f>
        <v>23.708333333333329</v>
      </c>
      <c r="S14" s="17">
        <f>[10]Agosto!$B$22</f>
        <v>25.862500000000001</v>
      </c>
      <c r="T14" s="17">
        <f>[10]Agosto!$B$23</f>
        <v>25.650000000000002</v>
      </c>
      <c r="U14" s="17">
        <f>[10]Agosto!$B$24</f>
        <v>22.55</v>
      </c>
      <c r="V14" s="17">
        <f>[10]Agosto!$B$25</f>
        <v>17.466666666666665</v>
      </c>
      <c r="W14" s="17">
        <f>[10]Agosto!$B$26</f>
        <v>13.079166666666666</v>
      </c>
      <c r="X14" s="17">
        <f>[10]Agosto!$B$27</f>
        <v>16.062499999999996</v>
      </c>
      <c r="Y14" s="17">
        <f>[10]Agosto!$B$28</f>
        <v>22.616666666666664</v>
      </c>
      <c r="Z14" s="17">
        <f>[10]Agosto!$B$29</f>
        <v>25.333333333333339</v>
      </c>
      <c r="AA14" s="17">
        <f>[10]Agosto!$B$30</f>
        <v>25.370833333333337</v>
      </c>
      <c r="AB14" s="17">
        <f>[10]Agosto!$B$31</f>
        <v>25.329166666666666</v>
      </c>
      <c r="AC14" s="17">
        <f>[10]Agosto!$B$32</f>
        <v>24.870833333333326</v>
      </c>
      <c r="AD14" s="17">
        <f>[10]Agosto!$B$33</f>
        <v>21.104166666666661</v>
      </c>
      <c r="AE14" s="17">
        <f>[10]Agosto!$B$34</f>
        <v>17.537500000000001</v>
      </c>
      <c r="AF14" s="17">
        <f>[10]Agosto!$B$35</f>
        <v>18.091666666666672</v>
      </c>
      <c r="AG14" s="27">
        <f>AVERAGE(B14:AF14)</f>
        <v>22.290053763440852</v>
      </c>
    </row>
    <row r="15" spans="1:34" ht="17.100000000000001" customHeight="1" x14ac:dyDescent="0.2">
      <c r="A15" s="15" t="s">
        <v>6</v>
      </c>
      <c r="B15" s="17">
        <f>[11]Agosto!$B$5</f>
        <v>30.2</v>
      </c>
      <c r="C15" s="17" t="str">
        <f>[11]Agosto!$B$6</f>
        <v>*</v>
      </c>
      <c r="D15" s="17">
        <f>[11]Agosto!$B$7</f>
        <v>33</v>
      </c>
      <c r="E15" s="17" t="str">
        <f>[11]Agosto!$B$8</f>
        <v>*</v>
      </c>
      <c r="F15" s="17">
        <f>[11]Agosto!$B$9</f>
        <v>34.200000000000003</v>
      </c>
      <c r="G15" s="17" t="str">
        <f>[11]Agosto!$B$10</f>
        <v>*</v>
      </c>
      <c r="H15" s="17" t="str">
        <f>[11]Agosto!$B$11</f>
        <v>*</v>
      </c>
      <c r="I15" s="17">
        <f>[11]Agosto!$B$12</f>
        <v>35.700000000000003</v>
      </c>
      <c r="J15" s="17" t="str">
        <f>[11]Agosto!$B$13</f>
        <v>*</v>
      </c>
      <c r="K15" s="17" t="str">
        <f>[11]Agosto!$B$14</f>
        <v>*</v>
      </c>
      <c r="L15" s="17" t="str">
        <f>[11]Agosto!$B$15</f>
        <v>*</v>
      </c>
      <c r="M15" s="17">
        <f>[11]Agosto!$B$16</f>
        <v>30.800000000000004</v>
      </c>
      <c r="N15" s="17">
        <f>[11]Agosto!$B$17</f>
        <v>34.500000000000007</v>
      </c>
      <c r="O15" s="17">
        <f>[11]Agosto!$B$18</f>
        <v>36.075000000000003</v>
      </c>
      <c r="P15" s="17">
        <f>[11]Agosto!$B$19</f>
        <v>36.14</v>
      </c>
      <c r="Q15" s="17" t="str">
        <f>[11]Agosto!$B$20</f>
        <v>*</v>
      </c>
      <c r="R15" s="17">
        <f>[11]Agosto!$B$21</f>
        <v>30.6</v>
      </c>
      <c r="S15" s="17">
        <f>[11]Agosto!$B$22</f>
        <v>33.216666666666661</v>
      </c>
      <c r="T15" s="17">
        <f>[11]Agosto!$B$23</f>
        <v>32.033333333333331</v>
      </c>
      <c r="U15" s="17">
        <f>[11]Agosto!$B$24</f>
        <v>30.9</v>
      </c>
      <c r="V15" s="17">
        <f>[11]Agosto!$B$25</f>
        <v>21.8</v>
      </c>
      <c r="W15" s="17">
        <f>[11]Agosto!$B$26</f>
        <v>22.371428571428574</v>
      </c>
      <c r="X15" s="17">
        <f>[11]Agosto!$B$27</f>
        <v>26.157142857142855</v>
      </c>
      <c r="Y15" s="17">
        <f>[11]Agosto!$B$28</f>
        <v>29.1</v>
      </c>
      <c r="Z15" s="17">
        <f>[11]Agosto!$B$29</f>
        <v>35.500000000000007</v>
      </c>
      <c r="AA15" s="17">
        <f>[11]Agosto!$B$30</f>
        <v>35.333333333333336</v>
      </c>
      <c r="AB15" s="17">
        <f>[11]Agosto!$B$31</f>
        <v>32.871428571428574</v>
      </c>
      <c r="AC15" s="17">
        <f>[11]Agosto!$B$32</f>
        <v>28.725000000000005</v>
      </c>
      <c r="AD15" s="17">
        <f>[11]Agosto!$B$33</f>
        <v>21.837500000000002</v>
      </c>
      <c r="AE15" s="17">
        <f>[11]Agosto!$B$34</f>
        <v>15.485714285714286</v>
      </c>
      <c r="AF15" s="17">
        <f>[11]Agosto!$B$35</f>
        <v>22.238461538461536</v>
      </c>
      <c r="AG15" s="27">
        <f>AVERAGE(B15:AF15)</f>
        <v>29.947174311196051</v>
      </c>
    </row>
    <row r="16" spans="1:34" ht="17.100000000000001" customHeight="1" x14ac:dyDescent="0.2">
      <c r="A16" s="15" t="s">
        <v>7</v>
      </c>
      <c r="B16" s="17">
        <f>[12]Agosto!$B$5</f>
        <v>22.945833333333336</v>
      </c>
      <c r="C16" s="17">
        <f>[12]Agosto!$B$6</f>
        <v>24.816666666666666</v>
      </c>
      <c r="D16" s="17">
        <f>[12]Agosto!$B$7</f>
        <v>22.283333333333335</v>
      </c>
      <c r="E16" s="17">
        <f>[12]Agosto!$B$8</f>
        <v>22.491666666666664</v>
      </c>
      <c r="F16" s="17">
        <f>[12]Agosto!$B$9</f>
        <v>24.004166666666666</v>
      </c>
      <c r="G16" s="17">
        <f>[12]Agosto!$B$10</f>
        <v>25.037499999999998</v>
      </c>
      <c r="H16" s="17">
        <f>[12]Agosto!$B$11</f>
        <v>24.437499999999996</v>
      </c>
      <c r="I16" s="17">
        <f>[12]Agosto!$B$12</f>
        <v>18.716666666666672</v>
      </c>
      <c r="J16" s="17">
        <f>[12]Agosto!$B$13</f>
        <v>19.095833333333339</v>
      </c>
      <c r="K16" s="17">
        <f>[12]Agosto!$B$14</f>
        <v>16.604166666666668</v>
      </c>
      <c r="L16" s="17">
        <f>[12]Agosto!$B$15</f>
        <v>16.041666666666668</v>
      </c>
      <c r="M16" s="17">
        <f>[12]Agosto!$B$16</f>
        <v>17.637499999999999</v>
      </c>
      <c r="N16" s="17">
        <f>[12]Agosto!$B$17</f>
        <v>20.420833333333334</v>
      </c>
      <c r="O16" s="17">
        <f>[12]Agosto!$B$18</f>
        <v>24.570833333333336</v>
      </c>
      <c r="P16" s="17">
        <f>[12]Agosto!$B$19</f>
        <v>23.516666666666666</v>
      </c>
      <c r="Q16" s="17">
        <f>[12]Agosto!$B$20</f>
        <v>21.658333333333331</v>
      </c>
      <c r="R16" s="17">
        <f>[12]Agosto!$B$21</f>
        <v>24.858333333333331</v>
      </c>
      <c r="S16" s="17">
        <f>[12]Agosto!$B$22</f>
        <v>25.604166666666668</v>
      </c>
      <c r="T16" s="17">
        <f>[12]Agosto!$B$23</f>
        <v>19.587500000000002</v>
      </c>
      <c r="U16" s="17">
        <f>[12]Agosto!$B$24</f>
        <v>21.175000000000001</v>
      </c>
      <c r="V16" s="17">
        <f>[12]Agosto!$B$25</f>
        <v>14.524999999999999</v>
      </c>
      <c r="W16" s="17">
        <f>[12]Agosto!$B$26</f>
        <v>12.066666666666668</v>
      </c>
      <c r="X16" s="17">
        <f>[12]Agosto!$B$27</f>
        <v>15.979166666666666</v>
      </c>
      <c r="Y16" s="17">
        <f>[12]Agosto!$B$28</f>
        <v>19.829166666666662</v>
      </c>
      <c r="Z16" s="17">
        <f>[12]Agosto!$B$29</f>
        <v>24.2</v>
      </c>
      <c r="AA16" s="17">
        <f>[12]Agosto!$B$30</f>
        <v>27.037499999999998</v>
      </c>
      <c r="AB16" s="17">
        <f>[12]Agosto!$B$31</f>
        <v>25.862500000000001</v>
      </c>
      <c r="AC16" s="17">
        <f>[12]Agosto!$B$32</f>
        <v>26.079166666666666</v>
      </c>
      <c r="AD16" s="17">
        <f>[12]Agosto!$B$33</f>
        <v>20.150000000000002</v>
      </c>
      <c r="AE16" s="17">
        <f>[12]Agosto!$B$34</f>
        <v>13.625</v>
      </c>
      <c r="AF16" s="17">
        <f>[12]Agosto!$B$35</f>
        <v>14.349999999999996</v>
      </c>
      <c r="AG16" s="27">
        <f t="shared" si="1"/>
        <v>20.942204301075268</v>
      </c>
    </row>
    <row r="17" spans="1:34" ht="17.100000000000001" customHeight="1" x14ac:dyDescent="0.2">
      <c r="A17" s="15" t="s">
        <v>8</v>
      </c>
      <c r="B17" s="17">
        <f>[13]Agosto!$B$5</f>
        <v>22.333333333333332</v>
      </c>
      <c r="C17" s="17">
        <f>[13]Agosto!$B$6</f>
        <v>23.049999999999997</v>
      </c>
      <c r="D17" s="17">
        <f>[13]Agosto!$B$7</f>
        <v>21.658333333333335</v>
      </c>
      <c r="E17" s="17">
        <f>[13]Agosto!$B$8</f>
        <v>20.829166666666662</v>
      </c>
      <c r="F17" s="17">
        <f>[13]Agosto!$B$9</f>
        <v>22.745833333333337</v>
      </c>
      <c r="G17" s="17">
        <f>[13]Agosto!$B$10</f>
        <v>24.437500000000004</v>
      </c>
      <c r="H17" s="17">
        <f>[13]Agosto!$B$11</f>
        <v>21.604166666666668</v>
      </c>
      <c r="I17" s="17">
        <f>[13]Agosto!$B$12</f>
        <v>17.545833333333338</v>
      </c>
      <c r="J17" s="17">
        <f>[13]Agosto!$B$13</f>
        <v>17.983333333333334</v>
      </c>
      <c r="K17" s="17">
        <f>[13]Agosto!$B$14</f>
        <v>16.324999999999999</v>
      </c>
      <c r="L17" s="17">
        <f>[13]Agosto!$B$15</f>
        <v>15.454166666666666</v>
      </c>
      <c r="M17" s="17">
        <f>[13]Agosto!$B$16</f>
        <v>16.099999999999998</v>
      </c>
      <c r="N17" s="17">
        <f>[13]Agosto!$B$17</f>
        <v>18.099999999999998</v>
      </c>
      <c r="O17" s="17">
        <f>[13]Agosto!$B$18</f>
        <v>21.483333333333334</v>
      </c>
      <c r="P17" s="17">
        <f>[13]Agosto!$B$19</f>
        <v>19.708333333333336</v>
      </c>
      <c r="Q17" s="17">
        <f>[13]Agosto!$B$20</f>
        <v>21.658333333333335</v>
      </c>
      <c r="R17" s="17">
        <f>[13]Agosto!$B$21</f>
        <v>24.445833333333329</v>
      </c>
      <c r="S17" s="17">
        <f>[13]Agosto!$B$22</f>
        <v>21.208333333333332</v>
      </c>
      <c r="T17" s="17">
        <f>[13]Agosto!$B$23</f>
        <v>17.87083333333333</v>
      </c>
      <c r="U17" s="17">
        <f>[13]Agosto!$B$24</f>
        <v>18.787499999999998</v>
      </c>
      <c r="V17" s="17">
        <f>[13]Agosto!$B$25</f>
        <v>14.4375</v>
      </c>
      <c r="W17" s="17">
        <f>[13]Agosto!$B$26</f>
        <v>12.774999999999999</v>
      </c>
      <c r="X17" s="17">
        <f>[13]Agosto!$B$27</f>
        <v>14.750000000000002</v>
      </c>
      <c r="Y17" s="17">
        <f>[13]Agosto!$B$28</f>
        <v>17.520833333333332</v>
      </c>
      <c r="Z17" s="17">
        <f>[13]Agosto!$B$29</f>
        <v>22.404166666666669</v>
      </c>
      <c r="AA17" s="17">
        <f>[13]Agosto!$B$30</f>
        <v>25.037499999999994</v>
      </c>
      <c r="AB17" s="17">
        <f>[13]Agosto!$B$31</f>
        <v>24.491666666666671</v>
      </c>
      <c r="AC17" s="17">
        <f>[13]Agosto!$B$32</f>
        <v>25.283333333333331</v>
      </c>
      <c r="AD17" s="17">
        <f>[13]Agosto!$B$33</f>
        <v>20.416666666666664</v>
      </c>
      <c r="AE17" s="17">
        <f>[13]Agosto!$B$34</f>
        <v>14.645833333333336</v>
      </c>
      <c r="AF17" s="17">
        <f>[13]Agosto!$B$35</f>
        <v>15.679166666666667</v>
      </c>
      <c r="AG17" s="27">
        <f t="shared" si="1"/>
        <v>19.702284946236556</v>
      </c>
      <c r="AH17" s="41" t="s">
        <v>51</v>
      </c>
    </row>
    <row r="18" spans="1:34" ht="17.100000000000001" customHeight="1" x14ac:dyDescent="0.2">
      <c r="A18" s="15" t="s">
        <v>9</v>
      </c>
      <c r="B18" s="17">
        <f>[14]Agosto!$B$5</f>
        <v>24.166666666666668</v>
      </c>
      <c r="C18" s="17">
        <f>[14]Agosto!$B$6</f>
        <v>21.877777777777776</v>
      </c>
      <c r="D18" s="17">
        <f>[14]Agosto!$B$7</f>
        <v>25.208333333333339</v>
      </c>
      <c r="E18" s="17">
        <f>[14]Agosto!$B$8</f>
        <v>23.895000000000003</v>
      </c>
      <c r="F18" s="17">
        <f>[14]Agosto!$B$9</f>
        <v>21.814285714285717</v>
      </c>
      <c r="G18" s="17">
        <f>[14]Agosto!$B$10</f>
        <v>30.536363636363635</v>
      </c>
      <c r="H18" s="17">
        <f>[14]Agosto!$B$11</f>
        <v>25.245454545454546</v>
      </c>
      <c r="I18" s="17" t="str">
        <f>[14]Agosto!$B$12</f>
        <v>*</v>
      </c>
      <c r="J18" s="17">
        <f>[14]Agosto!$B$13</f>
        <v>22.38571428571429</v>
      </c>
      <c r="K18" s="17">
        <f>[14]Agosto!$B$14</f>
        <v>20.824999999999999</v>
      </c>
      <c r="L18" s="17">
        <f>[14]Agosto!$B$15</f>
        <v>20.983333333333334</v>
      </c>
      <c r="M18" s="17">
        <f>[14]Agosto!$B$16</f>
        <v>18.352380952380955</v>
      </c>
      <c r="N18" s="17">
        <f>[14]Agosto!$B$17</f>
        <v>20.270833333333329</v>
      </c>
      <c r="O18" s="17">
        <f>[14]Agosto!$B$18</f>
        <v>27.964285714285712</v>
      </c>
      <c r="P18" s="17">
        <f>[14]Agosto!$B$19</f>
        <v>23.669230769230769</v>
      </c>
      <c r="Q18" s="17">
        <f>[14]Agosto!$B$20</f>
        <v>24.479999999999997</v>
      </c>
      <c r="R18" s="17">
        <f>[14]Agosto!$B$21</f>
        <v>28.264285714285712</v>
      </c>
      <c r="S18" s="17">
        <f>[14]Agosto!$B$22</f>
        <v>24.741666666666671</v>
      </c>
      <c r="T18" s="17">
        <f>[14]Agosto!$B$23</f>
        <v>19.52272727272727</v>
      </c>
      <c r="U18" s="17">
        <f>[14]Agosto!$B$24</f>
        <v>24.081818181818186</v>
      </c>
      <c r="V18" s="17">
        <f>[14]Agosto!$B$25</f>
        <v>15.625000000000002</v>
      </c>
      <c r="W18" s="17">
        <f>[14]Agosto!$B$26</f>
        <v>13.808333333333335</v>
      </c>
      <c r="X18" s="17">
        <f>[14]Agosto!$B$27</f>
        <v>16.316666666666666</v>
      </c>
      <c r="Y18" s="17">
        <f>[14]Agosto!$B$28</f>
        <v>19.825000000000003</v>
      </c>
      <c r="Z18" s="17">
        <f>[14]Agosto!$B$29</f>
        <v>24.708333333333332</v>
      </c>
      <c r="AA18" s="17">
        <f>[14]Agosto!$B$30</f>
        <v>26.616666666666671</v>
      </c>
      <c r="AB18" s="17">
        <f>[14]Agosto!$B$31</f>
        <v>25.75</v>
      </c>
      <c r="AC18" s="17">
        <f>[14]Agosto!$B$32</f>
        <v>26.554166666666671</v>
      </c>
      <c r="AD18" s="17">
        <f>[14]Agosto!$B$33</f>
        <v>20.887499999999996</v>
      </c>
      <c r="AE18" s="17">
        <f>[14]Agosto!$B$34</f>
        <v>15.520833333333334</v>
      </c>
      <c r="AF18" s="17">
        <f>[14]Agosto!$B$35</f>
        <v>16.308333333333334</v>
      </c>
      <c r="AG18" s="27">
        <f t="shared" si="1"/>
        <v>22.340199707699711</v>
      </c>
    </row>
    <row r="19" spans="1:34" ht="17.100000000000001" customHeight="1" x14ac:dyDescent="0.2">
      <c r="A19" s="15" t="s">
        <v>46</v>
      </c>
      <c r="B19" s="17">
        <f>[15]Agosto!$B$5</f>
        <v>22.662500000000005</v>
      </c>
      <c r="C19" s="17">
        <f>[15]Agosto!$B$6</f>
        <v>22.141666666666666</v>
      </c>
      <c r="D19" s="17">
        <f>[15]Agosto!$B$7</f>
        <v>22.849999999999994</v>
      </c>
      <c r="E19" s="17">
        <f>[15]Agosto!$B$8</f>
        <v>22.212500000000002</v>
      </c>
      <c r="F19" s="17">
        <f>[15]Agosto!$B$9</f>
        <v>22.808333333333334</v>
      </c>
      <c r="G19" s="17">
        <f>[15]Agosto!$B$10</f>
        <v>24.275000000000002</v>
      </c>
      <c r="H19" s="17">
        <f>[15]Agosto!$B$11</f>
        <v>24.983333333333331</v>
      </c>
      <c r="I19" s="17">
        <f>[15]Agosto!$B$12</f>
        <v>21.137500000000003</v>
      </c>
      <c r="J19" s="17">
        <f>[15]Agosto!$B$13</f>
        <v>20.675000000000001</v>
      </c>
      <c r="K19" s="17">
        <f>[15]Agosto!$B$14</f>
        <v>19.633333333333336</v>
      </c>
      <c r="L19" s="17">
        <f>[15]Agosto!$B$15</f>
        <v>17.670833333333334</v>
      </c>
      <c r="M19" s="17">
        <f>[15]Agosto!$B$16</f>
        <v>20.100000000000005</v>
      </c>
      <c r="N19" s="17">
        <f>[15]Agosto!$B$17</f>
        <v>22.191666666666663</v>
      </c>
      <c r="O19" s="17">
        <f>[15]Agosto!$B$18</f>
        <v>24.225000000000005</v>
      </c>
      <c r="P19" s="17">
        <f>[15]Agosto!$B$19</f>
        <v>25.849999999999998</v>
      </c>
      <c r="Q19" s="17">
        <f>[15]Agosto!$B$20</f>
        <v>23.345833333333331</v>
      </c>
      <c r="R19" s="17">
        <f>[15]Agosto!$B$21</f>
        <v>26.591666666666672</v>
      </c>
      <c r="S19" s="17">
        <f>[15]Agosto!$B$22</f>
        <v>27.749999999999996</v>
      </c>
      <c r="T19" s="17">
        <f>[15]Agosto!$B$23</f>
        <v>23.108333333333334</v>
      </c>
      <c r="U19" s="17">
        <f>[15]Agosto!$B$24</f>
        <v>23.820833333333329</v>
      </c>
      <c r="V19" s="17">
        <f>[15]Agosto!$B$25</f>
        <v>16.724999999999998</v>
      </c>
      <c r="W19" s="17">
        <f>[15]Agosto!$B$26</f>
        <v>14.054166666666667</v>
      </c>
      <c r="X19" s="17">
        <f>[15]Agosto!$B$27</f>
        <v>16.583333333333332</v>
      </c>
      <c r="Y19" s="17">
        <f>[15]Agosto!$B$28</f>
        <v>19.374999999999996</v>
      </c>
      <c r="Z19" s="17">
        <f>[15]Agosto!$B$29</f>
        <v>24.079166666666666</v>
      </c>
      <c r="AA19" s="17">
        <f>[15]Agosto!$B$30</f>
        <v>25.579166666666669</v>
      </c>
      <c r="AB19" s="17">
        <f>[15]Agosto!$B$31</f>
        <v>27.0625</v>
      </c>
      <c r="AC19" s="17">
        <f>[15]Agosto!$B$32</f>
        <v>24.683333333333334</v>
      </c>
      <c r="AD19" s="17">
        <f>[15]Agosto!$B$33</f>
        <v>18.874999999999996</v>
      </c>
      <c r="AE19" s="17">
        <f>[15]Agosto!$B$34</f>
        <v>14.608333333333333</v>
      </c>
      <c r="AF19" s="17">
        <f>[15]Agosto!$B$35</f>
        <v>14.72916666666667</v>
      </c>
      <c r="AG19" s="27">
        <f t="shared" si="1"/>
        <v>21.754435483870967</v>
      </c>
    </row>
    <row r="20" spans="1:34" ht="17.100000000000001" customHeight="1" x14ac:dyDescent="0.2">
      <c r="A20" s="15" t="s">
        <v>10</v>
      </c>
      <c r="B20" s="17">
        <f>[16]Agosto!$B$5</f>
        <v>23.012499999999999</v>
      </c>
      <c r="C20" s="17">
        <f>[16]Agosto!$B$6</f>
        <v>22.766666666666662</v>
      </c>
      <c r="D20" s="17">
        <f>[16]Agosto!$B$7</f>
        <v>21.600000000000005</v>
      </c>
      <c r="E20" s="17">
        <f>[16]Agosto!$B$8</f>
        <v>22.395833333333332</v>
      </c>
      <c r="F20" s="17">
        <f>[16]Agosto!$B$9</f>
        <v>23.158333333333331</v>
      </c>
      <c r="G20" s="17">
        <f>[16]Agosto!$B$10</f>
        <v>24.270833333333332</v>
      </c>
      <c r="H20" s="17">
        <f>[16]Agosto!$B$11</f>
        <v>23.720833333333342</v>
      </c>
      <c r="I20" s="17">
        <f>[16]Agosto!$B$12</f>
        <v>18.091666666666665</v>
      </c>
      <c r="J20" s="17">
        <f>[16]Agosto!$B$13</f>
        <v>18.900000000000002</v>
      </c>
      <c r="K20" s="17">
        <f>[16]Agosto!$B$14</f>
        <v>16.920833333333334</v>
      </c>
      <c r="L20" s="17">
        <f>[16]Agosto!$B$15</f>
        <v>15.333333333333336</v>
      </c>
      <c r="M20" s="17">
        <f>[16]Agosto!$B$16</f>
        <v>17.145833333333332</v>
      </c>
      <c r="N20" s="17">
        <f>[16]Agosto!$B$17</f>
        <v>19.599999999999994</v>
      </c>
      <c r="O20" s="17">
        <f>[16]Agosto!$B$18</f>
        <v>23.170833333333334</v>
      </c>
      <c r="P20" s="17">
        <f>[16]Agosto!$B$19</f>
        <v>20.950000000000003</v>
      </c>
      <c r="Q20" s="17">
        <f>[16]Agosto!$B$20</f>
        <v>22.091666666666669</v>
      </c>
      <c r="R20" s="17">
        <f>[16]Agosto!$B$21</f>
        <v>25.474999999999998</v>
      </c>
      <c r="S20" s="17">
        <f>[16]Agosto!$B$22</f>
        <v>22.862499999999997</v>
      </c>
      <c r="T20" s="17">
        <f>[16]Agosto!$B$23</f>
        <v>19.162500000000005</v>
      </c>
      <c r="U20" s="17">
        <f>[16]Agosto!$B$24</f>
        <v>20.112499999999997</v>
      </c>
      <c r="V20" s="17">
        <f>[16]Agosto!$B$25</f>
        <v>14.954166666666667</v>
      </c>
      <c r="W20" s="17">
        <f>[16]Agosto!$B$26</f>
        <v>12.345833333333333</v>
      </c>
      <c r="X20" s="17">
        <f>[16]Agosto!$B$27</f>
        <v>14.491666666666665</v>
      </c>
      <c r="Y20" s="17">
        <f>[16]Agosto!$B$28</f>
        <v>18.516666666666666</v>
      </c>
      <c r="Z20" s="17">
        <f>[16]Agosto!$B$29</f>
        <v>23.379166666666674</v>
      </c>
      <c r="AA20" s="17">
        <f>[16]Agosto!$B$30</f>
        <v>26.258333333333336</v>
      </c>
      <c r="AB20" s="17">
        <f>[16]Agosto!$B$31</f>
        <v>25.875000000000004</v>
      </c>
      <c r="AC20" s="17">
        <f>[16]Agosto!$B$32</f>
        <v>25.754166666666666</v>
      </c>
      <c r="AD20" s="17">
        <f>[16]Agosto!$B$33</f>
        <v>20.7</v>
      </c>
      <c r="AE20" s="17">
        <f>[16]Agosto!$B$34</f>
        <v>14.270833333333334</v>
      </c>
      <c r="AF20" s="17">
        <f>[16]Agosto!$B$35</f>
        <v>15.429166666666672</v>
      </c>
      <c r="AG20" s="27">
        <f t="shared" ref="AG20:AG32" si="2">AVERAGE(B20:AF20)</f>
        <v>20.410215053763444</v>
      </c>
    </row>
    <row r="21" spans="1:34" ht="17.100000000000001" customHeight="1" x14ac:dyDescent="0.2">
      <c r="A21" s="15" t="s">
        <v>11</v>
      </c>
      <c r="B21" s="17">
        <f>[17]Agosto!$B$5</f>
        <v>20.420833333333327</v>
      </c>
      <c r="C21" s="17">
        <f>[17]Agosto!$B$6</f>
        <v>20.966666666666669</v>
      </c>
      <c r="D21" s="17">
        <f>[17]Agosto!$B$7</f>
        <v>20.537500000000001</v>
      </c>
      <c r="E21" s="17">
        <f>[17]Agosto!$B$8</f>
        <v>19.862500000000001</v>
      </c>
      <c r="F21" s="17">
        <f>[17]Agosto!$B$9</f>
        <v>20.570833333333333</v>
      </c>
      <c r="G21" s="17">
        <f>[17]Agosto!$B$10</f>
        <v>21.479166666666668</v>
      </c>
      <c r="H21" s="17">
        <f>[17]Agosto!$B$11</f>
        <v>24.795833333333334</v>
      </c>
      <c r="I21" s="17">
        <f>[17]Agosto!$B$12</f>
        <v>19.945833333333333</v>
      </c>
      <c r="J21" s="17">
        <f>[17]Agosto!$B$13</f>
        <v>19.545833333333331</v>
      </c>
      <c r="K21" s="17">
        <f>[17]Agosto!$B$14</f>
        <v>18.054166666666671</v>
      </c>
      <c r="L21" s="17">
        <f>[17]Agosto!$B$15</f>
        <v>16.375000000000004</v>
      </c>
      <c r="M21" s="17">
        <f>[17]Agosto!$B$16</f>
        <v>15.858333333333329</v>
      </c>
      <c r="N21" s="17">
        <f>[17]Agosto!$B$17</f>
        <v>18.825000000000003</v>
      </c>
      <c r="O21" s="17">
        <f>[17]Agosto!$B$18</f>
        <v>21.720833333333331</v>
      </c>
      <c r="P21" s="17">
        <f>[17]Agosto!$B$19</f>
        <v>23.699999999999992</v>
      </c>
      <c r="Q21" s="17">
        <f>[17]Agosto!$B$20</f>
        <v>22.054166666666671</v>
      </c>
      <c r="R21" s="17">
        <f>[17]Agosto!$B$21</f>
        <v>24.362500000000001</v>
      </c>
      <c r="S21" s="17">
        <f>[17]Agosto!$B$22</f>
        <v>24.437500000000004</v>
      </c>
      <c r="T21" s="17">
        <f>[17]Agosto!$B$23</f>
        <v>20.049999999999997</v>
      </c>
      <c r="U21" s="17">
        <f>[17]Agosto!$B$24</f>
        <v>22.333333333333332</v>
      </c>
      <c r="V21" s="17">
        <f>[17]Agosto!$B$25</f>
        <v>15.958333333333334</v>
      </c>
      <c r="W21" s="17">
        <f>[17]Agosto!$B$26</f>
        <v>13.029166666666669</v>
      </c>
      <c r="X21" s="17">
        <f>[17]Agosto!$B$27</f>
        <v>14.045833333333336</v>
      </c>
      <c r="Y21" s="17">
        <f>[17]Agosto!$B$28</f>
        <v>17.320833333333333</v>
      </c>
      <c r="Z21" s="17">
        <f>[17]Agosto!$B$29</f>
        <v>22.104166666666668</v>
      </c>
      <c r="AA21" s="17">
        <f>[17]Agosto!$B$30</f>
        <v>24.595833333333331</v>
      </c>
      <c r="AB21" s="17">
        <f>[17]Agosto!$B$31</f>
        <v>23.375</v>
      </c>
      <c r="AC21" s="17">
        <f>[17]Agosto!$B$32</f>
        <v>23.366666666666671</v>
      </c>
      <c r="AD21" s="17">
        <f>[17]Agosto!$B$33</f>
        <v>19.5625</v>
      </c>
      <c r="AE21" s="17">
        <f>[17]Agosto!$B$34</f>
        <v>13.895833333333336</v>
      </c>
      <c r="AF21" s="17">
        <f>[17]Agosto!$B$35</f>
        <v>14.570833333333333</v>
      </c>
      <c r="AG21" s="27">
        <f t="shared" si="2"/>
        <v>19.926478494623655</v>
      </c>
    </row>
    <row r="22" spans="1:34" ht="17.100000000000001" customHeight="1" x14ac:dyDescent="0.2">
      <c r="A22" s="15" t="s">
        <v>12</v>
      </c>
      <c r="B22" s="17">
        <f>[18]Agosto!$B$5</f>
        <v>23.316666666666666</v>
      </c>
      <c r="C22" s="17">
        <f>[18]Agosto!$B$6</f>
        <v>22.958333333333332</v>
      </c>
      <c r="D22" s="17">
        <f>[18]Agosto!$B$7</f>
        <v>24.270833333333339</v>
      </c>
      <c r="E22" s="17">
        <f>[18]Agosto!$B$8</f>
        <v>23.475000000000005</v>
      </c>
      <c r="F22" s="17">
        <f>[18]Agosto!$B$9</f>
        <v>23.737500000000001</v>
      </c>
      <c r="G22" s="17">
        <f>[18]Agosto!$B$10</f>
        <v>24.299999999999997</v>
      </c>
      <c r="H22" s="17">
        <f>[18]Agosto!$B$11</f>
        <v>25.845833333333335</v>
      </c>
      <c r="I22" s="17">
        <f>[18]Agosto!$B$12</f>
        <v>22.537500000000005</v>
      </c>
      <c r="J22" s="17">
        <f>[18]Agosto!$B$13</f>
        <v>21.125000000000004</v>
      </c>
      <c r="K22" s="17">
        <f>[18]Agosto!$B$14</f>
        <v>20.591666666666669</v>
      </c>
      <c r="L22" s="17">
        <f>[18]Agosto!$B$15</f>
        <v>18.970833333333328</v>
      </c>
      <c r="M22" s="17">
        <f>[18]Agosto!$B$16</f>
        <v>21.058333333333334</v>
      </c>
      <c r="N22" s="17">
        <f>[18]Agosto!$B$17</f>
        <v>23.416666666666668</v>
      </c>
      <c r="O22" s="17">
        <f>[18]Agosto!$B$18</f>
        <v>25.104166666666668</v>
      </c>
      <c r="P22" s="17">
        <f>[18]Agosto!$B$19</f>
        <v>26.008333333333336</v>
      </c>
      <c r="Q22" s="17">
        <f>[18]Agosto!$B$20</f>
        <v>25.575000000000003</v>
      </c>
      <c r="R22" s="17">
        <f>[18]Agosto!$B$21</f>
        <v>26.791666666666668</v>
      </c>
      <c r="S22" s="17">
        <f>[18]Agosto!$B$22</f>
        <v>28.191666666666666</v>
      </c>
      <c r="T22" s="17">
        <f>[18]Agosto!$B$23</f>
        <v>25.333333333333339</v>
      </c>
      <c r="U22" s="17">
        <f>[18]Agosto!$B$24</f>
        <v>24.841666666666665</v>
      </c>
      <c r="V22" s="17">
        <f>[18]Agosto!$B$25</f>
        <v>18.804166666666667</v>
      </c>
      <c r="W22" s="17">
        <f>[18]Agosto!$B$26</f>
        <v>15.35</v>
      </c>
      <c r="X22" s="17">
        <f>[18]Agosto!$B$27</f>
        <v>17.279166666666672</v>
      </c>
      <c r="Y22" s="17">
        <f>[18]Agosto!$B$28</f>
        <v>20.487500000000001</v>
      </c>
      <c r="Z22" s="17">
        <f>[18]Agosto!$B$29</f>
        <v>25.079166666666669</v>
      </c>
      <c r="AA22" s="17">
        <f>[18]Agosto!$B$30</f>
        <v>26.504166666666674</v>
      </c>
      <c r="AB22" s="17">
        <f>[18]Agosto!$B$31</f>
        <v>27.670833333333338</v>
      </c>
      <c r="AC22" s="17">
        <f>[18]Agosto!$B$32</f>
        <v>25.400000000000002</v>
      </c>
      <c r="AD22" s="17">
        <f>[18]Agosto!$B$33</f>
        <v>18.916666666666668</v>
      </c>
      <c r="AE22" s="17">
        <f>[18]Agosto!$B$34</f>
        <v>14.437500000000002</v>
      </c>
      <c r="AF22" s="17">
        <f>[18]Agosto!$B$35</f>
        <v>14.850000000000001</v>
      </c>
      <c r="AG22" s="27">
        <f t="shared" ref="AG22:AG31" si="3">AVERAGE(B22:AF22)</f>
        <v>22.65255376344086</v>
      </c>
    </row>
    <row r="23" spans="1:34" ht="17.100000000000001" customHeight="1" x14ac:dyDescent="0.2">
      <c r="A23" s="15" t="s">
        <v>13</v>
      </c>
      <c r="B23" s="17">
        <f>[19]Agosto!$B$5</f>
        <v>22.675000000000001</v>
      </c>
      <c r="C23" s="17">
        <f>[19]Agosto!$B$6</f>
        <v>21.566666666666663</v>
      </c>
      <c r="D23" s="17">
        <f>[19]Agosto!$B$7</f>
        <v>23.237500000000001</v>
      </c>
      <c r="E23" s="17">
        <f>[19]Agosto!$B$8</f>
        <v>22.991666666666671</v>
      </c>
      <c r="F23" s="17">
        <f>[19]Agosto!$B$9</f>
        <v>23.8</v>
      </c>
      <c r="G23" s="17">
        <f>[19]Agosto!$B$10</f>
        <v>24.95</v>
      </c>
      <c r="H23" s="17">
        <f>[19]Agosto!$B$11</f>
        <v>26.279166666666669</v>
      </c>
      <c r="I23" s="17">
        <f>[19]Agosto!$B$12</f>
        <v>22.908333333333331</v>
      </c>
      <c r="J23" s="17">
        <f>[19]Agosto!$B$13</f>
        <v>19.445833333333333</v>
      </c>
      <c r="K23" s="17">
        <f>[19]Agosto!$B$14</f>
        <v>20.062500000000004</v>
      </c>
      <c r="L23" s="17">
        <f>[19]Agosto!$B$15</f>
        <v>21.545833333333338</v>
      </c>
      <c r="M23" s="17">
        <f>[19]Agosto!$B$16</f>
        <v>21.504166666666674</v>
      </c>
      <c r="N23" s="17">
        <f>[19]Agosto!$B$17</f>
        <v>24.579166666666666</v>
      </c>
      <c r="O23" s="17">
        <f>[19]Agosto!$B$18</f>
        <v>25.875</v>
      </c>
      <c r="P23" s="17">
        <f>[19]Agosto!$B$19</f>
        <v>26.895833333333329</v>
      </c>
      <c r="Q23" s="17">
        <f>[19]Agosto!$B$20</f>
        <v>27.270833333333329</v>
      </c>
      <c r="R23" s="17">
        <f>[19]Agosto!$B$21</f>
        <v>28.462499999999995</v>
      </c>
      <c r="S23" s="17">
        <f>[19]Agosto!$B$22</f>
        <v>29.554166666666664</v>
      </c>
      <c r="T23" s="17">
        <f>[19]Agosto!$B$23</f>
        <v>25.366666666666671</v>
      </c>
      <c r="U23" s="17">
        <f>[19]Agosto!$B$24</f>
        <v>27.483333333333331</v>
      </c>
      <c r="V23" s="17">
        <f>[19]Agosto!$B$25</f>
        <v>19.570833333333333</v>
      </c>
      <c r="W23" s="17">
        <f>[19]Agosto!$B$26</f>
        <v>15.9125</v>
      </c>
      <c r="X23" s="17">
        <f>[19]Agosto!$B$27</f>
        <v>15.983333333333333</v>
      </c>
      <c r="Y23" s="17">
        <f>[19]Agosto!$B$28</f>
        <v>19.804166666666667</v>
      </c>
      <c r="Z23" s="17">
        <f>[19]Agosto!$B$29</f>
        <v>24.754166666666666</v>
      </c>
      <c r="AA23" s="17">
        <f>[19]Agosto!$B$30</f>
        <v>27.650000000000006</v>
      </c>
      <c r="AB23" s="17">
        <f>[19]Agosto!$B$31</f>
        <v>28.241666666666664</v>
      </c>
      <c r="AC23" s="17">
        <f>[19]Agosto!$B$32</f>
        <v>25.537499999999998</v>
      </c>
      <c r="AD23" s="17">
        <f>[19]Agosto!$B$33</f>
        <v>18.412500000000001</v>
      </c>
      <c r="AE23" s="17">
        <f>[19]Agosto!$B$34</f>
        <v>13.841666666666663</v>
      </c>
      <c r="AF23" s="17">
        <f>[19]Agosto!$B$35</f>
        <v>16.120833333333334</v>
      </c>
      <c r="AG23" s="27">
        <f t="shared" si="3"/>
        <v>22.976881720430111</v>
      </c>
    </row>
    <row r="24" spans="1:34" ht="17.100000000000001" customHeight="1" x14ac:dyDescent="0.2">
      <c r="A24" s="15" t="s">
        <v>14</v>
      </c>
      <c r="B24" s="17">
        <f>[20]Agosto!$B$5</f>
        <v>22.116666666666664</v>
      </c>
      <c r="C24" s="17">
        <f>[20]Agosto!$B$6</f>
        <v>21.883333333333329</v>
      </c>
      <c r="D24" s="17">
        <f>[20]Agosto!$B$7</f>
        <v>21.616666666666664</v>
      </c>
      <c r="E24" s="17">
        <f>[20]Agosto!$B$8</f>
        <v>22.470833333333331</v>
      </c>
      <c r="F24" s="17">
        <f>[20]Agosto!$B$9</f>
        <v>24.383333333333336</v>
      </c>
      <c r="G24" s="17">
        <f>[20]Agosto!$B$10</f>
        <v>25.904166666666665</v>
      </c>
      <c r="H24" s="17">
        <f>[20]Agosto!$B$11</f>
        <v>25.941666666666666</v>
      </c>
      <c r="I24" s="17">
        <f>[20]Agosto!$B$12</f>
        <v>25.920833333333334</v>
      </c>
      <c r="J24" s="17">
        <f>[20]Agosto!$B$13</f>
        <v>22.712500000000002</v>
      </c>
      <c r="K24" s="17">
        <f>[20]Agosto!$B$14</f>
        <v>19.945833333333333</v>
      </c>
      <c r="L24" s="17">
        <f>[20]Agosto!$B$15</f>
        <v>18.324999999999996</v>
      </c>
      <c r="M24" s="17">
        <f>[20]Agosto!$B$16</f>
        <v>18.262499999999996</v>
      </c>
      <c r="N24" s="17">
        <f>[20]Agosto!$B$17</f>
        <v>20.283333333333335</v>
      </c>
      <c r="O24" s="17">
        <f>[20]Agosto!$B$18</f>
        <v>23.962499999999995</v>
      </c>
      <c r="P24" s="17">
        <f>[20]Agosto!$B$19</f>
        <v>25.866666666666664</v>
      </c>
      <c r="Q24" s="17">
        <f>[20]Agosto!$B$20</f>
        <v>21.604166666666671</v>
      </c>
      <c r="R24" s="17">
        <f>[20]Agosto!$B$21</f>
        <v>24.029166666666669</v>
      </c>
      <c r="S24" s="17">
        <f>[20]Agosto!$B$22</f>
        <v>26.758333333333336</v>
      </c>
      <c r="T24" s="17">
        <f>[20]Agosto!$B$23</f>
        <v>26.066666666666663</v>
      </c>
      <c r="U24" s="17">
        <f>[20]Agosto!$B$24</f>
        <v>23.791666666666668</v>
      </c>
      <c r="V24" s="17">
        <f>[20]Agosto!$B$25</f>
        <v>19.562500000000004</v>
      </c>
      <c r="W24" s="17">
        <f>[20]Agosto!$B$26</f>
        <v>14.570833333333333</v>
      </c>
      <c r="X24" s="17">
        <f>[20]Agosto!$B$27</f>
        <v>16.779166666666665</v>
      </c>
      <c r="Y24" s="17">
        <f>[20]Agosto!$B$28</f>
        <v>21.4375</v>
      </c>
      <c r="Z24" s="17">
        <f>[20]Agosto!$B$29</f>
        <v>25.899999999999995</v>
      </c>
      <c r="AA24" s="17">
        <f>[20]Agosto!$B$30</f>
        <v>24.950000000000003</v>
      </c>
      <c r="AB24" s="17">
        <f>[20]Agosto!$B$31</f>
        <v>24.008333333333336</v>
      </c>
      <c r="AC24" s="17">
        <f>[20]Agosto!$B$32</f>
        <v>25.275000000000006</v>
      </c>
      <c r="AD24" s="17">
        <f>[20]Agosto!$B$33</f>
        <v>24.583333333333332</v>
      </c>
      <c r="AE24" s="17">
        <f>[20]Agosto!$B$34</f>
        <v>21.108333333333331</v>
      </c>
      <c r="AF24" s="17">
        <f>[20]Agosto!$B$35</f>
        <v>18.562500000000004</v>
      </c>
      <c r="AG24" s="27">
        <f t="shared" si="3"/>
        <v>22.534946236559144</v>
      </c>
    </row>
    <row r="25" spans="1:34" ht="17.100000000000001" customHeight="1" x14ac:dyDescent="0.2">
      <c r="A25" s="15" t="s">
        <v>15</v>
      </c>
      <c r="B25" s="17">
        <f>[21]Agosto!$B$5</f>
        <v>21.687499999999996</v>
      </c>
      <c r="C25" s="17">
        <f>[21]Agosto!$B$6</f>
        <v>23.587500000000002</v>
      </c>
      <c r="D25" s="17">
        <f>[21]Agosto!$B$7</f>
        <v>20.908333333333328</v>
      </c>
      <c r="E25" s="17">
        <f>[21]Agosto!$B$8</f>
        <v>20.566666666666666</v>
      </c>
      <c r="F25" s="17">
        <f>[21]Agosto!$B$9</f>
        <v>22.125</v>
      </c>
      <c r="G25" s="17">
        <f>[21]Agosto!$B$10</f>
        <v>24.741666666666664</v>
      </c>
      <c r="H25" s="17">
        <f>[21]Agosto!$B$11</f>
        <v>22.470833333333331</v>
      </c>
      <c r="I25" s="17">
        <f>[21]Agosto!$B$12</f>
        <v>17.00833333333334</v>
      </c>
      <c r="J25" s="17">
        <f>[21]Agosto!$B$13</f>
        <v>17.558333333333334</v>
      </c>
      <c r="K25" s="17">
        <f>[21]Agosto!$B$14</f>
        <v>16.195833333333336</v>
      </c>
      <c r="L25" s="17">
        <f>[21]Agosto!$B$15</f>
        <v>15.2125</v>
      </c>
      <c r="M25" s="17">
        <f>[21]Agosto!$B$16</f>
        <v>15.579166666666667</v>
      </c>
      <c r="N25" s="17">
        <f>[21]Agosto!$B$17</f>
        <v>19.033333333333335</v>
      </c>
      <c r="O25" s="17">
        <f>[21]Agosto!$B$18</f>
        <v>23.108333333333331</v>
      </c>
      <c r="P25" s="17">
        <f>[21]Agosto!$B$19</f>
        <v>24.8125</v>
      </c>
      <c r="Q25" s="17">
        <f>[21]Agosto!$B$20</f>
        <v>21.945833333333329</v>
      </c>
      <c r="R25" s="17">
        <f>[21]Agosto!$B$21</f>
        <v>25.116666666666664</v>
      </c>
      <c r="S25" s="17">
        <f>[21]Agosto!$B$22</f>
        <v>24.537499999999998</v>
      </c>
      <c r="T25" s="17">
        <f>[21]Agosto!$B$23</f>
        <v>18.987499999999997</v>
      </c>
      <c r="U25" s="17">
        <f>[21]Agosto!$B$24</f>
        <v>19.662500000000001</v>
      </c>
      <c r="V25" s="17">
        <f>[21]Agosto!$B$25</f>
        <v>12.245833333333335</v>
      </c>
      <c r="W25" s="17">
        <f>[21]Agosto!$B$26</f>
        <v>11.64782608695652</v>
      </c>
      <c r="X25" s="17">
        <f>[21]Agosto!$B$27</f>
        <v>13.895833333333334</v>
      </c>
      <c r="Y25" s="17">
        <f>[21]Agosto!$B$28</f>
        <v>17.320833333333333</v>
      </c>
      <c r="Z25" s="17">
        <f>[21]Agosto!$B$29</f>
        <v>22.212500000000006</v>
      </c>
      <c r="AA25" s="17">
        <f>[21]Agosto!$B$30</f>
        <v>24.362499999999997</v>
      </c>
      <c r="AB25" s="17">
        <f>[21]Agosto!$B$31</f>
        <v>23.570833333333336</v>
      </c>
      <c r="AC25" s="17">
        <f>[21]Agosto!$B$32</f>
        <v>23.404166666666665</v>
      </c>
      <c r="AD25" s="17">
        <f>[21]Agosto!$B$33</f>
        <v>17.520833333333329</v>
      </c>
      <c r="AE25" s="17">
        <f>[21]Agosto!$B$34</f>
        <v>11.366666666666665</v>
      </c>
      <c r="AF25" s="17">
        <f>[21]Agosto!$B$35</f>
        <v>14.387499999999998</v>
      </c>
      <c r="AG25" s="27">
        <f t="shared" si="3"/>
        <v>19.573585787751291</v>
      </c>
    </row>
    <row r="26" spans="1:34" ht="17.100000000000001" customHeight="1" x14ac:dyDescent="0.2">
      <c r="A26" s="15" t="s">
        <v>16</v>
      </c>
      <c r="B26" s="17">
        <f>[22]Agosto!$B$5</f>
        <v>24.120833333333334</v>
      </c>
      <c r="C26" s="17">
        <f>[22]Agosto!$B$6</f>
        <v>21.204166666666666</v>
      </c>
      <c r="D26" s="17">
        <f>[22]Agosto!$B$7</f>
        <v>21.541666666666668</v>
      </c>
      <c r="E26" s="17">
        <f>[22]Agosto!$B$8</f>
        <v>23.579166666666669</v>
      </c>
      <c r="F26" s="17">
        <f>[22]Agosto!$B$9</f>
        <v>26.308333333333337</v>
      </c>
      <c r="G26" s="17">
        <f>[22]Agosto!$B$10</f>
        <v>27.316666666666666</v>
      </c>
      <c r="H26" s="17">
        <f>[22]Agosto!$B$11</f>
        <v>21.787499999999994</v>
      </c>
      <c r="I26" s="17">
        <f>[22]Agosto!$B$12</f>
        <v>17.904166666666665</v>
      </c>
      <c r="J26" s="17">
        <f>[22]Agosto!$B$13</f>
        <v>18.591666666666672</v>
      </c>
      <c r="K26" s="17">
        <f>[22]Agosto!$B$14</f>
        <v>18.970833333333335</v>
      </c>
      <c r="L26" s="17">
        <f>[22]Agosto!$B$15</f>
        <v>17.625000000000004</v>
      </c>
      <c r="M26" s="17">
        <f>[22]Agosto!$B$16</f>
        <v>20.579166666666662</v>
      </c>
      <c r="N26" s="17">
        <f>[22]Agosto!$B$17</f>
        <v>23.291666666666671</v>
      </c>
      <c r="O26" s="17">
        <f>[22]Agosto!$B$18</f>
        <v>26.658333333333335</v>
      </c>
      <c r="P26" s="17">
        <f>[22]Agosto!$B$19</f>
        <v>28.9375</v>
      </c>
      <c r="Q26" s="17">
        <f>[22]Agosto!$B$20</f>
        <v>27.533333333333331</v>
      </c>
      <c r="R26" s="17">
        <f>[22]Agosto!$B$21</f>
        <v>29.537500000000005</v>
      </c>
      <c r="S26" s="17">
        <f>[22]Agosto!$B$22</f>
        <v>27.279166666666669</v>
      </c>
      <c r="T26" s="17">
        <f>[22]Agosto!$B$23</f>
        <v>25.454166666666666</v>
      </c>
      <c r="U26" s="17">
        <f>[22]Agosto!$B$24</f>
        <v>24.824999999999999</v>
      </c>
      <c r="V26" s="17">
        <f>[22]Agosto!$B$25</f>
        <v>17.75</v>
      </c>
      <c r="W26" s="17">
        <f>[22]Agosto!$B$26</f>
        <v>13.752173913043478</v>
      </c>
      <c r="X26" s="17">
        <f>[22]Agosto!$B$27</f>
        <v>15.995833333333332</v>
      </c>
      <c r="Y26" s="17">
        <f>[22]Agosto!$B$28</f>
        <v>18.808333333333334</v>
      </c>
      <c r="Z26" s="17">
        <f>[22]Agosto!$B$29</f>
        <v>23.887499999999999</v>
      </c>
      <c r="AA26" s="17">
        <f>[22]Agosto!$B$30</f>
        <v>27.779166666666669</v>
      </c>
      <c r="AB26" s="17">
        <f>[22]Agosto!$B$31</f>
        <v>29.433333333333326</v>
      </c>
      <c r="AC26" s="17">
        <f>[22]Agosto!$B$32</f>
        <v>27.754166666666659</v>
      </c>
      <c r="AD26" s="17">
        <f>[22]Agosto!$B$33</f>
        <v>15.233333333333334</v>
      </c>
      <c r="AE26" s="17">
        <f>[22]Agosto!$B$34</f>
        <v>15.241666666666669</v>
      </c>
      <c r="AF26" s="17">
        <f>[22]Agosto!$B$35</f>
        <v>17.416666666666671</v>
      </c>
      <c r="AG26" s="27">
        <f t="shared" si="3"/>
        <v>22.454774427302475</v>
      </c>
    </row>
    <row r="27" spans="1:34" ht="17.100000000000001" customHeight="1" x14ac:dyDescent="0.2">
      <c r="A27" s="15" t="s">
        <v>17</v>
      </c>
      <c r="B27" s="17">
        <f>[23]Agosto!$B$5</f>
        <v>22.083333333333332</v>
      </c>
      <c r="C27" s="17">
        <f>[23]Agosto!$B$6</f>
        <v>22.079166666666666</v>
      </c>
      <c r="D27" s="17">
        <f>[23]Agosto!$B$7</f>
        <v>20.833333333333332</v>
      </c>
      <c r="E27" s="17">
        <f>[23]Agosto!$B$8</f>
        <v>22.037499999999994</v>
      </c>
      <c r="F27" s="17">
        <f>[23]Agosto!$B$9</f>
        <v>22.8125</v>
      </c>
      <c r="G27" s="17">
        <f>[23]Agosto!$B$10</f>
        <v>23.224999999999998</v>
      </c>
      <c r="H27" s="17">
        <f>[23]Agosto!$B$11</f>
        <v>25.037499999999998</v>
      </c>
      <c r="I27" s="17">
        <f>[23]Agosto!$B$12</f>
        <v>20.216666666666665</v>
      </c>
      <c r="J27" s="17">
        <f>[23]Agosto!$B$13</f>
        <v>19.570833333333333</v>
      </c>
      <c r="K27" s="17">
        <f>[23]Agosto!$B$14</f>
        <v>18.0625</v>
      </c>
      <c r="L27" s="17">
        <f>[23]Agosto!$B$15</f>
        <v>14.912500000000003</v>
      </c>
      <c r="M27" s="17">
        <f>[23]Agosto!$B$16</f>
        <v>16.512500000000003</v>
      </c>
      <c r="N27" s="17">
        <f>[23]Agosto!$B$17</f>
        <v>16.512500000000003</v>
      </c>
      <c r="O27" s="17">
        <f>[23]Agosto!$B$18</f>
        <v>23.491666666666664</v>
      </c>
      <c r="P27" s="17">
        <f>[23]Agosto!$B$19</f>
        <v>23.237500000000001</v>
      </c>
      <c r="Q27" s="17">
        <f>[23]Agosto!$B$20</f>
        <v>22.420833333333331</v>
      </c>
      <c r="R27" s="17">
        <f>[23]Agosto!$B$21</f>
        <v>24.687499999999996</v>
      </c>
      <c r="S27" s="17">
        <f>[23]Agosto!$B$22</f>
        <v>25.612500000000001</v>
      </c>
      <c r="T27" s="17">
        <f>[23]Agosto!$B$23</f>
        <v>20.349999999999994</v>
      </c>
      <c r="U27" s="17">
        <f>[23]Agosto!$B$24</f>
        <v>23.079166666666669</v>
      </c>
      <c r="V27" s="17">
        <f>[23]Agosto!$B$25</f>
        <v>16.3125</v>
      </c>
      <c r="W27" s="17">
        <f>[23]Agosto!$B$26</f>
        <v>12.337499999999997</v>
      </c>
      <c r="X27" s="17">
        <f>[23]Agosto!$B$27</f>
        <v>14.150000000000004</v>
      </c>
      <c r="Y27" s="17">
        <f>[23]Agosto!$B$28</f>
        <v>17.683333333333334</v>
      </c>
      <c r="Z27" s="17">
        <f>[23]Agosto!$B$29</f>
        <v>22.82083333333334</v>
      </c>
      <c r="AA27" s="17">
        <f>[23]Agosto!$B$30</f>
        <v>26.316666666666666</v>
      </c>
      <c r="AB27" s="17">
        <f>[23]Agosto!$B$31</f>
        <v>25.337500000000002</v>
      </c>
      <c r="AC27" s="17">
        <f>[23]Agosto!$B$32</f>
        <v>25.612499999999997</v>
      </c>
      <c r="AD27" s="17">
        <f>[23]Agosto!$B$33</f>
        <v>20.275000000000002</v>
      </c>
      <c r="AE27" s="17">
        <f>[23]Agosto!$B$34</f>
        <v>14.91666666666667</v>
      </c>
      <c r="AF27" s="17">
        <f>[23]Agosto!$B$35</f>
        <v>15.791666666666666</v>
      </c>
      <c r="AG27" s="27">
        <f t="shared" si="3"/>
        <v>20.591263440860207</v>
      </c>
    </row>
    <row r="28" spans="1:34" ht="17.100000000000001" customHeight="1" x14ac:dyDescent="0.2">
      <c r="A28" s="15" t="s">
        <v>18</v>
      </c>
      <c r="B28" s="17">
        <f>[24]Agosto!$B$5</f>
        <v>22.570833333333329</v>
      </c>
      <c r="C28" s="17">
        <f>[24]Agosto!$B$6</f>
        <v>21.629166666666663</v>
      </c>
      <c r="D28" s="17">
        <f>[24]Agosto!$B$7</f>
        <v>22.837500000000006</v>
      </c>
      <c r="E28" s="17">
        <f>[24]Agosto!$B$8</f>
        <v>23</v>
      </c>
      <c r="F28" s="17">
        <f>[24]Agosto!$B$9</f>
        <v>23.095833333333335</v>
      </c>
      <c r="G28" s="17">
        <f>[24]Agosto!$B$10</f>
        <v>24.116666666666671</v>
      </c>
      <c r="H28" s="17">
        <f>[24]Agosto!$B$11</f>
        <v>24.958333333333332</v>
      </c>
      <c r="I28" s="17">
        <f>[24]Agosto!$B$12</f>
        <v>24.274999999999995</v>
      </c>
      <c r="J28" s="17">
        <f>[24]Agosto!$B$13</f>
        <v>22.016666666666662</v>
      </c>
      <c r="K28" s="17">
        <f>[24]Agosto!$B$14</f>
        <v>17.6875</v>
      </c>
      <c r="L28" s="17">
        <f>[24]Agosto!$B$15</f>
        <v>18.954166666666666</v>
      </c>
      <c r="M28" s="17">
        <f>[24]Agosto!$B$16</f>
        <v>20.587500000000002</v>
      </c>
      <c r="N28" s="17">
        <f>[24]Agosto!$B$17</f>
        <v>23.237500000000001</v>
      </c>
      <c r="O28" s="17">
        <f>[24]Agosto!$B$18</f>
        <v>25.516666666666666</v>
      </c>
      <c r="P28" s="17">
        <f>[24]Agosto!$B$19</f>
        <v>25.504166666666663</v>
      </c>
      <c r="Q28" s="17">
        <f>[24]Agosto!$B$20</f>
        <v>21.183333333333334</v>
      </c>
      <c r="R28" s="17">
        <f>[24]Agosto!$B$21</f>
        <v>24.883333333333336</v>
      </c>
      <c r="S28" s="17">
        <f>[24]Agosto!$B$22</f>
        <v>26.066666666666663</v>
      </c>
      <c r="T28" s="17">
        <f>[24]Agosto!$B$23</f>
        <v>23.791666666666671</v>
      </c>
      <c r="U28" s="17">
        <f>[24]Agosto!$B$24</f>
        <v>24.216666666666665</v>
      </c>
      <c r="V28" s="17">
        <f>[24]Agosto!$B$25</f>
        <v>15.991666666666669</v>
      </c>
      <c r="W28" s="17">
        <f>[24]Agosto!$B$26</f>
        <v>12.958333333333336</v>
      </c>
      <c r="X28" s="17">
        <f>[24]Agosto!$B$27</f>
        <v>15.375</v>
      </c>
      <c r="Y28" s="17">
        <f>[24]Agosto!$B$28</f>
        <v>21.416666666666668</v>
      </c>
      <c r="Z28" s="17">
        <f>[24]Agosto!$B$29</f>
        <v>25.091666666666665</v>
      </c>
      <c r="AA28" s="17">
        <f>[24]Agosto!$B$30</f>
        <v>25.483333333333331</v>
      </c>
      <c r="AB28" s="17">
        <f>[24]Agosto!$B$31</f>
        <v>25.579166666666662</v>
      </c>
      <c r="AC28" s="17">
        <f>[24]Agosto!$B$32</f>
        <v>24.725000000000005</v>
      </c>
      <c r="AD28" s="17">
        <f>[24]Agosto!$B$33</f>
        <v>19.970833333333335</v>
      </c>
      <c r="AE28" s="17">
        <f>[24]Agosto!$B$34</f>
        <v>14.366666666666667</v>
      </c>
      <c r="AF28" s="17">
        <f>[24]Agosto!$B$35</f>
        <v>16.266666666666666</v>
      </c>
      <c r="AG28" s="27">
        <f t="shared" si="3"/>
        <v>21.850134408602148</v>
      </c>
    </row>
    <row r="29" spans="1:34" ht="17.100000000000001" customHeight="1" x14ac:dyDescent="0.2">
      <c r="A29" s="15" t="s">
        <v>19</v>
      </c>
      <c r="B29" s="17">
        <f>[25]Agosto!$B$5</f>
        <v>22.541666666666668</v>
      </c>
      <c r="C29" s="17">
        <f>[25]Agosto!$B$6</f>
        <v>22.783333333333331</v>
      </c>
      <c r="D29" s="17">
        <f>[25]Agosto!$B$7</f>
        <v>21.320833333333336</v>
      </c>
      <c r="E29" s="17">
        <f>[25]Agosto!$B$8</f>
        <v>21.204166666666666</v>
      </c>
      <c r="F29" s="17">
        <f>[25]Agosto!$B$9</f>
        <v>22.787499999999998</v>
      </c>
      <c r="G29" s="17">
        <f>[25]Agosto!$B$10</f>
        <v>23.979166666666668</v>
      </c>
      <c r="H29" s="17">
        <f>[25]Agosto!$B$11</f>
        <v>19.812499999999996</v>
      </c>
      <c r="I29" s="17">
        <f>[25]Agosto!$B$12</f>
        <v>15.479166666666664</v>
      </c>
      <c r="J29" s="17">
        <f>[25]Agosto!$B$13</f>
        <v>16.612500000000001</v>
      </c>
      <c r="K29" s="17">
        <f>[25]Agosto!$B$14</f>
        <v>15.054166666666662</v>
      </c>
      <c r="L29" s="17">
        <f>[25]Agosto!$B$15</f>
        <v>14.862499999999999</v>
      </c>
      <c r="M29" s="17">
        <f>[25]Agosto!$B$16</f>
        <v>16.470833333333331</v>
      </c>
      <c r="N29" s="17">
        <f>[25]Agosto!$B$17</f>
        <v>18.941666666666663</v>
      </c>
      <c r="O29" s="17">
        <f>[25]Agosto!$B$18</f>
        <v>20.999999999999996</v>
      </c>
      <c r="P29" s="17">
        <f>[25]Agosto!$B$19</f>
        <v>18.862500000000001</v>
      </c>
      <c r="Q29" s="17">
        <f>[25]Agosto!$B$20</f>
        <v>20.866666666666664</v>
      </c>
      <c r="R29" s="17">
        <f>[25]Agosto!$B$21</f>
        <v>24</v>
      </c>
      <c r="S29" s="17">
        <f>[25]Agosto!$B$22</f>
        <v>20.549999999999997</v>
      </c>
      <c r="T29" s="17">
        <f>[25]Agosto!$B$23</f>
        <v>18.366666666666667</v>
      </c>
      <c r="U29" s="17">
        <f>[25]Agosto!$B$24</f>
        <v>18.18333333333333</v>
      </c>
      <c r="V29" s="17">
        <f>[25]Agosto!$B$25</f>
        <v>13.216666666666669</v>
      </c>
      <c r="W29" s="17">
        <f>[25]Agosto!$B$26</f>
        <v>12.041666666666666</v>
      </c>
      <c r="X29" s="17">
        <f>[25]Agosto!$B$27</f>
        <v>14.762500000000001</v>
      </c>
      <c r="Y29" s="17">
        <f>[25]Agosto!$B$28</f>
        <v>18.391666666666666</v>
      </c>
      <c r="Z29" s="17">
        <f>[25]Agosto!$B$29</f>
        <v>22.683333333333334</v>
      </c>
      <c r="AA29" s="17">
        <f>[25]Agosto!$B$30</f>
        <v>25.508333333333329</v>
      </c>
      <c r="AB29" s="17">
        <f>[25]Agosto!$B$31</f>
        <v>25.358333333333334</v>
      </c>
      <c r="AC29" s="17">
        <f>[25]Agosto!$B$32</f>
        <v>24.116666666666664</v>
      </c>
      <c r="AD29" s="17">
        <f>[25]Agosto!$B$33</f>
        <v>18.695833333333329</v>
      </c>
      <c r="AE29" s="17">
        <f>[25]Agosto!$B$34</f>
        <v>13.141666666666671</v>
      </c>
      <c r="AF29" s="17">
        <f>[25]Agosto!$B$35</f>
        <v>14.9375</v>
      </c>
      <c r="AG29" s="27">
        <f t="shared" si="3"/>
        <v>19.243010752688171</v>
      </c>
    </row>
    <row r="30" spans="1:34" ht="17.100000000000001" customHeight="1" x14ac:dyDescent="0.2">
      <c r="A30" s="15" t="s">
        <v>31</v>
      </c>
      <c r="B30" s="17">
        <f>[26]Agosto!$B$5</f>
        <v>23.970833333333331</v>
      </c>
      <c r="C30" s="17">
        <f>[26]Agosto!$B$6</f>
        <v>23.220833333333331</v>
      </c>
      <c r="D30" s="17">
        <f>[26]Agosto!$B$7</f>
        <v>23.675000000000001</v>
      </c>
      <c r="E30" s="17">
        <f>[26]Agosto!$B$8</f>
        <v>23.579166666666666</v>
      </c>
      <c r="F30" s="17">
        <f>[26]Agosto!$B$9</f>
        <v>24.554166666666671</v>
      </c>
      <c r="G30" s="17">
        <f>[26]Agosto!$B$10</f>
        <v>25.045833333333334</v>
      </c>
      <c r="H30" s="17">
        <f>[26]Agosto!$B$11</f>
        <v>26.429166666666664</v>
      </c>
      <c r="I30" s="17">
        <f>[26]Agosto!$B$12</f>
        <v>21.266666666666666</v>
      </c>
      <c r="J30" s="17">
        <f>[26]Agosto!$B$13</f>
        <v>18.841666666666669</v>
      </c>
      <c r="K30" s="17">
        <f>[26]Agosto!$B$14</f>
        <v>17.974999999999998</v>
      </c>
      <c r="L30" s="17">
        <f>[26]Agosto!$B$15</f>
        <v>16.008333333333333</v>
      </c>
      <c r="M30" s="17">
        <f>[26]Agosto!$B$16</f>
        <v>18.079166666666669</v>
      </c>
      <c r="N30" s="17">
        <f>[26]Agosto!$B$17</f>
        <v>22.220833333333331</v>
      </c>
      <c r="O30" s="17">
        <f>[26]Agosto!$B$18</f>
        <v>25.854166666666671</v>
      </c>
      <c r="P30" s="17">
        <f>[26]Agosto!$B$19</f>
        <v>26.5625</v>
      </c>
      <c r="Q30" s="17">
        <f>[26]Agosto!$B$20</f>
        <v>22.262499999999999</v>
      </c>
      <c r="R30" s="17">
        <f>[26]Agosto!$B$21</f>
        <v>25.329166666666666</v>
      </c>
      <c r="S30" s="17">
        <f>[26]Agosto!$B$22</f>
        <v>27.175000000000001</v>
      </c>
      <c r="T30" s="17">
        <f>[26]Agosto!$B$23</f>
        <v>21.745833333333334</v>
      </c>
      <c r="U30" s="17">
        <f>[26]Agosto!$B$24</f>
        <v>23.020833333333332</v>
      </c>
      <c r="V30" s="17">
        <f>[26]Agosto!$B$25</f>
        <v>15.725</v>
      </c>
      <c r="W30" s="17">
        <f>[26]Agosto!$B$26</f>
        <v>12.250000000000002</v>
      </c>
      <c r="X30" s="17">
        <f>[26]Agosto!$B$27</f>
        <v>15.179166666666662</v>
      </c>
      <c r="Y30" s="17">
        <f>[26]Agosto!$B$28</f>
        <v>19.650000000000002</v>
      </c>
      <c r="Z30" s="17">
        <f>[26]Agosto!$B$29</f>
        <v>25.833333333333332</v>
      </c>
      <c r="AA30" s="17">
        <f>[26]Agosto!$B$30</f>
        <v>27.3125</v>
      </c>
      <c r="AB30" s="17">
        <f>[26]Agosto!$B$31</f>
        <v>27.662499999999998</v>
      </c>
      <c r="AC30" s="17">
        <f>[26]Agosto!$B$32</f>
        <v>26.295833333333334</v>
      </c>
      <c r="AD30" s="17">
        <f>[26]Agosto!$B$33</f>
        <v>20.404166666666665</v>
      </c>
      <c r="AE30" s="17">
        <f>[26]Agosto!$B$34</f>
        <v>13.837499999999999</v>
      </c>
      <c r="AF30" s="17">
        <f>[26]Agosto!$B$35</f>
        <v>15.500000000000002</v>
      </c>
      <c r="AG30" s="27">
        <f t="shared" si="3"/>
        <v>21.821505376344092</v>
      </c>
    </row>
    <row r="31" spans="1:34" ht="17.100000000000001" customHeight="1" x14ac:dyDescent="0.2">
      <c r="A31" s="15" t="s">
        <v>48</v>
      </c>
      <c r="B31" s="17">
        <f>[27]Agosto!$B$5</f>
        <v>24.541666666666668</v>
      </c>
      <c r="C31" s="17">
        <f>[27]Agosto!$B$6</f>
        <v>24.591666666666669</v>
      </c>
      <c r="D31" s="17">
        <f>[27]Agosto!$B$7</f>
        <v>25.891666666666666</v>
      </c>
      <c r="E31" s="17">
        <f>[27]Agosto!$B$8</f>
        <v>25.524999999999991</v>
      </c>
      <c r="F31" s="17">
        <f>[27]Agosto!$B$9</f>
        <v>25.904166666666669</v>
      </c>
      <c r="G31" s="17">
        <f>[27]Agosto!$B$10</f>
        <v>26.587500000000006</v>
      </c>
      <c r="H31" s="17">
        <f>[27]Agosto!$B$11</f>
        <v>26.887499999999992</v>
      </c>
      <c r="I31" s="17">
        <f>[27]Agosto!$B$12</f>
        <v>27.116666666666664</v>
      </c>
      <c r="J31" s="17">
        <f>[27]Agosto!$B$13</f>
        <v>24.099999999999998</v>
      </c>
      <c r="K31" s="17">
        <f>[27]Agosto!$B$14</f>
        <v>20.970833333333335</v>
      </c>
      <c r="L31" s="17">
        <f>[27]Agosto!$B$15</f>
        <v>20.845833333333331</v>
      </c>
      <c r="M31" s="17">
        <f>[27]Agosto!$B$16</f>
        <v>22.704166666666666</v>
      </c>
      <c r="N31" s="17">
        <f>[27]Agosto!$B$17</f>
        <v>25.979166666666661</v>
      </c>
      <c r="O31" s="17">
        <f>[27]Agosto!$B$18</f>
        <v>28.466666666666665</v>
      </c>
      <c r="P31" s="17">
        <f>[27]Agosto!$B$19</f>
        <v>27.75</v>
      </c>
      <c r="Q31" s="17">
        <f>[27]Agosto!$B$20</f>
        <v>24.516666666666666</v>
      </c>
      <c r="R31" s="17">
        <f>[27]Agosto!$B$21</f>
        <v>26.983333333333334</v>
      </c>
      <c r="S31" s="17">
        <f>[27]Agosto!$B$22</f>
        <v>27.612500000000008</v>
      </c>
      <c r="T31" s="17">
        <f>[27]Agosto!$B$23</f>
        <v>27.762499999999992</v>
      </c>
      <c r="U31" s="17">
        <f>[27]Agosto!$B$24</f>
        <v>25.795833333333334</v>
      </c>
      <c r="V31" s="17">
        <f>[27]Agosto!$B$25</f>
        <v>17.975000000000001</v>
      </c>
      <c r="W31" s="17">
        <f>[27]Agosto!$B$26</f>
        <v>14.308333333333332</v>
      </c>
      <c r="X31" s="17">
        <f>[27]Agosto!$B$27</f>
        <v>17.650000000000002</v>
      </c>
      <c r="Y31" s="17">
        <f>[27]Agosto!$B$28</f>
        <v>24.354166666666671</v>
      </c>
      <c r="Z31" s="17">
        <f>[27]Agosto!$B$29</f>
        <v>26.083333333333332</v>
      </c>
      <c r="AA31" s="17">
        <f>[27]Agosto!$B$30</f>
        <v>27.845833333333331</v>
      </c>
      <c r="AB31" s="17">
        <f>[27]Agosto!$B$31</f>
        <v>27.966666666666672</v>
      </c>
      <c r="AC31" s="17">
        <f>[27]Agosto!$B$32</f>
        <v>25.387499999999992</v>
      </c>
      <c r="AD31" s="17">
        <f>[27]Agosto!$B$33</f>
        <v>21.079166666666669</v>
      </c>
      <c r="AE31" s="17">
        <f>[27]Agosto!$B$34</f>
        <v>14.537500000000001</v>
      </c>
      <c r="AF31" s="17">
        <f>[27]Agosto!$B$35</f>
        <v>17.070833333333333</v>
      </c>
      <c r="AG31" s="27">
        <f t="shared" si="3"/>
        <v>24.0255376344086</v>
      </c>
    </row>
    <row r="32" spans="1:34" ht="17.100000000000001" customHeight="1" x14ac:dyDescent="0.2">
      <c r="A32" s="15" t="s">
        <v>20</v>
      </c>
      <c r="B32" s="17">
        <f>[28]Agosto!$B$5</f>
        <v>22.474999999999998</v>
      </c>
      <c r="C32" s="17">
        <f>[28]Agosto!$B$6</f>
        <v>23.058333333333326</v>
      </c>
      <c r="D32" s="17">
        <f>[28]Agosto!$B$7</f>
        <v>22.108333333333334</v>
      </c>
      <c r="E32" s="17">
        <f>[28]Agosto!$B$8</f>
        <v>22.42916666666666</v>
      </c>
      <c r="F32" s="17">
        <f>[28]Agosto!$B$9</f>
        <v>24.995833333333337</v>
      </c>
      <c r="G32" s="17">
        <f>[28]Agosto!$B$10</f>
        <v>26.004166666666666</v>
      </c>
      <c r="H32" s="17">
        <f>[28]Agosto!$B$11</f>
        <v>26.912499999999998</v>
      </c>
      <c r="I32" s="17">
        <f>[28]Agosto!$B$12</f>
        <v>26.220833333333328</v>
      </c>
      <c r="J32" s="17">
        <f>[28]Agosto!$B$13</f>
        <v>22.554166666666664</v>
      </c>
      <c r="K32" s="17">
        <f>[28]Agosto!$B$14</f>
        <v>20.904166666666665</v>
      </c>
      <c r="L32" s="17">
        <f>[28]Agosto!$B$15</f>
        <v>18.641666666666662</v>
      </c>
      <c r="M32" s="17">
        <f>[28]Agosto!$B$16</f>
        <v>17.954166666666669</v>
      </c>
      <c r="N32" s="17">
        <f>[28]Agosto!$B$17</f>
        <v>20.091666666666665</v>
      </c>
      <c r="O32" s="17">
        <f>[28]Agosto!$B$18</f>
        <v>23.920833333333334</v>
      </c>
      <c r="P32" s="17">
        <f>[28]Agosto!$B$19</f>
        <v>24.320833333333329</v>
      </c>
      <c r="Q32" s="17">
        <f>[28]Agosto!$B$20</f>
        <v>21.329166666666666</v>
      </c>
      <c r="R32" s="17">
        <f>[28]Agosto!$B$21</f>
        <v>22.31666666666667</v>
      </c>
      <c r="S32" s="17" t="str">
        <f>[28]Agosto!$B$22</f>
        <v>*</v>
      </c>
      <c r="T32" s="17" t="str">
        <f>[28]Agosto!$B$23</f>
        <v>*</v>
      </c>
      <c r="U32" s="17" t="str">
        <f>[28]Agosto!$B$24</f>
        <v>*</v>
      </c>
      <c r="V32" s="17" t="str">
        <f>[28]Agosto!$B$25</f>
        <v>*</v>
      </c>
      <c r="W32" s="17" t="str">
        <f>[28]Agosto!$B$26</f>
        <v>*</v>
      </c>
      <c r="X32" s="17" t="str">
        <f>[28]Agosto!$B$27</f>
        <v>*</v>
      </c>
      <c r="Y32" s="17" t="str">
        <f>[28]Agosto!$B$28</f>
        <v>*</v>
      </c>
      <c r="Z32" s="17" t="str">
        <f>[28]Agosto!$B$29</f>
        <v>*</v>
      </c>
      <c r="AA32" s="17" t="str">
        <f>[28]Agosto!$B$30</f>
        <v>*</v>
      </c>
      <c r="AB32" s="17" t="str">
        <f>[28]Agosto!$B$31</f>
        <v>*</v>
      </c>
      <c r="AC32" s="17" t="str">
        <f>[28]Agosto!$B$32</f>
        <v>*</v>
      </c>
      <c r="AD32" s="17" t="str">
        <f>[28]Agosto!$B$33</f>
        <v>*</v>
      </c>
      <c r="AE32" s="17" t="str">
        <f>[28]Agosto!$B$34</f>
        <v>*</v>
      </c>
      <c r="AF32" s="17" t="str">
        <f>[28]Agosto!$B$35</f>
        <v>*</v>
      </c>
      <c r="AG32" s="27">
        <f t="shared" si="2"/>
        <v>22.71985294117647</v>
      </c>
    </row>
    <row r="33" spans="1:35" s="5" customFormat="1" ht="17.100000000000001" customHeight="1" x14ac:dyDescent="0.2">
      <c r="A33" s="22" t="s">
        <v>34</v>
      </c>
      <c r="B33" s="23">
        <f t="shared" ref="B33:AG33" si="4">AVERAGE(B5:B32)</f>
        <v>23.0625</v>
      </c>
      <c r="C33" s="23">
        <f t="shared" si="4"/>
        <v>22.506196581196573</v>
      </c>
      <c r="D33" s="23">
        <f t="shared" si="4"/>
        <v>22.696296296296296</v>
      </c>
      <c r="E33" s="23">
        <f t="shared" si="4"/>
        <v>22.685865384615379</v>
      </c>
      <c r="F33" s="23">
        <f t="shared" si="4"/>
        <v>23.993121693121701</v>
      </c>
      <c r="G33" s="23">
        <f t="shared" si="4"/>
        <v>24.942905011655007</v>
      </c>
      <c r="H33" s="23">
        <f t="shared" si="4"/>
        <v>24.736844405594415</v>
      </c>
      <c r="I33" s="23">
        <f t="shared" si="4"/>
        <v>22.183012820512822</v>
      </c>
      <c r="J33" s="23">
        <f t="shared" si="4"/>
        <v>20.238873626373625</v>
      </c>
      <c r="K33" s="23">
        <f t="shared" si="4"/>
        <v>18.64967948717949</v>
      </c>
      <c r="L33" s="23">
        <f t="shared" si="4"/>
        <v>17.660256410256409</v>
      </c>
      <c r="M33" s="23">
        <f t="shared" si="4"/>
        <v>19.122001763668429</v>
      </c>
      <c r="N33" s="23">
        <f t="shared" si="4"/>
        <v>21.759104938271602</v>
      </c>
      <c r="O33" s="23">
        <f t="shared" si="4"/>
        <v>25.038800705467377</v>
      </c>
      <c r="P33" s="23">
        <f t="shared" si="4"/>
        <v>25.284138176638166</v>
      </c>
      <c r="Q33" s="23">
        <f t="shared" si="4"/>
        <v>23.067980769230772</v>
      </c>
      <c r="R33" s="23">
        <f t="shared" si="4"/>
        <v>25.841424162257503</v>
      </c>
      <c r="S33" s="23">
        <f t="shared" si="4"/>
        <v>26.243749999999995</v>
      </c>
      <c r="T33" s="23">
        <f t="shared" si="4"/>
        <v>23.112252331002328</v>
      </c>
      <c r="U33" s="23">
        <f t="shared" si="4"/>
        <v>23.40603146853147</v>
      </c>
      <c r="V33" s="23">
        <f t="shared" si="4"/>
        <v>16.77996794871795</v>
      </c>
      <c r="W33" s="23">
        <f t="shared" si="4"/>
        <v>13.956823339703773</v>
      </c>
      <c r="X33" s="23">
        <f t="shared" si="4"/>
        <v>16.089260739260737</v>
      </c>
      <c r="Y33" s="23">
        <f t="shared" si="4"/>
        <v>20.113621794871793</v>
      </c>
      <c r="Z33" s="23">
        <f t="shared" si="4"/>
        <v>24.817147435897432</v>
      </c>
      <c r="AA33" s="23">
        <f t="shared" si="4"/>
        <v>26.583395061728396</v>
      </c>
      <c r="AB33" s="23">
        <f t="shared" si="4"/>
        <v>26.256657848324515</v>
      </c>
      <c r="AC33" s="23">
        <f t="shared" si="4"/>
        <v>25.48179012345679</v>
      </c>
      <c r="AD33" s="23">
        <f t="shared" si="4"/>
        <v>20.121759259259257</v>
      </c>
      <c r="AE33" s="23">
        <f t="shared" si="4"/>
        <v>15.276168430335098</v>
      </c>
      <c r="AF33" s="23">
        <f t="shared" si="4"/>
        <v>16.378786799620134</v>
      </c>
      <c r="AG33" s="27">
        <f t="shared" si="4"/>
        <v>21.993978896818003</v>
      </c>
      <c r="AH33" s="8"/>
    </row>
    <row r="34" spans="1:35" x14ac:dyDescent="0.2">
      <c r="A34" s="81"/>
      <c r="B34" s="82"/>
      <c r="C34" s="82"/>
      <c r="D34" s="82" t="s">
        <v>139</v>
      </c>
      <c r="E34" s="82"/>
      <c r="F34" s="82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4"/>
      <c r="AE34" s="85"/>
      <c r="AF34" s="86"/>
      <c r="AG34" s="87"/>
      <c r="AH34"/>
    </row>
    <row r="35" spans="1:35" x14ac:dyDescent="0.2">
      <c r="A35" s="81"/>
      <c r="B35" s="88"/>
      <c r="C35" s="88"/>
      <c r="D35" s="88"/>
      <c r="E35" s="88" t="s">
        <v>140</v>
      </c>
      <c r="F35" s="88"/>
      <c r="G35" s="88"/>
      <c r="H35" s="88"/>
      <c r="I35" s="88"/>
      <c r="J35" s="89"/>
      <c r="K35" s="89"/>
      <c r="L35" s="89"/>
      <c r="M35" s="89" t="s">
        <v>49</v>
      </c>
      <c r="N35" s="89"/>
      <c r="O35" s="89"/>
      <c r="P35" s="89"/>
      <c r="Q35" s="89"/>
      <c r="R35" s="89"/>
      <c r="S35" s="89"/>
      <c r="T35" s="127" t="s">
        <v>141</v>
      </c>
      <c r="U35" s="127"/>
      <c r="V35" s="127"/>
      <c r="W35" s="127"/>
      <c r="X35" s="127"/>
      <c r="Y35" s="89"/>
      <c r="Z35" s="89"/>
      <c r="AA35" s="89"/>
      <c r="AB35" s="89"/>
      <c r="AC35" s="88"/>
      <c r="AD35" s="88"/>
      <c r="AE35" s="88"/>
      <c r="AF35" s="89"/>
      <c r="AG35" s="90"/>
      <c r="AH35" s="2"/>
    </row>
    <row r="36" spans="1:35" x14ac:dyDescent="0.2">
      <c r="A36" s="91"/>
      <c r="B36" s="89"/>
      <c r="C36" s="89"/>
      <c r="D36" s="89"/>
      <c r="E36" s="89"/>
      <c r="F36" s="89"/>
      <c r="G36" s="89"/>
      <c r="H36" s="89"/>
      <c r="I36" s="89"/>
      <c r="J36" s="92"/>
      <c r="K36" s="92"/>
      <c r="L36" s="92"/>
      <c r="M36" s="92" t="s">
        <v>50</v>
      </c>
      <c r="N36" s="92"/>
      <c r="O36" s="92"/>
      <c r="P36" s="92"/>
      <c r="Q36" s="89"/>
      <c r="R36" s="89"/>
      <c r="S36" s="89"/>
      <c r="T36" s="128" t="s">
        <v>142</v>
      </c>
      <c r="U36" s="128"/>
      <c r="V36" s="128"/>
      <c r="W36" s="128"/>
      <c r="X36" s="128"/>
      <c r="Y36" s="92"/>
      <c r="Z36" s="92"/>
      <c r="AA36" s="92"/>
      <c r="AB36" s="92"/>
      <c r="AC36" s="89"/>
      <c r="AD36" s="89"/>
      <c r="AE36" s="89"/>
      <c r="AF36" s="89"/>
      <c r="AG36" s="90"/>
      <c r="AH36" s="2"/>
      <c r="AI36" s="2"/>
    </row>
    <row r="37" spans="1:35" x14ac:dyDescent="0.2">
      <c r="A37" s="81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  <c r="P37" s="89"/>
      <c r="Q37" s="89"/>
      <c r="R37" s="89"/>
      <c r="S37" s="89"/>
      <c r="T37" s="93"/>
      <c r="U37" s="93"/>
      <c r="V37" s="93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94"/>
      <c r="AH37" s="39"/>
      <c r="AI37" s="2"/>
    </row>
    <row r="38" spans="1:35" ht="13.5" thickBot="1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7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7"/>
      <c r="AE38" s="97"/>
      <c r="AF38" s="97"/>
      <c r="AG38" s="99"/>
    </row>
    <row r="42" spans="1:35" x14ac:dyDescent="0.2">
      <c r="P42" s="2" t="s">
        <v>51</v>
      </c>
    </row>
    <row r="43" spans="1:35" x14ac:dyDescent="0.2">
      <c r="V43" s="2" t="s">
        <v>51</v>
      </c>
    </row>
    <row r="44" spans="1:35" x14ac:dyDescent="0.2">
      <c r="AC44" s="2" t="s">
        <v>51</v>
      </c>
    </row>
  </sheetData>
  <mergeCells count="36"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opLeftCell="C16" zoomScale="90" zoomScaleNormal="90" workbookViewId="0">
      <selection activeCell="AK12" sqref="AK12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2" width="6.42578125" style="2" bestFit="1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5" ht="20.100000000000001" customHeight="1" x14ac:dyDescent="0.2">
      <c r="A1" s="133" t="s">
        <v>30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</row>
    <row r="2" spans="1:35" s="4" customFormat="1" ht="20.100000000000001" customHeight="1" x14ac:dyDescent="0.2">
      <c r="A2" s="126" t="s">
        <v>21</v>
      </c>
      <c r="B2" s="129" t="s">
        <v>136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I2" s="19" t="s">
        <v>42</v>
      </c>
    </row>
    <row r="3" spans="1:35" s="5" customFormat="1" ht="20.100000000000001" customHeight="1" x14ac:dyDescent="0.2">
      <c r="A3" s="126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23">
        <v>30</v>
      </c>
      <c r="AF3" s="123">
        <v>31</v>
      </c>
      <c r="AG3" s="24" t="s">
        <v>41</v>
      </c>
      <c r="AH3" s="32" t="s">
        <v>39</v>
      </c>
      <c r="AI3" s="19" t="s">
        <v>43</v>
      </c>
    </row>
    <row r="4" spans="1:35" s="5" customFormat="1" ht="20.100000000000001" customHeight="1" x14ac:dyDescent="0.2">
      <c r="A4" s="126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24" t="s">
        <v>37</v>
      </c>
      <c r="AH4" s="32" t="s">
        <v>37</v>
      </c>
      <c r="AI4" s="20"/>
    </row>
    <row r="5" spans="1:35" s="5" customFormat="1" ht="20.100000000000001" customHeight="1" x14ac:dyDescent="0.2">
      <c r="A5" s="15" t="s">
        <v>44</v>
      </c>
      <c r="B5" s="17">
        <f>[1]Agosto!$K$5</f>
        <v>0</v>
      </c>
      <c r="C5" s="17">
        <f>[1]Agosto!$K$6</f>
        <v>0</v>
      </c>
      <c r="D5" s="17">
        <f>[1]Agosto!$K$7</f>
        <v>0</v>
      </c>
      <c r="E5" s="17">
        <f>[1]Agosto!$K$8</f>
        <v>0</v>
      </c>
      <c r="F5" s="17">
        <f>[1]Agosto!$K$9</f>
        <v>0</v>
      </c>
      <c r="G5" s="17">
        <f>[1]Agosto!$K$10</f>
        <v>0</v>
      </c>
      <c r="H5" s="17">
        <f>[1]Agosto!$K$11</f>
        <v>0</v>
      </c>
      <c r="I5" s="17">
        <f>[1]Agosto!$K$12</f>
        <v>0</v>
      </c>
      <c r="J5" s="17">
        <f>[1]Agosto!$K$13</f>
        <v>0</v>
      </c>
      <c r="K5" s="17">
        <f>[1]Agosto!$K$14</f>
        <v>3.2</v>
      </c>
      <c r="L5" s="17">
        <f>[1]Agosto!$K$15</f>
        <v>0.2</v>
      </c>
      <c r="M5" s="17">
        <f>[1]Agosto!$K$16</f>
        <v>0</v>
      </c>
      <c r="N5" s="17">
        <f>[1]Agosto!$K$17</f>
        <v>0</v>
      </c>
      <c r="O5" s="17">
        <f>[1]Agosto!$K$18</f>
        <v>0</v>
      </c>
      <c r="P5" s="17">
        <f>[1]Agosto!$K$19</f>
        <v>0</v>
      </c>
      <c r="Q5" s="17">
        <f>[1]Agosto!$K$20</f>
        <v>8.1999999999999993</v>
      </c>
      <c r="R5" s="17">
        <f>[1]Agosto!$K$21</f>
        <v>0</v>
      </c>
      <c r="S5" s="17">
        <f>[1]Agosto!$K$22</f>
        <v>0</v>
      </c>
      <c r="T5" s="17">
        <f>[1]Agosto!$K$23</f>
        <v>0</v>
      </c>
      <c r="U5" s="17">
        <f>[1]Agosto!$K$24</f>
        <v>0.8</v>
      </c>
      <c r="V5" s="17">
        <f>[1]Agosto!$K$25</f>
        <v>25.599999999999998</v>
      </c>
      <c r="W5" s="17">
        <f>[1]Agosto!$K$26</f>
        <v>0</v>
      </c>
      <c r="X5" s="17">
        <f>[1]Agosto!$K$27</f>
        <v>0</v>
      </c>
      <c r="Y5" s="17">
        <f>[1]Agosto!$K$28</f>
        <v>0</v>
      </c>
      <c r="Z5" s="17">
        <f>[1]Agosto!$K$29</f>
        <v>0</v>
      </c>
      <c r="AA5" s="17">
        <f>[1]Agosto!$K$30</f>
        <v>0</v>
      </c>
      <c r="AB5" s="17">
        <f>[1]Agosto!$K$31</f>
        <v>0</v>
      </c>
      <c r="AC5" s="17">
        <f>[1]Agosto!$K$32</f>
        <v>0</v>
      </c>
      <c r="AD5" s="17">
        <f>[1]Agosto!$K$33</f>
        <v>1.8000000000000003</v>
      </c>
      <c r="AE5" s="17">
        <f>[1]Agosto!$K$34</f>
        <v>7</v>
      </c>
      <c r="AF5" s="16">
        <f>[1]Agosto!$K$35</f>
        <v>1.5999999999999999</v>
      </c>
      <c r="AG5" s="25">
        <f>SUM(B5:AF5)</f>
        <v>48.4</v>
      </c>
      <c r="AH5" s="33">
        <f>MAX(B5:AF5)</f>
        <v>25.599999999999998</v>
      </c>
      <c r="AI5" s="76">
        <f t="shared" ref="AI5:AI31" si="1">COUNTIF(B5:AF5,"=0,0")</f>
        <v>23</v>
      </c>
    </row>
    <row r="6" spans="1:35" ht="17.100000000000001" customHeight="1" x14ac:dyDescent="0.2">
      <c r="A6" s="15" t="s">
        <v>0</v>
      </c>
      <c r="B6" s="17">
        <f>[2]Agosto!$K$5</f>
        <v>0</v>
      </c>
      <c r="C6" s="17">
        <f>[2]Agosto!$K$6</f>
        <v>0</v>
      </c>
      <c r="D6" s="17">
        <f>[2]Agosto!$K$7</f>
        <v>0</v>
      </c>
      <c r="E6" s="17">
        <f>[2]Agosto!$K$8</f>
        <v>0</v>
      </c>
      <c r="F6" s="17">
        <f>[2]Agosto!$K$9</f>
        <v>0</v>
      </c>
      <c r="G6" s="17">
        <f>[2]Agosto!$K$10</f>
        <v>0</v>
      </c>
      <c r="H6" s="17">
        <f>[2]Agosto!$K$11</f>
        <v>0</v>
      </c>
      <c r="I6" s="17">
        <f>[2]Agosto!$K$12</f>
        <v>6.2</v>
      </c>
      <c r="J6" s="17">
        <f>[2]Agosto!$K$13</f>
        <v>4.4000000000000004</v>
      </c>
      <c r="K6" s="17">
        <f>[2]Agosto!$K$14</f>
        <v>0</v>
      </c>
      <c r="L6" s="17">
        <f>[2]Agosto!$K$15</f>
        <v>0</v>
      </c>
      <c r="M6" s="17">
        <f>[2]Agosto!$K$16</f>
        <v>0</v>
      </c>
      <c r="N6" s="17">
        <f>[2]Agosto!$K$17</f>
        <v>0</v>
      </c>
      <c r="O6" s="17">
        <f>[2]Agosto!$K$18</f>
        <v>0</v>
      </c>
      <c r="P6" s="17">
        <f>[2]Agosto!$K$19</f>
        <v>1.4</v>
      </c>
      <c r="Q6" s="17">
        <f>[2]Agosto!$K$20</f>
        <v>0.6</v>
      </c>
      <c r="R6" s="17">
        <f>[2]Agosto!$K$21</f>
        <v>0</v>
      </c>
      <c r="S6" s="17">
        <f>[2]Agosto!$K$22</f>
        <v>5</v>
      </c>
      <c r="T6" s="17">
        <f>[2]Agosto!$K$23</f>
        <v>21</v>
      </c>
      <c r="U6" s="17">
        <f>[2]Agosto!$K$24</f>
        <v>48.199999999999996</v>
      </c>
      <c r="V6" s="17">
        <f>[2]Agosto!$K$25</f>
        <v>0.2</v>
      </c>
      <c r="W6" s="17">
        <f>[2]Agosto!$K$26</f>
        <v>0</v>
      </c>
      <c r="X6" s="17">
        <f>[2]Agosto!$K$27</f>
        <v>0</v>
      </c>
      <c r="Y6" s="17">
        <f>[2]Agosto!$K$28</f>
        <v>0</v>
      </c>
      <c r="Z6" s="17">
        <f>[2]Agosto!$K$29</f>
        <v>0</v>
      </c>
      <c r="AA6" s="17">
        <f>[2]Agosto!$K$30</f>
        <v>0</v>
      </c>
      <c r="AB6" s="17">
        <f>[2]Agosto!$K$31</f>
        <v>0</v>
      </c>
      <c r="AC6" s="17">
        <f>[2]Agosto!$K$32</f>
        <v>0</v>
      </c>
      <c r="AD6" s="17">
        <f>[2]Agosto!$K$33</f>
        <v>12.6</v>
      </c>
      <c r="AE6" s="17">
        <f>[2]Agosto!$K$34</f>
        <v>5.4</v>
      </c>
      <c r="AF6" s="17">
        <f>[2]Agosto!$K$35</f>
        <v>0</v>
      </c>
      <c r="AG6" s="26">
        <f t="shared" ref="AG6:AG17" si="2">SUM(B6:AF6)</f>
        <v>105</v>
      </c>
      <c r="AH6" s="29">
        <f>MAX(B6:AF6)</f>
        <v>48.199999999999996</v>
      </c>
      <c r="AI6" s="76">
        <f t="shared" si="1"/>
        <v>21</v>
      </c>
    </row>
    <row r="7" spans="1:35" ht="17.100000000000001" customHeight="1" x14ac:dyDescent="0.2">
      <c r="A7" s="15" t="s">
        <v>1</v>
      </c>
      <c r="B7" s="17" t="str">
        <f>[3]Agosto!$K$5</f>
        <v>*</v>
      </c>
      <c r="C7" s="17" t="str">
        <f>[3]Agosto!$K$6</f>
        <v>*</v>
      </c>
      <c r="D7" s="17" t="str">
        <f>[3]Agosto!$K$7</f>
        <v>*</v>
      </c>
      <c r="E7" s="17" t="str">
        <f>[3]Agosto!$K$8</f>
        <v>*</v>
      </c>
      <c r="F7" s="17" t="str">
        <f>[3]Agosto!$K$9</f>
        <v>*</v>
      </c>
      <c r="G7" s="17" t="str">
        <f>[3]Agosto!$K$10</f>
        <v>*</v>
      </c>
      <c r="H7" s="17" t="str">
        <f>[3]Agosto!$K$11</f>
        <v>*</v>
      </c>
      <c r="I7" s="17" t="str">
        <f>[3]Agosto!$K$12</f>
        <v>*</v>
      </c>
      <c r="J7" s="17" t="str">
        <f>[3]Agosto!$K$13</f>
        <v>*</v>
      </c>
      <c r="K7" s="17" t="str">
        <f>[3]Agosto!$K$14</f>
        <v>*</v>
      </c>
      <c r="L7" s="17" t="str">
        <f>[3]Agosto!$K$15</f>
        <v>*</v>
      </c>
      <c r="M7" s="17" t="str">
        <f>[3]Agosto!$K$16</f>
        <v>*</v>
      </c>
      <c r="N7" s="17" t="str">
        <f>[3]Agosto!$K$17</f>
        <v>*</v>
      </c>
      <c r="O7" s="17" t="str">
        <f>[3]Agosto!$K$18</f>
        <v>*</v>
      </c>
      <c r="P7" s="17" t="str">
        <f>[3]Agosto!$K$19</f>
        <v>*</v>
      </c>
      <c r="Q7" s="17" t="str">
        <f>[3]Agosto!$K$20</f>
        <v>*</v>
      </c>
      <c r="R7" s="17" t="str">
        <f>[3]Agosto!$K$21</f>
        <v>*</v>
      </c>
      <c r="S7" s="17" t="str">
        <f>[3]Agosto!$K$22</f>
        <v>*</v>
      </c>
      <c r="T7" s="17" t="str">
        <f>[3]Agosto!$K$23</f>
        <v>*</v>
      </c>
      <c r="U7" s="17" t="str">
        <f>[3]Agosto!$K$24</f>
        <v>*</v>
      </c>
      <c r="V7" s="17" t="str">
        <f>[3]Agosto!$K$25</f>
        <v>*</v>
      </c>
      <c r="W7" s="17" t="str">
        <f>[3]Agosto!$K$26</f>
        <v>*</v>
      </c>
      <c r="X7" s="17" t="str">
        <f>[3]Agosto!$K$27</f>
        <v>*</v>
      </c>
      <c r="Y7" s="17" t="str">
        <f>[3]Agosto!$K$28</f>
        <v>*</v>
      </c>
      <c r="Z7" s="17" t="str">
        <f>[3]Agosto!$K$29</f>
        <v>*</v>
      </c>
      <c r="AA7" s="17" t="str">
        <f>[3]Agosto!$K$30</f>
        <v>*</v>
      </c>
      <c r="AB7" s="17" t="str">
        <f>[3]Agosto!$K$31</f>
        <v>*</v>
      </c>
      <c r="AC7" s="17" t="str">
        <f>[3]Agosto!$K$32</f>
        <v>*</v>
      </c>
      <c r="AD7" s="17" t="str">
        <f>[3]Agosto!$K$33</f>
        <v>*</v>
      </c>
      <c r="AE7" s="17" t="str">
        <f>[3]Agosto!$K$34</f>
        <v>*</v>
      </c>
      <c r="AF7" s="17" t="str">
        <f>[3]Agosto!$K$35</f>
        <v>*</v>
      </c>
      <c r="AG7" s="26" t="s">
        <v>144</v>
      </c>
      <c r="AH7" s="29" t="s">
        <v>144</v>
      </c>
      <c r="AI7" s="76" t="s">
        <v>144</v>
      </c>
    </row>
    <row r="8" spans="1:35" ht="17.100000000000001" customHeight="1" x14ac:dyDescent="0.2">
      <c r="A8" s="15" t="s">
        <v>76</v>
      </c>
      <c r="B8" s="17">
        <f>[4]Agosto!$K$5</f>
        <v>0</v>
      </c>
      <c r="C8" s="17">
        <f>[4]Agosto!$K$6</f>
        <v>0</v>
      </c>
      <c r="D8" s="17">
        <f>[4]Agosto!$K$7</f>
        <v>0</v>
      </c>
      <c r="E8" s="17">
        <f>[4]Agosto!$K$8</f>
        <v>0</v>
      </c>
      <c r="F8" s="17">
        <f>[4]Agosto!$K$9</f>
        <v>0</v>
      </c>
      <c r="G8" s="17">
        <f>[4]Agosto!$K$10</f>
        <v>0</v>
      </c>
      <c r="H8" s="17">
        <f>[4]Agosto!$K$11</f>
        <v>0</v>
      </c>
      <c r="I8" s="17">
        <f>[4]Agosto!$K$12</f>
        <v>0</v>
      </c>
      <c r="J8" s="17">
        <f>[4]Agosto!$K$13</f>
        <v>0</v>
      </c>
      <c r="K8" s="17">
        <f>[4]Agosto!$K$14</f>
        <v>0</v>
      </c>
      <c r="L8" s="17">
        <f>[4]Agosto!$K$15</f>
        <v>0</v>
      </c>
      <c r="M8" s="17">
        <f>[4]Agosto!$K$16</f>
        <v>0</v>
      </c>
      <c r="N8" s="17">
        <f>[4]Agosto!$K$17</f>
        <v>0</v>
      </c>
      <c r="O8" s="17">
        <f>[4]Agosto!$K$18</f>
        <v>0</v>
      </c>
      <c r="P8" s="17">
        <f>[4]Agosto!$K$19</f>
        <v>0.2</v>
      </c>
      <c r="Q8" s="17">
        <f>[4]Agosto!$K$20</f>
        <v>8.4</v>
      </c>
      <c r="R8" s="17">
        <f>[4]Agosto!$K$21</f>
        <v>0</v>
      </c>
      <c r="S8" s="17">
        <f>[4]Agosto!$K$22</f>
        <v>8.6000000000000014</v>
      </c>
      <c r="T8" s="17">
        <f>[4]Agosto!$K$23</f>
        <v>6.9999999999999991</v>
      </c>
      <c r="U8" s="17">
        <f>[4]Agosto!$K$24</f>
        <v>22.2</v>
      </c>
      <c r="V8" s="17">
        <f>[4]Agosto!$K$25</f>
        <v>12.799999999999997</v>
      </c>
      <c r="W8" s="17">
        <f>[4]Agosto!$K$26</f>
        <v>0</v>
      </c>
      <c r="X8" s="17">
        <f>[4]Agosto!$K$27</f>
        <v>0</v>
      </c>
      <c r="Y8" s="17">
        <f>[4]Agosto!$K$28</f>
        <v>0</v>
      </c>
      <c r="Z8" s="17">
        <f>[4]Agosto!$K$29</f>
        <v>0</v>
      </c>
      <c r="AA8" s="17">
        <f>[4]Agosto!$K$30</f>
        <v>0</v>
      </c>
      <c r="AB8" s="17">
        <f>[4]Agosto!$K$31</f>
        <v>0</v>
      </c>
      <c r="AC8" s="17">
        <f>[4]Agosto!$K$32</f>
        <v>0</v>
      </c>
      <c r="AD8" s="17">
        <f>[4]Agosto!$K$33</f>
        <v>6.4</v>
      </c>
      <c r="AE8" s="17">
        <f>[4]Agosto!$K$34</f>
        <v>20.200000000000003</v>
      </c>
      <c r="AF8" s="17">
        <f>[4]Agosto!$K$35</f>
        <v>0.8</v>
      </c>
      <c r="AG8" s="26">
        <f t="shared" si="2"/>
        <v>86.600000000000009</v>
      </c>
      <c r="AH8" s="29">
        <f t="shared" ref="AH8:AH17" si="3">MAX(B8:AF8)</f>
        <v>22.2</v>
      </c>
      <c r="AI8" s="76">
        <f t="shared" si="1"/>
        <v>22</v>
      </c>
    </row>
    <row r="9" spans="1:35" ht="17.100000000000001" customHeight="1" x14ac:dyDescent="0.2">
      <c r="A9" s="15" t="s">
        <v>45</v>
      </c>
      <c r="B9" s="17">
        <f>[5]Agosto!$K$5</f>
        <v>0</v>
      </c>
      <c r="C9" s="17">
        <f>[5]Agosto!$K$6</f>
        <v>0</v>
      </c>
      <c r="D9" s="17">
        <f>[5]Agosto!$K$7</f>
        <v>0</v>
      </c>
      <c r="E9" s="17">
        <f>[5]Agosto!$K$8</f>
        <v>0</v>
      </c>
      <c r="F9" s="17">
        <f>[5]Agosto!$K$9</f>
        <v>0</v>
      </c>
      <c r="G9" s="17">
        <f>[5]Agosto!$K$10</f>
        <v>0</v>
      </c>
      <c r="H9" s="17">
        <f>[5]Agosto!$K$11</f>
        <v>0</v>
      </c>
      <c r="I9" s="17">
        <f>[5]Agosto!$K$12</f>
        <v>9</v>
      </c>
      <c r="J9" s="17">
        <f>[5]Agosto!$K$13</f>
        <v>10</v>
      </c>
      <c r="K9" s="17">
        <f>[5]Agosto!$K$14</f>
        <v>0</v>
      </c>
      <c r="L9" s="17">
        <f>[5]Agosto!$K$15</f>
        <v>0.2</v>
      </c>
      <c r="M9" s="17">
        <f>[5]Agosto!$K$16</f>
        <v>0</v>
      </c>
      <c r="N9" s="17">
        <f>[5]Agosto!$K$17</f>
        <v>0</v>
      </c>
      <c r="O9" s="17">
        <f>[5]Agosto!$K$18</f>
        <v>0</v>
      </c>
      <c r="P9" s="17">
        <f>[5]Agosto!$K$19</f>
        <v>0.2</v>
      </c>
      <c r="Q9" s="17">
        <f>[5]Agosto!$K$20</f>
        <v>0</v>
      </c>
      <c r="R9" s="17">
        <f>[5]Agosto!$K$21</f>
        <v>0</v>
      </c>
      <c r="S9" s="17">
        <f>[5]Agosto!$K$22</f>
        <v>0</v>
      </c>
      <c r="T9" s="17">
        <f>[5]Agosto!$K$23</f>
        <v>0.4</v>
      </c>
      <c r="U9" s="17">
        <f>[5]Agosto!$K$24</f>
        <v>19.399999999999999</v>
      </c>
      <c r="V9" s="17">
        <f>[5]Agosto!$K$25</f>
        <v>0.2</v>
      </c>
      <c r="W9" s="17">
        <f>[5]Agosto!$K$26</f>
        <v>0</v>
      </c>
      <c r="X9" s="17">
        <f>[5]Agosto!$K$27</f>
        <v>0.2</v>
      </c>
      <c r="Y9" s="17">
        <f>[5]Agosto!$K$28</f>
        <v>0</v>
      </c>
      <c r="Z9" s="17">
        <f>[5]Agosto!$K$29</f>
        <v>0</v>
      </c>
      <c r="AA9" s="17">
        <f>[5]Agosto!$K$30</f>
        <v>0</v>
      </c>
      <c r="AB9" s="17">
        <f>[5]Agosto!$K$31</f>
        <v>0</v>
      </c>
      <c r="AC9" s="17">
        <f>[5]Agosto!$K$32</f>
        <v>4.5999999999999996</v>
      </c>
      <c r="AD9" s="17">
        <f>[5]Agosto!$K$33</f>
        <v>4.2</v>
      </c>
      <c r="AE9" s="17">
        <f>[5]Agosto!$K$34</f>
        <v>4</v>
      </c>
      <c r="AF9" s="17">
        <f>[5]Agosto!$K$35</f>
        <v>0.2</v>
      </c>
      <c r="AG9" s="26">
        <f t="shared" ref="AG9" si="4">SUM(B9:AF9)</f>
        <v>52.600000000000009</v>
      </c>
      <c r="AH9" s="29">
        <f t="shared" ref="AH9" si="5">MAX(B9:AF9)</f>
        <v>19.399999999999999</v>
      </c>
      <c r="AI9" s="76">
        <f t="shared" si="1"/>
        <v>19</v>
      </c>
    </row>
    <row r="10" spans="1:35" ht="17.100000000000001" customHeight="1" x14ac:dyDescent="0.2">
      <c r="A10" s="15" t="s">
        <v>2</v>
      </c>
      <c r="B10" s="17">
        <f>[6]Agosto!$K$5</f>
        <v>0</v>
      </c>
      <c r="C10" s="17">
        <f>[6]Agosto!$K$6</f>
        <v>0</v>
      </c>
      <c r="D10" s="17">
        <f>[6]Agosto!$K$7</f>
        <v>0</v>
      </c>
      <c r="E10" s="17">
        <f>[6]Agosto!$K$8</f>
        <v>0</v>
      </c>
      <c r="F10" s="17">
        <f>[6]Agosto!$K$9</f>
        <v>0</v>
      </c>
      <c r="G10" s="17">
        <f>[6]Agosto!$K$10</f>
        <v>0</v>
      </c>
      <c r="H10" s="17">
        <f>[6]Agosto!$K$11</f>
        <v>0</v>
      </c>
      <c r="I10" s="17">
        <f>[6]Agosto!$K$12</f>
        <v>0</v>
      </c>
      <c r="J10" s="17">
        <f>[6]Agosto!$K$13</f>
        <v>6.6</v>
      </c>
      <c r="K10" s="17">
        <f>[6]Agosto!$K$14</f>
        <v>0</v>
      </c>
      <c r="L10" s="17">
        <f>[6]Agosto!$K$15</f>
        <v>0</v>
      </c>
      <c r="M10" s="17">
        <f>[6]Agosto!$K$16</f>
        <v>0</v>
      </c>
      <c r="N10" s="17">
        <f>[6]Agosto!$K$17</f>
        <v>0</v>
      </c>
      <c r="O10" s="17">
        <f>[6]Agosto!$K$18</f>
        <v>0</v>
      </c>
      <c r="P10" s="17">
        <f>[6]Agosto!$K$19</f>
        <v>0</v>
      </c>
      <c r="Q10" s="17">
        <f>[6]Agosto!$K$20</f>
        <v>4.2</v>
      </c>
      <c r="R10" s="17">
        <f>[6]Agosto!$K$21</f>
        <v>0</v>
      </c>
      <c r="S10" s="17">
        <f>[6]Agosto!$K$22</f>
        <v>0</v>
      </c>
      <c r="T10" s="17">
        <f>[6]Agosto!$K$23</f>
        <v>2.6</v>
      </c>
      <c r="U10" s="17">
        <f>[6]Agosto!$K$24</f>
        <v>9</v>
      </c>
      <c r="V10" s="17">
        <f>[6]Agosto!$K$25</f>
        <v>5.8</v>
      </c>
      <c r="W10" s="17">
        <f>[6]Agosto!$K$26</f>
        <v>0</v>
      </c>
      <c r="X10" s="17">
        <f>[6]Agosto!$K$27</f>
        <v>0</v>
      </c>
      <c r="Y10" s="17">
        <f>[6]Agosto!$K$28</f>
        <v>0</v>
      </c>
      <c r="Z10" s="17">
        <f>[6]Agosto!$K$29</f>
        <v>0</v>
      </c>
      <c r="AA10" s="17">
        <f>[6]Agosto!$K$30</f>
        <v>0</v>
      </c>
      <c r="AB10" s="17">
        <f>[6]Agosto!$K$31</f>
        <v>0</v>
      </c>
      <c r="AC10" s="17">
        <f>[6]Agosto!$K$32</f>
        <v>0</v>
      </c>
      <c r="AD10" s="17">
        <f>[6]Agosto!$K$33</f>
        <v>10.199999999999999</v>
      </c>
      <c r="AE10" s="17">
        <f>[6]Agosto!$K$34</f>
        <v>26.799999999999997</v>
      </c>
      <c r="AF10" s="17">
        <f>[6]Agosto!$K$35</f>
        <v>0.4</v>
      </c>
      <c r="AG10" s="26">
        <f t="shared" si="2"/>
        <v>65.599999999999994</v>
      </c>
      <c r="AH10" s="29">
        <f t="shared" si="3"/>
        <v>26.799999999999997</v>
      </c>
      <c r="AI10" s="76">
        <f t="shared" si="1"/>
        <v>23</v>
      </c>
    </row>
    <row r="11" spans="1:35" ht="17.100000000000001" customHeight="1" x14ac:dyDescent="0.2">
      <c r="A11" s="15" t="s">
        <v>3</v>
      </c>
      <c r="B11" s="17">
        <f>[7]Agosto!$K$5</f>
        <v>0</v>
      </c>
      <c r="C11" s="17">
        <f>[7]Agosto!$K$6</f>
        <v>0</v>
      </c>
      <c r="D11" s="17">
        <f>[7]Agosto!$K$7</f>
        <v>0</v>
      </c>
      <c r="E11" s="17">
        <f>[7]Agosto!$K$8</f>
        <v>0</v>
      </c>
      <c r="F11" s="17">
        <f>[7]Agosto!$K$9</f>
        <v>0</v>
      </c>
      <c r="G11" s="17">
        <f>[7]Agosto!$K$10</f>
        <v>0</v>
      </c>
      <c r="H11" s="17">
        <f>[7]Agosto!$K$11</f>
        <v>0</v>
      </c>
      <c r="I11" s="17">
        <f>[7]Agosto!$K$12</f>
        <v>0</v>
      </c>
      <c r="J11" s="17">
        <f>[7]Agosto!$K$13</f>
        <v>0</v>
      </c>
      <c r="K11" s="17">
        <f>[7]Agosto!$K$14</f>
        <v>0</v>
      </c>
      <c r="L11" s="17">
        <f>[7]Agosto!$K$15</f>
        <v>0</v>
      </c>
      <c r="M11" s="17">
        <f>[7]Agosto!$K$16</f>
        <v>0</v>
      </c>
      <c r="N11" s="17">
        <f>[7]Agosto!$K$17</f>
        <v>0</v>
      </c>
      <c r="O11" s="17">
        <f>[7]Agosto!$K$18</f>
        <v>0</v>
      </c>
      <c r="P11" s="17">
        <f>[7]Agosto!$K$19</f>
        <v>0</v>
      </c>
      <c r="Q11" s="17">
        <f>[7]Agosto!$K$20</f>
        <v>0</v>
      </c>
      <c r="R11" s="17">
        <f>[7]Agosto!$K$21</f>
        <v>0</v>
      </c>
      <c r="S11" s="17">
        <f>[7]Agosto!$K$22</f>
        <v>0</v>
      </c>
      <c r="T11" s="17">
        <f>[7]Agosto!$K$23</f>
        <v>0</v>
      </c>
      <c r="U11" s="17">
        <f>[7]Agosto!$K$24</f>
        <v>0</v>
      </c>
      <c r="V11" s="17">
        <f>[7]Agosto!$K$25</f>
        <v>0</v>
      </c>
      <c r="W11" s="17">
        <f>[7]Agosto!$K$26</f>
        <v>1.6</v>
      </c>
      <c r="X11" s="17">
        <f>[7]Agosto!$K$27</f>
        <v>10.6</v>
      </c>
      <c r="Y11" s="17">
        <f>[7]Agosto!$K$28</f>
        <v>0.8</v>
      </c>
      <c r="Z11" s="17">
        <f>[7]Agosto!$K$29</f>
        <v>0</v>
      </c>
      <c r="AA11" s="17">
        <f>[7]Agosto!$K$30</f>
        <v>0</v>
      </c>
      <c r="AB11" s="17">
        <f>[7]Agosto!$K$31</f>
        <v>0</v>
      </c>
      <c r="AC11" s="17">
        <f>[7]Agosto!$K$32</f>
        <v>0</v>
      </c>
      <c r="AD11" s="17">
        <f>[7]Agosto!$K$33</f>
        <v>0.8</v>
      </c>
      <c r="AE11" s="17">
        <f>[7]Agosto!$K$34</f>
        <v>2.6</v>
      </c>
      <c r="AF11" s="17">
        <f>[7]Agosto!$K$35</f>
        <v>1.9999999999999998</v>
      </c>
      <c r="AG11" s="26">
        <f t="shared" si="2"/>
        <v>18.400000000000002</v>
      </c>
      <c r="AH11" s="29">
        <f t="shared" si="3"/>
        <v>10.6</v>
      </c>
      <c r="AI11" s="76">
        <f t="shared" si="1"/>
        <v>25</v>
      </c>
    </row>
    <row r="12" spans="1:35" ht="17.100000000000001" customHeight="1" x14ac:dyDescent="0.2">
      <c r="A12" s="15" t="s">
        <v>4</v>
      </c>
      <c r="B12" s="17" t="str">
        <f>[8]Agosto!$K$5</f>
        <v>*</v>
      </c>
      <c r="C12" s="17" t="str">
        <f>[8]Agosto!$K$6</f>
        <v>*</v>
      </c>
      <c r="D12" s="17" t="str">
        <f>[8]Agosto!$K$7</f>
        <v>*</v>
      </c>
      <c r="E12" s="17" t="str">
        <f>[8]Agosto!$K$8</f>
        <v>*</v>
      </c>
      <c r="F12" s="17" t="str">
        <f>[8]Agosto!$K$9</f>
        <v>*</v>
      </c>
      <c r="G12" s="17" t="str">
        <f>[8]Agosto!$K$10</f>
        <v>*</v>
      </c>
      <c r="H12" s="17" t="str">
        <f>[8]Agosto!$K$11</f>
        <v>*</v>
      </c>
      <c r="I12" s="17" t="str">
        <f>[8]Agosto!$K$12</f>
        <v>*</v>
      </c>
      <c r="J12" s="17" t="str">
        <f>[8]Agosto!$K$13</f>
        <v>*</v>
      </c>
      <c r="K12" s="17" t="str">
        <f>[8]Agosto!$K$14</f>
        <v>*</v>
      </c>
      <c r="L12" s="17" t="str">
        <f>[8]Agosto!$K$15</f>
        <v>*</v>
      </c>
      <c r="M12" s="17" t="str">
        <f>[8]Agosto!$K$16</f>
        <v>*</v>
      </c>
      <c r="N12" s="17" t="str">
        <f>[8]Agosto!$K$17</f>
        <v>*</v>
      </c>
      <c r="O12" s="17" t="str">
        <f>[8]Agosto!$K$18</f>
        <v>*</v>
      </c>
      <c r="P12" s="17" t="str">
        <f>[8]Agosto!$K$19</f>
        <v>*</v>
      </c>
      <c r="Q12" s="17" t="str">
        <f>[8]Agosto!$K$20</f>
        <v>*</v>
      </c>
      <c r="R12" s="17" t="str">
        <f>[8]Agosto!$K$21</f>
        <v>*</v>
      </c>
      <c r="S12" s="17" t="str">
        <f>[8]Agosto!$K$22</f>
        <v>*</v>
      </c>
      <c r="T12" s="17" t="str">
        <f>[8]Agosto!$K$23</f>
        <v>*</v>
      </c>
      <c r="U12" s="17" t="str">
        <f>[8]Agosto!$K$24</f>
        <v>*</v>
      </c>
      <c r="V12" s="17" t="str">
        <f>[8]Agosto!$K$25</f>
        <v>*</v>
      </c>
      <c r="W12" s="17" t="str">
        <f>[8]Agosto!$K$26</f>
        <v>*</v>
      </c>
      <c r="X12" s="17" t="str">
        <f>[8]Agosto!$K$27</f>
        <v>*</v>
      </c>
      <c r="Y12" s="17" t="str">
        <f>[8]Agosto!$K$28</f>
        <v>*</v>
      </c>
      <c r="Z12" s="17" t="str">
        <f>[8]Agosto!$K$29</f>
        <v>*</v>
      </c>
      <c r="AA12" s="17">
        <f>[8]Agosto!$K$30</f>
        <v>0.4</v>
      </c>
      <c r="AB12" s="17">
        <f>[8]Agosto!$K$31</f>
        <v>0</v>
      </c>
      <c r="AC12" s="17">
        <f>[8]Agosto!$K$32</f>
        <v>0</v>
      </c>
      <c r="AD12" s="17">
        <f>[8]Agosto!$K$33</f>
        <v>0.2</v>
      </c>
      <c r="AE12" s="17">
        <f>[8]Agosto!$K$34</f>
        <v>0</v>
      </c>
      <c r="AF12" s="17">
        <f>[8]Agosto!$K$35</f>
        <v>0</v>
      </c>
      <c r="AG12" s="26">
        <f t="shared" si="2"/>
        <v>0.60000000000000009</v>
      </c>
      <c r="AH12" s="29">
        <f t="shared" si="3"/>
        <v>0.4</v>
      </c>
      <c r="AI12" s="76" t="s">
        <v>144</v>
      </c>
    </row>
    <row r="13" spans="1:35" ht="17.100000000000001" customHeight="1" x14ac:dyDescent="0.2">
      <c r="A13" s="15" t="s">
        <v>5</v>
      </c>
      <c r="B13" s="17">
        <f>[9]Agosto!$K$5</f>
        <v>0</v>
      </c>
      <c r="C13" s="17">
        <f>[9]Agosto!$K$6</f>
        <v>0</v>
      </c>
      <c r="D13" s="17">
        <f>[9]Agosto!$K$7</f>
        <v>0</v>
      </c>
      <c r="E13" s="17">
        <f>[9]Agosto!$K$8</f>
        <v>0</v>
      </c>
      <c r="F13" s="17">
        <f>[9]Agosto!$K$9</f>
        <v>0</v>
      </c>
      <c r="G13" s="17">
        <f>[9]Agosto!$K$10</f>
        <v>0</v>
      </c>
      <c r="H13" s="17">
        <f>[9]Agosto!$K$11</f>
        <v>0</v>
      </c>
      <c r="I13" s="17">
        <f>[9]Agosto!$K$12</f>
        <v>0</v>
      </c>
      <c r="J13" s="17">
        <f>[9]Agosto!$K$13</f>
        <v>20.599999999999998</v>
      </c>
      <c r="K13" s="17">
        <f>[9]Agosto!$K$14</f>
        <v>0.8</v>
      </c>
      <c r="L13" s="17">
        <f>[9]Agosto!$K$15</f>
        <v>0</v>
      </c>
      <c r="M13" s="17">
        <f>[9]Agosto!$K$16</f>
        <v>0</v>
      </c>
      <c r="N13" s="17">
        <f>[9]Agosto!$K$17</f>
        <v>0</v>
      </c>
      <c r="O13" s="17">
        <f>[9]Agosto!$K$18</f>
        <v>0</v>
      </c>
      <c r="P13" s="17">
        <f>[9]Agosto!$K$19</f>
        <v>0</v>
      </c>
      <c r="Q13" s="17">
        <f>[9]Agosto!$K$20</f>
        <v>0</v>
      </c>
      <c r="R13" s="17">
        <f>[9]Agosto!$K$21</f>
        <v>0</v>
      </c>
      <c r="S13" s="17">
        <f>[9]Agosto!$K$22</f>
        <v>0</v>
      </c>
      <c r="T13" s="17">
        <f>[9]Agosto!$K$23</f>
        <v>0.4</v>
      </c>
      <c r="U13" s="17">
        <f>[9]Agosto!$K$24</f>
        <v>8.3999999999999986</v>
      </c>
      <c r="V13" s="17">
        <f>[9]Agosto!$K$25</f>
        <v>0.2</v>
      </c>
      <c r="W13" s="17">
        <f>[9]Agosto!$K$26</f>
        <v>0</v>
      </c>
      <c r="X13" s="17">
        <f>[9]Agosto!$K$27</f>
        <v>0</v>
      </c>
      <c r="Y13" s="17">
        <f>[9]Agosto!$K$28</f>
        <v>0</v>
      </c>
      <c r="Z13" s="17">
        <f>[9]Agosto!$K$29</f>
        <v>0</v>
      </c>
      <c r="AA13" s="17">
        <f>[9]Agosto!$K$30</f>
        <v>0</v>
      </c>
      <c r="AB13" s="17">
        <f>[9]Agosto!$K$31</f>
        <v>0</v>
      </c>
      <c r="AC13" s="17">
        <f>[9]Agosto!$K$32</f>
        <v>0</v>
      </c>
      <c r="AD13" s="17">
        <f>[9]Agosto!$K$33</f>
        <v>6.9999999999999991</v>
      </c>
      <c r="AE13" s="17">
        <f>[9]Agosto!$K$34</f>
        <v>19.999999999999996</v>
      </c>
      <c r="AF13" s="17">
        <f>[9]Agosto!$K$35</f>
        <v>0</v>
      </c>
      <c r="AG13" s="26">
        <f t="shared" si="2"/>
        <v>57.399999999999991</v>
      </c>
      <c r="AH13" s="29">
        <f t="shared" si="3"/>
        <v>20.599999999999998</v>
      </c>
      <c r="AI13" s="76">
        <f t="shared" si="1"/>
        <v>24</v>
      </c>
    </row>
    <row r="14" spans="1:35" ht="17.100000000000001" customHeight="1" x14ac:dyDescent="0.2">
      <c r="A14" s="15" t="s">
        <v>47</v>
      </c>
      <c r="B14" s="17">
        <f>[10]Agosto!$K$5</f>
        <v>0</v>
      </c>
      <c r="C14" s="17">
        <f>[10]Agosto!$K$6</f>
        <v>0</v>
      </c>
      <c r="D14" s="17">
        <f>[10]Agosto!$K$7</f>
        <v>0</v>
      </c>
      <c r="E14" s="17">
        <f>[10]Agosto!$K$8</f>
        <v>0</v>
      </c>
      <c r="F14" s="17">
        <f>[10]Agosto!$K$9</f>
        <v>0</v>
      </c>
      <c r="G14" s="17">
        <f>[10]Agosto!$K$10</f>
        <v>0</v>
      </c>
      <c r="H14" s="17">
        <f>[10]Agosto!$K$11</f>
        <v>0</v>
      </c>
      <c r="I14" s="17">
        <f>[10]Agosto!$K$12</f>
        <v>0</v>
      </c>
      <c r="J14" s="17">
        <f>[10]Agosto!$K$13</f>
        <v>0</v>
      </c>
      <c r="K14" s="17">
        <f>[10]Agosto!$K$14</f>
        <v>0</v>
      </c>
      <c r="L14" s="17">
        <f>[10]Agosto!$K$15</f>
        <v>0</v>
      </c>
      <c r="M14" s="17">
        <f>[10]Agosto!$K$16</f>
        <v>0</v>
      </c>
      <c r="N14" s="17">
        <f>[10]Agosto!$K$17</f>
        <v>0</v>
      </c>
      <c r="O14" s="17">
        <f>[10]Agosto!$K$18</f>
        <v>0</v>
      </c>
      <c r="P14" s="17">
        <f>[10]Agosto!$K$19</f>
        <v>0</v>
      </c>
      <c r="Q14" s="17">
        <f>[10]Agosto!$K$20</f>
        <v>12.400000000000002</v>
      </c>
      <c r="R14" s="17">
        <f>[10]Agosto!$K$21</f>
        <v>0</v>
      </c>
      <c r="S14" s="17">
        <f>[10]Agosto!$K$22</f>
        <v>0</v>
      </c>
      <c r="T14" s="17">
        <f>[10]Agosto!$K$23</f>
        <v>0.4</v>
      </c>
      <c r="U14" s="17">
        <f>[10]Agosto!$K$24</f>
        <v>2</v>
      </c>
      <c r="V14" s="17">
        <f>[10]Agosto!$K$25</f>
        <v>46.2</v>
      </c>
      <c r="W14" s="17">
        <f>[10]Agosto!$K$26</f>
        <v>0</v>
      </c>
      <c r="X14" s="17">
        <f>[10]Agosto!$K$27</f>
        <v>0</v>
      </c>
      <c r="Y14" s="17">
        <f>[10]Agosto!$K$28</f>
        <v>0</v>
      </c>
      <c r="Z14" s="17">
        <f>[10]Agosto!$K$29</f>
        <v>0</v>
      </c>
      <c r="AA14" s="17">
        <f>[10]Agosto!$K$30</f>
        <v>0</v>
      </c>
      <c r="AB14" s="17">
        <f>[10]Agosto!$K$31</f>
        <v>0</v>
      </c>
      <c r="AC14" s="17">
        <f>[10]Agosto!$K$32</f>
        <v>0</v>
      </c>
      <c r="AD14" s="17">
        <f>[10]Agosto!$K$33</f>
        <v>0.4</v>
      </c>
      <c r="AE14" s="17">
        <f>[10]Agosto!$K$34</f>
        <v>0.4</v>
      </c>
      <c r="AF14" s="17">
        <f>[10]Agosto!$K$35</f>
        <v>0.2</v>
      </c>
      <c r="AG14" s="26">
        <f>SUM(B14:AF14)</f>
        <v>62.000000000000007</v>
      </c>
      <c r="AH14" s="29">
        <f>MAX(B14:AF14)</f>
        <v>46.2</v>
      </c>
      <c r="AI14" s="76">
        <f t="shared" si="1"/>
        <v>24</v>
      </c>
    </row>
    <row r="15" spans="1:35" ht="17.100000000000001" customHeight="1" x14ac:dyDescent="0.2">
      <c r="A15" s="15" t="s">
        <v>6</v>
      </c>
      <c r="B15" s="17">
        <f>[11]Agosto!$K$5</f>
        <v>0</v>
      </c>
      <c r="C15" s="17" t="str">
        <f>[11]Agosto!$K$6</f>
        <v>*</v>
      </c>
      <c r="D15" s="17">
        <f>[11]Agosto!$K$7</f>
        <v>0</v>
      </c>
      <c r="E15" s="17" t="str">
        <f>[11]Agosto!$K$8</f>
        <v>*</v>
      </c>
      <c r="F15" s="17">
        <f>[11]Agosto!$K$9</f>
        <v>0</v>
      </c>
      <c r="G15" s="17" t="str">
        <f>[11]Agosto!$K$10</f>
        <v>*</v>
      </c>
      <c r="H15" s="17" t="str">
        <f>[11]Agosto!$K$11</f>
        <v>*</v>
      </c>
      <c r="I15" s="17">
        <f>[11]Agosto!$K$12</f>
        <v>0</v>
      </c>
      <c r="J15" s="17" t="str">
        <f>[11]Agosto!$K$13</f>
        <v>*</v>
      </c>
      <c r="K15" s="17" t="str">
        <f>[11]Agosto!$K$14</f>
        <v>*</v>
      </c>
      <c r="L15" s="17" t="str">
        <f>[11]Agosto!$K$15</f>
        <v>*</v>
      </c>
      <c r="M15" s="17">
        <f>[11]Agosto!$K$16</f>
        <v>0</v>
      </c>
      <c r="N15" s="17">
        <f>[11]Agosto!$K$17</f>
        <v>0</v>
      </c>
      <c r="O15" s="17">
        <f>[11]Agosto!$K$18</f>
        <v>0</v>
      </c>
      <c r="P15" s="17">
        <f>[11]Agosto!$K$19</f>
        <v>0</v>
      </c>
      <c r="Q15" s="17" t="str">
        <f>[11]Agosto!$K$20</f>
        <v>*</v>
      </c>
      <c r="R15" s="17">
        <f>[11]Agosto!$K$21</f>
        <v>0</v>
      </c>
      <c r="S15" s="17">
        <f>[11]Agosto!$K$22</f>
        <v>0.4</v>
      </c>
      <c r="T15" s="17">
        <f>[11]Agosto!$K$23</f>
        <v>0</v>
      </c>
      <c r="U15" s="17">
        <f>[11]Agosto!$K$24</f>
        <v>0</v>
      </c>
      <c r="V15" s="17">
        <f>[11]Agosto!$K$25</f>
        <v>0</v>
      </c>
      <c r="W15" s="17">
        <f>[11]Agosto!$K$26</f>
        <v>0</v>
      </c>
      <c r="X15" s="17">
        <f>[11]Agosto!$K$27</f>
        <v>0</v>
      </c>
      <c r="Y15" s="17">
        <f>[11]Agosto!$K$28</f>
        <v>0</v>
      </c>
      <c r="Z15" s="17">
        <f>[11]Agosto!$K$29</f>
        <v>0</v>
      </c>
      <c r="AA15" s="17">
        <f>[11]Agosto!$K$30</f>
        <v>0</v>
      </c>
      <c r="AB15" s="17">
        <f>[11]Agosto!$K$31</f>
        <v>0.4</v>
      </c>
      <c r="AC15" s="17">
        <f>[11]Agosto!$K$32</f>
        <v>0</v>
      </c>
      <c r="AD15" s="17">
        <f>[11]Agosto!$K$33</f>
        <v>6.1999999999999993</v>
      </c>
      <c r="AE15" s="17">
        <f>[11]Agosto!$K$34</f>
        <v>1</v>
      </c>
      <c r="AF15" s="17">
        <f>[11]Agosto!$K$35</f>
        <v>0</v>
      </c>
      <c r="AG15" s="26">
        <f t="shared" si="2"/>
        <v>7.9999999999999991</v>
      </c>
      <c r="AH15" s="29">
        <f t="shared" si="3"/>
        <v>6.1999999999999993</v>
      </c>
      <c r="AI15" s="76">
        <f t="shared" si="1"/>
        <v>19</v>
      </c>
    </row>
    <row r="16" spans="1:35" ht="17.100000000000001" customHeight="1" x14ac:dyDescent="0.2">
      <c r="A16" s="15" t="s">
        <v>7</v>
      </c>
      <c r="B16" s="17">
        <f>[12]Agosto!$K$5</f>
        <v>0</v>
      </c>
      <c r="C16" s="17">
        <f>[12]Agosto!$K$6</f>
        <v>0</v>
      </c>
      <c r="D16" s="17">
        <f>[12]Agosto!$K$7</f>
        <v>0</v>
      </c>
      <c r="E16" s="17">
        <f>[12]Agosto!$K$8</f>
        <v>0</v>
      </c>
      <c r="F16" s="17">
        <f>[12]Agosto!$K$9</f>
        <v>0</v>
      </c>
      <c r="G16" s="17">
        <f>[12]Agosto!$K$10</f>
        <v>0</v>
      </c>
      <c r="H16" s="17">
        <f>[12]Agosto!$K$11</f>
        <v>0</v>
      </c>
      <c r="I16" s="17">
        <f>[12]Agosto!$K$12</f>
        <v>0</v>
      </c>
      <c r="J16" s="17">
        <f>[12]Agosto!$K$13</f>
        <v>8.4</v>
      </c>
      <c r="K16" s="17">
        <f>[12]Agosto!$K$14</f>
        <v>0</v>
      </c>
      <c r="L16" s="17">
        <f>[12]Agosto!$K$15</f>
        <v>0</v>
      </c>
      <c r="M16" s="17">
        <f>[12]Agosto!$K$16</f>
        <v>0</v>
      </c>
      <c r="N16" s="17">
        <f>[12]Agosto!$K$17</f>
        <v>0</v>
      </c>
      <c r="O16" s="17">
        <f>[12]Agosto!$K$18</f>
        <v>0</v>
      </c>
      <c r="P16" s="17">
        <f>[12]Agosto!$K$19</f>
        <v>0</v>
      </c>
      <c r="Q16" s="17">
        <f>[12]Agosto!$K$20</f>
        <v>2.4</v>
      </c>
      <c r="R16" s="17">
        <f>[12]Agosto!$K$21</f>
        <v>0</v>
      </c>
      <c r="S16" s="17">
        <f>[12]Agosto!$K$22</f>
        <v>2.4</v>
      </c>
      <c r="T16" s="17">
        <f>[12]Agosto!$K$23</f>
        <v>11.2</v>
      </c>
      <c r="U16" s="17">
        <f>[12]Agosto!$K$24</f>
        <v>19.599999999999998</v>
      </c>
      <c r="V16" s="17">
        <f>[12]Agosto!$K$25</f>
        <v>0</v>
      </c>
      <c r="W16" s="17">
        <f>[12]Agosto!$K$26</f>
        <v>0</v>
      </c>
      <c r="X16" s="17">
        <f>[12]Agosto!$K$27</f>
        <v>0</v>
      </c>
      <c r="Y16" s="17">
        <f>[12]Agosto!$K$28</f>
        <v>0</v>
      </c>
      <c r="Z16" s="17">
        <f>[12]Agosto!$K$29</f>
        <v>0</v>
      </c>
      <c r="AA16" s="17">
        <f>[12]Agosto!$K$30</f>
        <v>0</v>
      </c>
      <c r="AB16" s="17">
        <f>[12]Agosto!$K$31</f>
        <v>0</v>
      </c>
      <c r="AC16" s="17">
        <f>[12]Agosto!$K$32</f>
        <v>0</v>
      </c>
      <c r="AD16" s="17">
        <f>[12]Agosto!$K$33</f>
        <v>29.799999999999997</v>
      </c>
      <c r="AE16" s="17">
        <f>[12]Agosto!$K$34</f>
        <v>10.999999999999996</v>
      </c>
      <c r="AF16" s="17">
        <f>[12]Agosto!$K$35</f>
        <v>0</v>
      </c>
      <c r="AG16" s="26">
        <f t="shared" si="2"/>
        <v>84.8</v>
      </c>
      <c r="AH16" s="29">
        <f t="shared" si="3"/>
        <v>29.799999999999997</v>
      </c>
      <c r="AI16" s="76">
        <f t="shared" si="1"/>
        <v>24</v>
      </c>
    </row>
    <row r="17" spans="1:37" ht="17.100000000000001" customHeight="1" x14ac:dyDescent="0.2">
      <c r="A17" s="15" t="s">
        <v>8</v>
      </c>
      <c r="B17" s="17">
        <f>[13]Agosto!$K$5</f>
        <v>0</v>
      </c>
      <c r="C17" s="17">
        <f>[13]Agosto!$K$6</f>
        <v>0</v>
      </c>
      <c r="D17" s="17">
        <f>[13]Agosto!$K$7</f>
        <v>0</v>
      </c>
      <c r="E17" s="17">
        <f>[13]Agosto!$K$8</f>
        <v>0</v>
      </c>
      <c r="F17" s="17">
        <f>[13]Agosto!$K$9</f>
        <v>0</v>
      </c>
      <c r="G17" s="17">
        <f>[13]Agosto!$K$10</f>
        <v>0</v>
      </c>
      <c r="H17" s="17">
        <f>[13]Agosto!$K$11</f>
        <v>0.6</v>
      </c>
      <c r="I17" s="17">
        <f>[13]Agosto!$K$12</f>
        <v>5.6</v>
      </c>
      <c r="J17" s="17">
        <f>[13]Agosto!$K$13</f>
        <v>9.8000000000000007</v>
      </c>
      <c r="K17" s="17">
        <f>[13]Agosto!$K$14</f>
        <v>0</v>
      </c>
      <c r="L17" s="17">
        <f>[13]Agosto!$K$15</f>
        <v>0</v>
      </c>
      <c r="M17" s="17">
        <f>[13]Agosto!$K$16</f>
        <v>0</v>
      </c>
      <c r="N17" s="17">
        <f>[13]Agosto!$K$17</f>
        <v>0</v>
      </c>
      <c r="O17" s="17">
        <f>[13]Agosto!$K$18</f>
        <v>0</v>
      </c>
      <c r="P17" s="17">
        <f>[13]Agosto!$K$19</f>
        <v>8.6000000000000014</v>
      </c>
      <c r="Q17" s="17">
        <f>[13]Agosto!$K$20</f>
        <v>0.2</v>
      </c>
      <c r="R17" s="17">
        <f>[13]Agosto!$K$21</f>
        <v>0</v>
      </c>
      <c r="S17" s="17">
        <f>[13]Agosto!$K$22</f>
        <v>13.2</v>
      </c>
      <c r="T17" s="17">
        <f>[13]Agosto!$K$23</f>
        <v>15</v>
      </c>
      <c r="U17" s="17">
        <f>[13]Agosto!$K$24</f>
        <v>70.199999999999989</v>
      </c>
      <c r="V17" s="17">
        <f>[13]Agosto!$K$25</f>
        <v>0.60000000000000009</v>
      </c>
      <c r="W17" s="17">
        <f>[13]Agosto!$K$26</f>
        <v>0</v>
      </c>
      <c r="X17" s="17">
        <f>[13]Agosto!$K$27</f>
        <v>0</v>
      </c>
      <c r="Y17" s="17">
        <f>[13]Agosto!$K$28</f>
        <v>0</v>
      </c>
      <c r="Z17" s="17">
        <f>[13]Agosto!$K$29</f>
        <v>0</v>
      </c>
      <c r="AA17" s="17">
        <f>[13]Agosto!$K$30</f>
        <v>0</v>
      </c>
      <c r="AB17" s="17">
        <f>[13]Agosto!$K$31</f>
        <v>0</v>
      </c>
      <c r="AC17" s="17">
        <f>[13]Agosto!$K$32</f>
        <v>0</v>
      </c>
      <c r="AD17" s="17">
        <f>[13]Agosto!$K$33</f>
        <v>15.399999999999997</v>
      </c>
      <c r="AE17" s="17">
        <f>[13]Agosto!$K$34</f>
        <v>7.4</v>
      </c>
      <c r="AF17" s="17">
        <f>[13]Agosto!$K$35</f>
        <v>0</v>
      </c>
      <c r="AG17" s="26">
        <f t="shared" si="2"/>
        <v>146.6</v>
      </c>
      <c r="AH17" s="29">
        <f t="shared" si="3"/>
        <v>70.199999999999989</v>
      </c>
      <c r="AI17" s="76">
        <f t="shared" si="1"/>
        <v>20</v>
      </c>
      <c r="AK17" s="21" t="s">
        <v>51</v>
      </c>
    </row>
    <row r="18" spans="1:37" ht="17.100000000000001" customHeight="1" x14ac:dyDescent="0.2">
      <c r="A18" s="15" t="s">
        <v>9</v>
      </c>
      <c r="B18" s="17">
        <f>[14]Agosto!$K$5</f>
        <v>0</v>
      </c>
      <c r="C18" s="17">
        <f>[14]Agosto!$K$6</f>
        <v>0</v>
      </c>
      <c r="D18" s="17">
        <f>[14]Agosto!$K$7</f>
        <v>0</v>
      </c>
      <c r="E18" s="17">
        <f>[14]Agosto!$K$8</f>
        <v>0</v>
      </c>
      <c r="F18" s="17">
        <f>[14]Agosto!$K$9</f>
        <v>0</v>
      </c>
      <c r="G18" s="17">
        <f>[14]Agosto!$K$10</f>
        <v>0</v>
      </c>
      <c r="H18" s="17">
        <f>[14]Agosto!$K$11</f>
        <v>0</v>
      </c>
      <c r="I18" s="17" t="str">
        <f>[14]Agosto!$K$12</f>
        <v>*</v>
      </c>
      <c r="J18" s="17">
        <f>[14]Agosto!$K$13</f>
        <v>0</v>
      </c>
      <c r="K18" s="17">
        <f>[14]Agosto!$K$14</f>
        <v>0</v>
      </c>
      <c r="L18" s="17">
        <f>[14]Agosto!$K$15</f>
        <v>0</v>
      </c>
      <c r="M18" s="17">
        <f>[14]Agosto!$K$16</f>
        <v>0</v>
      </c>
      <c r="N18" s="17">
        <f>[14]Agosto!$K$17</f>
        <v>0</v>
      </c>
      <c r="O18" s="17">
        <f>[14]Agosto!$K$18</f>
        <v>0</v>
      </c>
      <c r="P18" s="17">
        <f>[14]Agosto!$K$19</f>
        <v>0</v>
      </c>
      <c r="Q18" s="17">
        <f>[14]Agosto!$K$20</f>
        <v>0</v>
      </c>
      <c r="R18" s="17">
        <f>[14]Agosto!$K$21</f>
        <v>0</v>
      </c>
      <c r="S18" s="17">
        <f>[14]Agosto!$K$22</f>
        <v>4.8000000000000007</v>
      </c>
      <c r="T18" s="17">
        <f>[14]Agosto!$K$23</f>
        <v>19.199999999999996</v>
      </c>
      <c r="U18" s="17">
        <f>[14]Agosto!$K$24</f>
        <v>16</v>
      </c>
      <c r="V18" s="17">
        <f>[14]Agosto!$K$25</f>
        <v>0</v>
      </c>
      <c r="W18" s="17">
        <f>[14]Agosto!$K$26</f>
        <v>0</v>
      </c>
      <c r="X18" s="17">
        <f>[14]Agosto!$K$27</f>
        <v>0</v>
      </c>
      <c r="Y18" s="17">
        <f>[14]Agosto!$K$28</f>
        <v>0</v>
      </c>
      <c r="Z18" s="17">
        <f>[14]Agosto!$K$29</f>
        <v>0</v>
      </c>
      <c r="AA18" s="17">
        <f>[14]Agosto!$K$30</f>
        <v>0</v>
      </c>
      <c r="AB18" s="17">
        <f>[14]Agosto!$K$31</f>
        <v>0</v>
      </c>
      <c r="AC18" s="17">
        <f>[14]Agosto!$K$32</f>
        <v>0</v>
      </c>
      <c r="AD18" s="17">
        <f>[14]Agosto!$K$33</f>
        <v>30.8</v>
      </c>
      <c r="AE18" s="17">
        <f>[14]Agosto!$K$34</f>
        <v>14.399999999999999</v>
      </c>
      <c r="AF18" s="17">
        <f>[14]Agosto!$K$35</f>
        <v>0</v>
      </c>
      <c r="AG18" s="26">
        <f t="shared" ref="AG18:AG32" si="6">SUM(B18:AF18)</f>
        <v>85.199999999999989</v>
      </c>
      <c r="AH18" s="29">
        <f t="shared" ref="AH18:AH32" si="7">MAX(B18:AF18)</f>
        <v>30.8</v>
      </c>
      <c r="AI18" s="76">
        <f t="shared" si="1"/>
        <v>25</v>
      </c>
      <c r="AJ18" s="21" t="s">
        <v>51</v>
      </c>
      <c r="AK18" s="21" t="s">
        <v>51</v>
      </c>
    </row>
    <row r="19" spans="1:37" ht="17.100000000000001" customHeight="1" x14ac:dyDescent="0.2">
      <c r="A19" s="15" t="s">
        <v>46</v>
      </c>
      <c r="B19" s="17">
        <f>[15]Agosto!$K$5</f>
        <v>0</v>
      </c>
      <c r="C19" s="17">
        <f>[15]Agosto!$K$6</f>
        <v>0</v>
      </c>
      <c r="D19" s="17">
        <f>[15]Agosto!$K$7</f>
        <v>0</v>
      </c>
      <c r="E19" s="17">
        <f>[15]Agosto!$K$8</f>
        <v>0</v>
      </c>
      <c r="F19" s="17">
        <f>[15]Agosto!$K$9</f>
        <v>0</v>
      </c>
      <c r="G19" s="17">
        <f>[15]Agosto!$K$10</f>
        <v>0</v>
      </c>
      <c r="H19" s="17">
        <f>[15]Agosto!$K$11</f>
        <v>0</v>
      </c>
      <c r="I19" s="17">
        <f>[15]Agosto!$K$12</f>
        <v>1</v>
      </c>
      <c r="J19" s="17">
        <f>[15]Agosto!$K$13</f>
        <v>17.200000000000003</v>
      </c>
      <c r="K19" s="17">
        <f>[15]Agosto!$K$14</f>
        <v>0</v>
      </c>
      <c r="L19" s="17">
        <f>[15]Agosto!$K$15</f>
        <v>0</v>
      </c>
      <c r="M19" s="17">
        <f>[15]Agosto!$K$16</f>
        <v>0</v>
      </c>
      <c r="N19" s="17">
        <f>[15]Agosto!$K$17</f>
        <v>0</v>
      </c>
      <c r="O19" s="17">
        <f>[15]Agosto!$K$18</f>
        <v>0</v>
      </c>
      <c r="P19" s="17">
        <f>[15]Agosto!$K$19</f>
        <v>0</v>
      </c>
      <c r="Q19" s="17">
        <f>[15]Agosto!$K$20</f>
        <v>10.599999999999998</v>
      </c>
      <c r="R19" s="17">
        <f>[15]Agosto!$K$21</f>
        <v>0</v>
      </c>
      <c r="S19" s="17">
        <f>[15]Agosto!$K$22</f>
        <v>0</v>
      </c>
      <c r="T19" s="17">
        <f>[15]Agosto!$K$23</f>
        <v>14.2</v>
      </c>
      <c r="U19" s="17">
        <f>[15]Agosto!$K$24</f>
        <v>0.60000000000000009</v>
      </c>
      <c r="V19" s="17">
        <f>[15]Agosto!$K$25</f>
        <v>0.2</v>
      </c>
      <c r="W19" s="17">
        <f>[15]Agosto!$K$26</f>
        <v>0</v>
      </c>
      <c r="X19" s="17">
        <f>[15]Agosto!$K$27</f>
        <v>0</v>
      </c>
      <c r="Y19" s="17">
        <f>[15]Agosto!$K$28</f>
        <v>0</v>
      </c>
      <c r="Z19" s="17">
        <f>[15]Agosto!$K$29</f>
        <v>0</v>
      </c>
      <c r="AA19" s="17">
        <f>[15]Agosto!$K$30</f>
        <v>0</v>
      </c>
      <c r="AB19" s="17">
        <f>[15]Agosto!$K$31</f>
        <v>0</v>
      </c>
      <c r="AC19" s="17">
        <f>[15]Agosto!$K$32</f>
        <v>0</v>
      </c>
      <c r="AD19" s="17">
        <f>[15]Agosto!$K$33</f>
        <v>27.8</v>
      </c>
      <c r="AE19" s="17">
        <f>[15]Agosto!$K$34</f>
        <v>15</v>
      </c>
      <c r="AF19" s="17">
        <f>[15]Agosto!$K$35</f>
        <v>0.2</v>
      </c>
      <c r="AG19" s="26">
        <f t="shared" ref="AG19:AG20" si="8">SUM(B19:AF19)</f>
        <v>86.800000000000011</v>
      </c>
      <c r="AH19" s="29">
        <f t="shared" ref="AH19:AH20" si="9">MAX(B19:AF19)</f>
        <v>27.8</v>
      </c>
      <c r="AI19" s="76">
        <f t="shared" si="1"/>
        <v>22</v>
      </c>
    </row>
    <row r="20" spans="1:37" ht="17.100000000000001" customHeight="1" x14ac:dyDescent="0.2">
      <c r="A20" s="15" t="s">
        <v>10</v>
      </c>
      <c r="B20" s="17">
        <f>[16]Agosto!$K$5</f>
        <v>0</v>
      </c>
      <c r="C20" s="17">
        <f>[16]Agosto!$K$6</f>
        <v>0</v>
      </c>
      <c r="D20" s="17">
        <f>[16]Agosto!$K$7</f>
        <v>0</v>
      </c>
      <c r="E20" s="17">
        <f>[16]Agosto!$K$8</f>
        <v>0</v>
      </c>
      <c r="F20" s="17">
        <f>[16]Agosto!$K$9</f>
        <v>0</v>
      </c>
      <c r="G20" s="17">
        <f>[16]Agosto!$K$10</f>
        <v>0</v>
      </c>
      <c r="H20" s="17">
        <f>[16]Agosto!$K$11</f>
        <v>0</v>
      </c>
      <c r="I20" s="17">
        <f>[16]Agosto!$K$12</f>
        <v>1.2</v>
      </c>
      <c r="J20" s="17">
        <f>[16]Agosto!$K$13</f>
        <v>18.2</v>
      </c>
      <c r="K20" s="17">
        <f>[16]Agosto!$K$14</f>
        <v>0</v>
      </c>
      <c r="L20" s="17">
        <f>[16]Agosto!$K$15</f>
        <v>0</v>
      </c>
      <c r="M20" s="17">
        <f>[16]Agosto!$K$16</f>
        <v>0</v>
      </c>
      <c r="N20" s="17">
        <f>[16]Agosto!$K$17</f>
        <v>0</v>
      </c>
      <c r="O20" s="17">
        <f>[16]Agosto!$K$18</f>
        <v>0</v>
      </c>
      <c r="P20" s="17">
        <f>[16]Agosto!$K$19</f>
        <v>3.8000000000000007</v>
      </c>
      <c r="Q20" s="17">
        <f>[16]Agosto!$K$20</f>
        <v>0.4</v>
      </c>
      <c r="R20" s="17">
        <f>[16]Agosto!$K$21</f>
        <v>0</v>
      </c>
      <c r="S20" s="17">
        <f>[16]Agosto!$K$22</f>
        <v>1.4</v>
      </c>
      <c r="T20" s="17">
        <f>[16]Agosto!$K$23</f>
        <v>0</v>
      </c>
      <c r="U20" s="17">
        <f>[16]Agosto!$K$24</f>
        <v>0</v>
      </c>
      <c r="V20" s="17">
        <f>[16]Agosto!$K$25</f>
        <v>0.2</v>
      </c>
      <c r="W20" s="17">
        <f>[16]Agosto!$K$26</f>
        <v>0</v>
      </c>
      <c r="X20" s="17">
        <f>[16]Agosto!$K$27</f>
        <v>0</v>
      </c>
      <c r="Y20" s="17">
        <f>[16]Agosto!$K$28</f>
        <v>0</v>
      </c>
      <c r="Z20" s="17">
        <f>[16]Agosto!$K$29</f>
        <v>0</v>
      </c>
      <c r="AA20" s="17">
        <f>[16]Agosto!$K$30</f>
        <v>0</v>
      </c>
      <c r="AB20" s="17">
        <f>[16]Agosto!$K$31</f>
        <v>0.8</v>
      </c>
      <c r="AC20" s="17">
        <f>[16]Agosto!$K$32</f>
        <v>1.2</v>
      </c>
      <c r="AD20" s="17">
        <f>[16]Agosto!$K$33</f>
        <v>1.5999999999999999</v>
      </c>
      <c r="AE20" s="17">
        <f>[16]Agosto!$K$34</f>
        <v>0.4</v>
      </c>
      <c r="AF20" s="17">
        <f>[16]Agosto!$K$35</f>
        <v>3.4</v>
      </c>
      <c r="AG20" s="26">
        <f t="shared" si="8"/>
        <v>32.599999999999994</v>
      </c>
      <c r="AH20" s="29">
        <f t="shared" si="9"/>
        <v>18.2</v>
      </c>
      <c r="AI20" s="76">
        <f t="shared" si="1"/>
        <v>20</v>
      </c>
      <c r="AJ20" s="21" t="s">
        <v>51</v>
      </c>
    </row>
    <row r="21" spans="1:37" ht="17.100000000000001" customHeight="1" x14ac:dyDescent="0.2">
      <c r="A21" s="15" t="s">
        <v>11</v>
      </c>
      <c r="B21" s="17">
        <f>[17]Agosto!$K$5</f>
        <v>0</v>
      </c>
      <c r="C21" s="17">
        <f>[17]Agosto!$K$6</f>
        <v>0</v>
      </c>
      <c r="D21" s="17">
        <f>[17]Agosto!$K$7</f>
        <v>0</v>
      </c>
      <c r="E21" s="17">
        <f>[17]Agosto!$K$8</f>
        <v>0</v>
      </c>
      <c r="F21" s="17">
        <f>[17]Agosto!$K$9</f>
        <v>0</v>
      </c>
      <c r="G21" s="17">
        <f>[17]Agosto!$K$10</f>
        <v>0</v>
      </c>
      <c r="H21" s="17">
        <f>[17]Agosto!$K$11</f>
        <v>0</v>
      </c>
      <c r="I21" s="17">
        <f>[17]Agosto!$K$12</f>
        <v>0</v>
      </c>
      <c r="J21" s="17">
        <f>[17]Agosto!$K$13</f>
        <v>13</v>
      </c>
      <c r="K21" s="17">
        <f>[17]Agosto!$K$14</f>
        <v>0</v>
      </c>
      <c r="L21" s="17">
        <f>[17]Agosto!$K$15</f>
        <v>0</v>
      </c>
      <c r="M21" s="17">
        <f>[17]Agosto!$K$16</f>
        <v>0</v>
      </c>
      <c r="N21" s="17">
        <f>[17]Agosto!$K$17</f>
        <v>0</v>
      </c>
      <c r="O21" s="17">
        <f>[17]Agosto!$K$18</f>
        <v>0</v>
      </c>
      <c r="P21" s="17">
        <f>[17]Agosto!$K$19</f>
        <v>0</v>
      </c>
      <c r="Q21" s="17">
        <f>[17]Agosto!$K$20</f>
        <v>16.2</v>
      </c>
      <c r="R21" s="17">
        <f>[17]Agosto!$K$21</f>
        <v>0</v>
      </c>
      <c r="S21" s="17">
        <f>[17]Agosto!$K$22</f>
        <v>0</v>
      </c>
      <c r="T21" s="17">
        <f>[17]Agosto!$K$23</f>
        <v>6.8</v>
      </c>
      <c r="U21" s="17">
        <f>[17]Agosto!$K$24</f>
        <v>7.8</v>
      </c>
      <c r="V21" s="17">
        <f>[17]Agosto!$K$25</f>
        <v>0</v>
      </c>
      <c r="W21" s="17">
        <f>[17]Agosto!$K$26</f>
        <v>0</v>
      </c>
      <c r="X21" s="17">
        <f>[17]Agosto!$K$27</f>
        <v>0</v>
      </c>
      <c r="Y21" s="17">
        <f>[17]Agosto!$K$28</f>
        <v>0</v>
      </c>
      <c r="Z21" s="17">
        <f>[17]Agosto!$K$29</f>
        <v>0</v>
      </c>
      <c r="AA21" s="17">
        <f>[17]Agosto!$K$30</f>
        <v>0</v>
      </c>
      <c r="AB21" s="17">
        <f>[17]Agosto!$K$31</f>
        <v>0</v>
      </c>
      <c r="AC21" s="17">
        <f>[17]Agosto!$K$32</f>
        <v>0</v>
      </c>
      <c r="AD21" s="17">
        <f>[17]Agosto!$K$33</f>
        <v>31.999999999999996</v>
      </c>
      <c r="AE21" s="17">
        <f>[17]Agosto!$K$34</f>
        <v>8.1999999999999993</v>
      </c>
      <c r="AF21" s="17">
        <f>[17]Agosto!$K$35</f>
        <v>0.2</v>
      </c>
      <c r="AG21" s="26">
        <f t="shared" si="6"/>
        <v>84.2</v>
      </c>
      <c r="AH21" s="29">
        <f t="shared" si="7"/>
        <v>31.999999999999996</v>
      </c>
      <c r="AI21" s="76">
        <f t="shared" si="1"/>
        <v>24</v>
      </c>
    </row>
    <row r="22" spans="1:37" ht="17.100000000000001" customHeight="1" x14ac:dyDescent="0.2">
      <c r="A22" s="15" t="s">
        <v>12</v>
      </c>
      <c r="B22" s="17">
        <f>[18]Agosto!$K$5</f>
        <v>0</v>
      </c>
      <c r="C22" s="17">
        <f>[18]Agosto!$K$6</f>
        <v>0</v>
      </c>
      <c r="D22" s="17">
        <f>[18]Agosto!$K$7</f>
        <v>0</v>
      </c>
      <c r="E22" s="17">
        <f>[18]Agosto!$K$8</f>
        <v>0</v>
      </c>
      <c r="F22" s="17">
        <f>[18]Agosto!$K$9</f>
        <v>0</v>
      </c>
      <c r="G22" s="17">
        <f>[18]Agosto!$K$10</f>
        <v>0</v>
      </c>
      <c r="H22" s="17">
        <f>[18]Agosto!$K$11</f>
        <v>0</v>
      </c>
      <c r="I22" s="17">
        <f>[18]Agosto!$K$12</f>
        <v>0</v>
      </c>
      <c r="J22" s="17">
        <f>[18]Agosto!$K$13</f>
        <v>7.2</v>
      </c>
      <c r="K22" s="17">
        <f>[18]Agosto!$K$14</f>
        <v>0</v>
      </c>
      <c r="L22" s="17">
        <f>[18]Agosto!$K$15</f>
        <v>0</v>
      </c>
      <c r="M22" s="17">
        <f>[18]Agosto!$K$16</f>
        <v>0</v>
      </c>
      <c r="N22" s="17">
        <f>[18]Agosto!$K$17</f>
        <v>0</v>
      </c>
      <c r="O22" s="17">
        <f>[18]Agosto!$K$18</f>
        <v>0</v>
      </c>
      <c r="P22" s="17">
        <f>[18]Agosto!$K$19</f>
        <v>0</v>
      </c>
      <c r="Q22" s="17">
        <f>[18]Agosto!$K$20</f>
        <v>0</v>
      </c>
      <c r="R22" s="17">
        <f>[18]Agosto!$K$21</f>
        <v>0</v>
      </c>
      <c r="S22" s="17">
        <f>[18]Agosto!$K$22</f>
        <v>0</v>
      </c>
      <c r="T22" s="17">
        <f>[18]Agosto!$K$23</f>
        <v>2.8</v>
      </c>
      <c r="U22" s="17">
        <f>[18]Agosto!$K$24</f>
        <v>4</v>
      </c>
      <c r="V22" s="17">
        <f>[18]Agosto!$K$25</f>
        <v>0</v>
      </c>
      <c r="W22" s="17">
        <f>[18]Agosto!$K$26</f>
        <v>0</v>
      </c>
      <c r="X22" s="17">
        <f>[18]Agosto!$K$27</f>
        <v>0</v>
      </c>
      <c r="Y22" s="17">
        <f>[18]Agosto!$K$28</f>
        <v>0</v>
      </c>
      <c r="Z22" s="17">
        <f>[18]Agosto!$K$29</f>
        <v>0</v>
      </c>
      <c r="AA22" s="17">
        <f>[18]Agosto!$K$30</f>
        <v>0</v>
      </c>
      <c r="AB22" s="17">
        <f>[18]Agosto!$K$31</f>
        <v>0</v>
      </c>
      <c r="AC22" s="17">
        <f>[18]Agosto!$K$32</f>
        <v>0</v>
      </c>
      <c r="AD22" s="17">
        <f>[18]Agosto!$K$33</f>
        <v>39.000000000000007</v>
      </c>
      <c r="AE22" s="17">
        <f>[18]Agosto!$K$34</f>
        <v>13.600000000000001</v>
      </c>
      <c r="AF22" s="17">
        <f>[18]Agosto!$K$35</f>
        <v>0.2</v>
      </c>
      <c r="AG22" s="26">
        <f t="shared" si="6"/>
        <v>66.800000000000011</v>
      </c>
      <c r="AH22" s="29">
        <f t="shared" si="7"/>
        <v>39.000000000000007</v>
      </c>
      <c r="AI22" s="76">
        <f t="shared" si="1"/>
        <v>25</v>
      </c>
    </row>
    <row r="23" spans="1:37" ht="17.100000000000001" customHeight="1" x14ac:dyDescent="0.2">
      <c r="A23" s="15" t="s">
        <v>13</v>
      </c>
      <c r="B23" s="17">
        <f>[19]Agosto!$K$5</f>
        <v>0</v>
      </c>
      <c r="C23" s="17">
        <f>[19]Agosto!$K$6</f>
        <v>0</v>
      </c>
      <c r="D23" s="17">
        <f>[19]Agosto!$K$7</f>
        <v>0</v>
      </c>
      <c r="E23" s="17">
        <f>[19]Agosto!$K$8</f>
        <v>0</v>
      </c>
      <c r="F23" s="17">
        <f>[19]Agosto!$K$9</f>
        <v>0</v>
      </c>
      <c r="G23" s="17">
        <f>[19]Agosto!$K$10</f>
        <v>0</v>
      </c>
      <c r="H23" s="17">
        <f>[19]Agosto!$K$11</f>
        <v>0</v>
      </c>
      <c r="I23" s="17">
        <f>[19]Agosto!$K$12</f>
        <v>0</v>
      </c>
      <c r="J23" s="17">
        <f>[19]Agosto!$K$13</f>
        <v>4.5999999999999996</v>
      </c>
      <c r="K23" s="17">
        <f>[19]Agosto!$K$14</f>
        <v>0.4</v>
      </c>
      <c r="L23" s="17">
        <f>[19]Agosto!$K$15</f>
        <v>0</v>
      </c>
      <c r="M23" s="17">
        <f>[19]Agosto!$K$16</f>
        <v>0</v>
      </c>
      <c r="N23" s="17">
        <f>[19]Agosto!$K$17</f>
        <v>0</v>
      </c>
      <c r="O23" s="17">
        <f>[19]Agosto!$K$18</f>
        <v>0</v>
      </c>
      <c r="P23" s="17">
        <f>[19]Agosto!$K$19</f>
        <v>0</v>
      </c>
      <c r="Q23" s="17">
        <f>[19]Agosto!$K$20</f>
        <v>0.4</v>
      </c>
      <c r="R23" s="17">
        <f>[19]Agosto!$K$21</f>
        <v>0</v>
      </c>
      <c r="S23" s="17">
        <f>[19]Agosto!$K$22</f>
        <v>0</v>
      </c>
      <c r="T23" s="17">
        <f>[19]Agosto!$K$23</f>
        <v>15.2</v>
      </c>
      <c r="U23" s="17">
        <f>[19]Agosto!$K$24</f>
        <v>14.600000000000001</v>
      </c>
      <c r="V23" s="17">
        <f>[19]Agosto!$K$25</f>
        <v>0.8</v>
      </c>
      <c r="W23" s="17">
        <f>[19]Agosto!$K$26</f>
        <v>0</v>
      </c>
      <c r="X23" s="17">
        <f>[19]Agosto!$K$27</f>
        <v>0</v>
      </c>
      <c r="Y23" s="17">
        <f>[19]Agosto!$K$28</f>
        <v>0</v>
      </c>
      <c r="Z23" s="17">
        <f>[19]Agosto!$K$29</f>
        <v>0</v>
      </c>
      <c r="AA23" s="17">
        <f>[19]Agosto!$K$30</f>
        <v>0</v>
      </c>
      <c r="AB23" s="17">
        <f>[19]Agosto!$K$31</f>
        <v>0</v>
      </c>
      <c r="AC23" s="17">
        <f>[19]Agosto!$K$32</f>
        <v>0.4</v>
      </c>
      <c r="AD23" s="17">
        <f>[19]Agosto!$K$33</f>
        <v>7.8000000000000007</v>
      </c>
      <c r="AE23" s="17">
        <f>[19]Agosto!$K$34</f>
        <v>41.2</v>
      </c>
      <c r="AF23" s="17">
        <f>[19]Agosto!$K$35</f>
        <v>0.2</v>
      </c>
      <c r="AG23" s="26">
        <f t="shared" si="6"/>
        <v>85.600000000000009</v>
      </c>
      <c r="AH23" s="29">
        <f t="shared" si="7"/>
        <v>41.2</v>
      </c>
      <c r="AI23" s="76">
        <f t="shared" si="1"/>
        <v>21</v>
      </c>
    </row>
    <row r="24" spans="1:37" ht="17.100000000000001" customHeight="1" x14ac:dyDescent="0.2">
      <c r="A24" s="15" t="s">
        <v>14</v>
      </c>
      <c r="B24" s="17">
        <f>[20]Agosto!$K$5</f>
        <v>0</v>
      </c>
      <c r="C24" s="17">
        <f>[20]Agosto!$K$6</f>
        <v>0</v>
      </c>
      <c r="D24" s="17">
        <f>[20]Agosto!$K$7</f>
        <v>0</v>
      </c>
      <c r="E24" s="17">
        <f>[20]Agosto!$K$8</f>
        <v>0</v>
      </c>
      <c r="F24" s="17">
        <f>[20]Agosto!$K$9</f>
        <v>0</v>
      </c>
      <c r="G24" s="17">
        <f>[20]Agosto!$K$10</f>
        <v>0</v>
      </c>
      <c r="H24" s="17">
        <f>[20]Agosto!$K$11</f>
        <v>0</v>
      </c>
      <c r="I24" s="17">
        <f>[20]Agosto!$K$12</f>
        <v>0</v>
      </c>
      <c r="J24" s="17">
        <f>[20]Agosto!$K$13</f>
        <v>0</v>
      </c>
      <c r="K24" s="17">
        <f>[20]Agosto!$K$14</f>
        <v>0</v>
      </c>
      <c r="L24" s="17">
        <f>[20]Agosto!$K$15</f>
        <v>0.2</v>
      </c>
      <c r="M24" s="17">
        <f>[20]Agosto!$K$16</f>
        <v>0</v>
      </c>
      <c r="N24" s="17">
        <f>[20]Agosto!$K$17</f>
        <v>0</v>
      </c>
      <c r="O24" s="17">
        <f>[20]Agosto!$K$18</f>
        <v>0</v>
      </c>
      <c r="P24" s="17">
        <f>[20]Agosto!$K$19</f>
        <v>0</v>
      </c>
      <c r="Q24" s="17">
        <f>[20]Agosto!$K$20</f>
        <v>0.4</v>
      </c>
      <c r="R24" s="17">
        <f>[20]Agosto!$K$21</f>
        <v>0</v>
      </c>
      <c r="S24" s="17">
        <f>[20]Agosto!$K$22</f>
        <v>0</v>
      </c>
      <c r="T24" s="17">
        <f>[20]Agosto!$K$23</f>
        <v>0</v>
      </c>
      <c r="U24" s="17">
        <f>[20]Agosto!$K$24</f>
        <v>2.6</v>
      </c>
      <c r="V24" s="17">
        <f>[20]Agosto!$K$25</f>
        <v>14.4</v>
      </c>
      <c r="W24" s="17">
        <f>[20]Agosto!$K$26</f>
        <v>0</v>
      </c>
      <c r="X24" s="17">
        <f>[20]Agosto!$K$27</f>
        <v>0</v>
      </c>
      <c r="Y24" s="17">
        <f>[20]Agosto!$K$28</f>
        <v>0</v>
      </c>
      <c r="Z24" s="17">
        <f>[20]Agosto!$K$29</f>
        <v>0</v>
      </c>
      <c r="AA24" s="17">
        <f>[20]Agosto!$K$30</f>
        <v>0</v>
      </c>
      <c r="AB24" s="17">
        <f>[20]Agosto!$K$31</f>
        <v>0</v>
      </c>
      <c r="AC24" s="17">
        <f>[20]Agosto!$K$32</f>
        <v>0</v>
      </c>
      <c r="AD24" s="17">
        <f>[20]Agosto!$K$33</f>
        <v>2.8</v>
      </c>
      <c r="AE24" s="17">
        <f>[20]Agosto!$K$34</f>
        <v>7.2000000000000011</v>
      </c>
      <c r="AF24" s="17">
        <f>[20]Agosto!$K$35</f>
        <v>17.199999999999996</v>
      </c>
      <c r="AG24" s="26">
        <f t="shared" si="6"/>
        <v>44.8</v>
      </c>
      <c r="AH24" s="29">
        <f t="shared" si="7"/>
        <v>17.199999999999996</v>
      </c>
      <c r="AI24" s="76">
        <f t="shared" si="1"/>
        <v>24</v>
      </c>
    </row>
    <row r="25" spans="1:37" ht="17.100000000000001" customHeight="1" x14ac:dyDescent="0.2">
      <c r="A25" s="15" t="s">
        <v>15</v>
      </c>
      <c r="B25" s="17">
        <f>[21]Agosto!$K$5</f>
        <v>0</v>
      </c>
      <c r="C25" s="17">
        <f>[21]Agosto!$K$6</f>
        <v>0</v>
      </c>
      <c r="D25" s="17">
        <f>[21]Agosto!$K$7</f>
        <v>0</v>
      </c>
      <c r="E25" s="17">
        <f>[21]Agosto!$K$8</f>
        <v>0</v>
      </c>
      <c r="F25" s="17">
        <f>[21]Agosto!$K$9</f>
        <v>0</v>
      </c>
      <c r="G25" s="17">
        <f>[21]Agosto!$K$10</f>
        <v>0</v>
      </c>
      <c r="H25" s="17">
        <f>[21]Agosto!$K$11</f>
        <v>0</v>
      </c>
      <c r="I25" s="17">
        <f>[21]Agosto!$K$12</f>
        <v>6</v>
      </c>
      <c r="J25" s="17">
        <f>[21]Agosto!$K$13</f>
        <v>13.999999999999996</v>
      </c>
      <c r="K25" s="17">
        <f>[21]Agosto!$K$14</f>
        <v>0</v>
      </c>
      <c r="L25" s="17">
        <f>[21]Agosto!$K$15</f>
        <v>0</v>
      </c>
      <c r="M25" s="17">
        <f>[21]Agosto!$K$16</f>
        <v>0</v>
      </c>
      <c r="N25" s="17">
        <f>[21]Agosto!$K$17</f>
        <v>0</v>
      </c>
      <c r="O25" s="17">
        <f>[21]Agosto!$K$18</f>
        <v>0</v>
      </c>
      <c r="P25" s="17">
        <f>[21]Agosto!$K$19</f>
        <v>0</v>
      </c>
      <c r="Q25" s="17">
        <f>[21]Agosto!$K$20</f>
        <v>0</v>
      </c>
      <c r="R25" s="17">
        <f>[21]Agosto!$K$21</f>
        <v>0</v>
      </c>
      <c r="S25" s="17">
        <f>[21]Agosto!$K$22</f>
        <v>11.2</v>
      </c>
      <c r="T25" s="17">
        <f>[21]Agosto!$K$23</f>
        <v>14.4</v>
      </c>
      <c r="U25" s="17">
        <f>[21]Agosto!$K$24</f>
        <v>75.600000000000009</v>
      </c>
      <c r="V25" s="17">
        <f>[21]Agosto!$K$25</f>
        <v>2.2000000000000002</v>
      </c>
      <c r="W25" s="17">
        <f>[21]Agosto!$K$26</f>
        <v>0</v>
      </c>
      <c r="X25" s="17">
        <f>[21]Agosto!$K$27</f>
        <v>0</v>
      </c>
      <c r="Y25" s="17">
        <f>[21]Agosto!$K$28</f>
        <v>0</v>
      </c>
      <c r="Z25" s="17">
        <f>[21]Agosto!$K$29</f>
        <v>0</v>
      </c>
      <c r="AA25" s="17">
        <f>[21]Agosto!$K$30</f>
        <v>0</v>
      </c>
      <c r="AB25" s="17">
        <f>[21]Agosto!$K$31</f>
        <v>0</v>
      </c>
      <c r="AC25" s="17">
        <f>[21]Agosto!$K$32</f>
        <v>0</v>
      </c>
      <c r="AD25" s="17">
        <f>[21]Agosto!$K$33</f>
        <v>15.799999999999999</v>
      </c>
      <c r="AE25" s="17">
        <f>[21]Agosto!$K$34</f>
        <v>9.6</v>
      </c>
      <c r="AF25" s="17">
        <f>[21]Agosto!$K$35</f>
        <v>0.2</v>
      </c>
      <c r="AG25" s="26">
        <f t="shared" si="6"/>
        <v>149</v>
      </c>
      <c r="AH25" s="29">
        <f t="shared" si="7"/>
        <v>75.600000000000009</v>
      </c>
      <c r="AI25" s="76">
        <f t="shared" si="1"/>
        <v>22</v>
      </c>
      <c r="AJ25" s="21" t="s">
        <v>51</v>
      </c>
    </row>
    <row r="26" spans="1:37" ht="17.100000000000001" customHeight="1" x14ac:dyDescent="0.2">
      <c r="A26" s="15" t="s">
        <v>16</v>
      </c>
      <c r="B26" s="17">
        <f>[22]Agosto!$K$5</f>
        <v>0</v>
      </c>
      <c r="C26" s="17">
        <f>[22]Agosto!$K$6</f>
        <v>0</v>
      </c>
      <c r="D26" s="17">
        <f>[22]Agosto!$K$7</f>
        <v>0</v>
      </c>
      <c r="E26" s="17">
        <f>[22]Agosto!$K$8</f>
        <v>0</v>
      </c>
      <c r="F26" s="17">
        <f>[22]Agosto!$K$9</f>
        <v>0</v>
      </c>
      <c r="G26" s="17">
        <f>[22]Agosto!$K$10</f>
        <v>0</v>
      </c>
      <c r="H26" s="17">
        <f>[22]Agosto!$K$11</f>
        <v>0</v>
      </c>
      <c r="I26" s="17">
        <f>[22]Agosto!$K$12</f>
        <v>0.60000000000000009</v>
      </c>
      <c r="J26" s="17">
        <f>[22]Agosto!$K$13</f>
        <v>0.60000000000000009</v>
      </c>
      <c r="K26" s="17">
        <f>[22]Agosto!$K$14</f>
        <v>0.8</v>
      </c>
      <c r="L26" s="17">
        <f>[22]Agosto!$K$15</f>
        <v>0.60000000000000009</v>
      </c>
      <c r="M26" s="17">
        <f>[22]Agosto!$K$16</f>
        <v>0.2</v>
      </c>
      <c r="N26" s="17">
        <f>[22]Agosto!$K$17</f>
        <v>0</v>
      </c>
      <c r="O26" s="17">
        <f>[22]Agosto!$K$18</f>
        <v>0</v>
      </c>
      <c r="P26" s="17">
        <f>[22]Agosto!$K$19</f>
        <v>0</v>
      </c>
      <c r="Q26" s="17">
        <f>[22]Agosto!$K$20</f>
        <v>0.4</v>
      </c>
      <c r="R26" s="17">
        <f>[22]Agosto!$K$21</f>
        <v>0</v>
      </c>
      <c r="S26" s="17">
        <f>[22]Agosto!$K$22</f>
        <v>0</v>
      </c>
      <c r="T26" s="17">
        <f>[22]Agosto!$K$23</f>
        <v>0</v>
      </c>
      <c r="U26" s="17">
        <f>[22]Agosto!$K$24</f>
        <v>0</v>
      </c>
      <c r="V26" s="17">
        <f>[22]Agosto!$K$25</f>
        <v>0</v>
      </c>
      <c r="W26" s="17">
        <f>[22]Agosto!$K$26</f>
        <v>0</v>
      </c>
      <c r="X26" s="17">
        <f>[22]Agosto!$K$27</f>
        <v>0</v>
      </c>
      <c r="Y26" s="17">
        <f>[22]Agosto!$K$28</f>
        <v>0</v>
      </c>
      <c r="Z26" s="17">
        <f>[22]Agosto!$K$29</f>
        <v>0</v>
      </c>
      <c r="AA26" s="17">
        <f>[22]Agosto!$K$30</f>
        <v>0</v>
      </c>
      <c r="AB26" s="17">
        <f>[22]Agosto!$K$31</f>
        <v>0</v>
      </c>
      <c r="AC26" s="17">
        <f>[22]Agosto!$K$32</f>
        <v>0</v>
      </c>
      <c r="AD26" s="17">
        <f>[22]Agosto!$K$33</f>
        <v>4.2</v>
      </c>
      <c r="AE26" s="17">
        <f>[22]Agosto!$K$34</f>
        <v>0.60000000000000009</v>
      </c>
      <c r="AF26" s="17">
        <f>[22]Agosto!$K$35</f>
        <v>0</v>
      </c>
      <c r="AG26" s="26">
        <f t="shared" si="6"/>
        <v>8</v>
      </c>
      <c r="AH26" s="29">
        <f t="shared" si="7"/>
        <v>4.2</v>
      </c>
      <c r="AI26" s="76">
        <f t="shared" si="1"/>
        <v>23</v>
      </c>
    </row>
    <row r="27" spans="1:37" ht="17.100000000000001" customHeight="1" x14ac:dyDescent="0.2">
      <c r="A27" s="15" t="s">
        <v>17</v>
      </c>
      <c r="B27" s="17">
        <f>[23]Agosto!$K$5</f>
        <v>0</v>
      </c>
      <c r="C27" s="17">
        <f>[23]Agosto!$K$6</f>
        <v>0</v>
      </c>
      <c r="D27" s="17">
        <f>[23]Agosto!$K$7</f>
        <v>0</v>
      </c>
      <c r="E27" s="17">
        <f>[23]Agosto!$K$8</f>
        <v>0</v>
      </c>
      <c r="F27" s="17">
        <f>[23]Agosto!$K$9</f>
        <v>0</v>
      </c>
      <c r="G27" s="17">
        <f>[23]Agosto!$K$10</f>
        <v>0</v>
      </c>
      <c r="H27" s="17">
        <f>[23]Agosto!$K$11</f>
        <v>0</v>
      </c>
      <c r="I27" s="17">
        <f>[23]Agosto!$K$12</f>
        <v>0</v>
      </c>
      <c r="J27" s="17">
        <f>[23]Agosto!$K$13</f>
        <v>11.8</v>
      </c>
      <c r="K27" s="17">
        <f>[23]Agosto!$K$14</f>
        <v>0</v>
      </c>
      <c r="L27" s="17">
        <f>[23]Agosto!$K$15</f>
        <v>0</v>
      </c>
      <c r="M27" s="17">
        <f>[23]Agosto!$K$16</f>
        <v>0</v>
      </c>
      <c r="N27" s="17">
        <f>[23]Agosto!$K$17</f>
        <v>0</v>
      </c>
      <c r="O27" s="17">
        <f>[23]Agosto!$K$18</f>
        <v>0</v>
      </c>
      <c r="P27" s="17">
        <f>[23]Agosto!$K$19</f>
        <v>0</v>
      </c>
      <c r="Q27" s="17">
        <f>[23]Agosto!$K$20</f>
        <v>31.999999999999996</v>
      </c>
      <c r="R27" s="17">
        <f>[23]Agosto!$K$21</f>
        <v>0</v>
      </c>
      <c r="S27" s="17">
        <f>[23]Agosto!$K$22</f>
        <v>0.4</v>
      </c>
      <c r="T27" s="17">
        <f>[23]Agosto!$K$23</f>
        <v>3.6000000000000005</v>
      </c>
      <c r="U27" s="17">
        <f>[23]Agosto!$K$24</f>
        <v>32.200000000000003</v>
      </c>
      <c r="V27" s="17">
        <f>[23]Agosto!$K$25</f>
        <v>0</v>
      </c>
      <c r="W27" s="17">
        <f>[23]Agosto!$K$26</f>
        <v>0</v>
      </c>
      <c r="X27" s="17">
        <f>[23]Agosto!$K$27</f>
        <v>0.2</v>
      </c>
      <c r="Y27" s="17">
        <f>[23]Agosto!$K$28</f>
        <v>0</v>
      </c>
      <c r="Z27" s="17">
        <f>[23]Agosto!$K$29</f>
        <v>0.4</v>
      </c>
      <c r="AA27" s="17">
        <f>[23]Agosto!$K$30</f>
        <v>0</v>
      </c>
      <c r="AB27" s="17">
        <f>[23]Agosto!$K$31</f>
        <v>0</v>
      </c>
      <c r="AC27" s="17">
        <f>[23]Agosto!$K$32</f>
        <v>0</v>
      </c>
      <c r="AD27" s="17">
        <f>[23]Agosto!$K$33</f>
        <v>18.799999999999997</v>
      </c>
      <c r="AE27" s="17">
        <f>[23]Agosto!$K$34</f>
        <v>14.2</v>
      </c>
      <c r="AF27" s="17">
        <f>[23]Agosto!$K$35</f>
        <v>0</v>
      </c>
      <c r="AG27" s="26">
        <f t="shared" si="6"/>
        <v>113.60000000000001</v>
      </c>
      <c r="AH27" s="29">
        <f t="shared" si="7"/>
        <v>32.200000000000003</v>
      </c>
      <c r="AI27" s="76">
        <f t="shared" si="1"/>
        <v>22</v>
      </c>
    </row>
    <row r="28" spans="1:37" ht="17.100000000000001" customHeight="1" x14ac:dyDescent="0.2">
      <c r="A28" s="15" t="s">
        <v>18</v>
      </c>
      <c r="B28" s="17">
        <f>[24]Agosto!$K$5</f>
        <v>0</v>
      </c>
      <c r="C28" s="17">
        <f>[24]Agosto!$K$6</f>
        <v>0</v>
      </c>
      <c r="D28" s="17">
        <f>[24]Agosto!$K$7</f>
        <v>0</v>
      </c>
      <c r="E28" s="17">
        <f>[24]Agosto!$K$8</f>
        <v>0</v>
      </c>
      <c r="F28" s="17">
        <f>[24]Agosto!$K$9</f>
        <v>0</v>
      </c>
      <c r="G28" s="17">
        <f>[24]Agosto!$K$10</f>
        <v>0</v>
      </c>
      <c r="H28" s="17">
        <f>[24]Agosto!$K$11</f>
        <v>0</v>
      </c>
      <c r="I28" s="17">
        <f>[24]Agosto!$K$12</f>
        <v>0</v>
      </c>
      <c r="J28" s="17">
        <f>[24]Agosto!$K$13</f>
        <v>0</v>
      </c>
      <c r="K28" s="17">
        <f>[24]Agosto!$K$14</f>
        <v>1.2000000000000002</v>
      </c>
      <c r="L28" s="17">
        <f>[24]Agosto!$K$15</f>
        <v>0</v>
      </c>
      <c r="M28" s="17">
        <f>[24]Agosto!$K$16</f>
        <v>0</v>
      </c>
      <c r="N28" s="17">
        <f>[24]Agosto!$K$17</f>
        <v>0</v>
      </c>
      <c r="O28" s="17">
        <f>[24]Agosto!$K$18</f>
        <v>0</v>
      </c>
      <c r="P28" s="17">
        <f>[24]Agosto!$K$19</f>
        <v>0</v>
      </c>
      <c r="Q28" s="17">
        <f>[24]Agosto!$K$20</f>
        <v>17.199999999999996</v>
      </c>
      <c r="R28" s="17">
        <f>[24]Agosto!$K$21</f>
        <v>0</v>
      </c>
      <c r="S28" s="17">
        <f>[24]Agosto!$K$22</f>
        <v>0</v>
      </c>
      <c r="T28" s="17">
        <f>[24]Agosto!$K$23</f>
        <v>0</v>
      </c>
      <c r="U28" s="17">
        <f>[24]Agosto!$K$24</f>
        <v>0</v>
      </c>
      <c r="V28" s="17">
        <f>[24]Agosto!$K$25</f>
        <v>35.400000000000006</v>
      </c>
      <c r="W28" s="17">
        <f>[24]Agosto!$K$26</f>
        <v>0</v>
      </c>
      <c r="X28" s="17">
        <f>[24]Agosto!$K$27</f>
        <v>0</v>
      </c>
      <c r="Y28" s="17">
        <f>[24]Agosto!$K$28</f>
        <v>0</v>
      </c>
      <c r="Z28" s="17">
        <f>[24]Agosto!$K$29</f>
        <v>0</v>
      </c>
      <c r="AA28" s="17">
        <f>[24]Agosto!$K$30</f>
        <v>0</v>
      </c>
      <c r="AB28" s="17">
        <f>[24]Agosto!$K$31</f>
        <v>0</v>
      </c>
      <c r="AC28" s="17">
        <f>[24]Agosto!$K$32</f>
        <v>0</v>
      </c>
      <c r="AD28" s="17">
        <f>[24]Agosto!$K$33</f>
        <v>14.799999999999999</v>
      </c>
      <c r="AE28" s="17">
        <f>[24]Agosto!$K$34</f>
        <v>11.400000000000002</v>
      </c>
      <c r="AF28" s="17">
        <f>[24]Agosto!$K$35</f>
        <v>0.4</v>
      </c>
      <c r="AG28" s="26">
        <f t="shared" si="6"/>
        <v>80.400000000000006</v>
      </c>
      <c r="AH28" s="29">
        <f t="shared" si="7"/>
        <v>35.400000000000006</v>
      </c>
      <c r="AI28" s="76">
        <f t="shared" si="1"/>
        <v>25</v>
      </c>
    </row>
    <row r="29" spans="1:37" ht="17.100000000000001" customHeight="1" x14ac:dyDescent="0.2">
      <c r="A29" s="15" t="s">
        <v>19</v>
      </c>
      <c r="B29" s="17">
        <f>[25]Agosto!$K$5</f>
        <v>0</v>
      </c>
      <c r="C29" s="17">
        <f>[25]Agosto!$K$6</f>
        <v>0</v>
      </c>
      <c r="D29" s="17">
        <f>[25]Agosto!$K$7</f>
        <v>0</v>
      </c>
      <c r="E29" s="17">
        <f>[25]Agosto!$K$8</f>
        <v>0</v>
      </c>
      <c r="F29" s="17">
        <f>[25]Agosto!$K$9</f>
        <v>0</v>
      </c>
      <c r="G29" s="17">
        <f>[25]Agosto!$K$10</f>
        <v>0</v>
      </c>
      <c r="H29" s="17">
        <f>[25]Agosto!$K$11</f>
        <v>16.200000000000003</v>
      </c>
      <c r="I29" s="17">
        <f>[25]Agosto!$K$12</f>
        <v>109.2</v>
      </c>
      <c r="J29" s="17">
        <f>[25]Agosto!$K$13</f>
        <v>13</v>
      </c>
      <c r="K29" s="17">
        <f>[25]Agosto!$K$14</f>
        <v>0.2</v>
      </c>
      <c r="L29" s="17">
        <f>[25]Agosto!$K$15</f>
        <v>0</v>
      </c>
      <c r="M29" s="17">
        <f>[25]Agosto!$K$16</f>
        <v>0</v>
      </c>
      <c r="N29" s="17">
        <f>[25]Agosto!$K$17</f>
        <v>0</v>
      </c>
      <c r="O29" s="17">
        <f>[25]Agosto!$K$18</f>
        <v>0</v>
      </c>
      <c r="P29" s="17">
        <f>[25]Agosto!$K$19</f>
        <v>16.399999999999999</v>
      </c>
      <c r="Q29" s="17">
        <f>[25]Agosto!$K$20</f>
        <v>0</v>
      </c>
      <c r="R29" s="17">
        <f>[25]Agosto!$K$21</f>
        <v>0</v>
      </c>
      <c r="S29" s="17">
        <f>[25]Agosto!$K$22</f>
        <v>4.2</v>
      </c>
      <c r="T29" s="17">
        <f>[25]Agosto!$K$23</f>
        <v>21</v>
      </c>
      <c r="U29" s="17">
        <f>[25]Agosto!$K$24</f>
        <v>51.20000000000001</v>
      </c>
      <c r="V29" s="17">
        <f>[25]Agosto!$K$25</f>
        <v>1.5999999999999999</v>
      </c>
      <c r="W29" s="17">
        <f>[25]Agosto!$K$26</f>
        <v>0</v>
      </c>
      <c r="X29" s="17">
        <f>[25]Agosto!$K$27</f>
        <v>0</v>
      </c>
      <c r="Y29" s="17">
        <f>[25]Agosto!$K$28</f>
        <v>0</v>
      </c>
      <c r="Z29" s="17">
        <f>[25]Agosto!$K$29</f>
        <v>0</v>
      </c>
      <c r="AA29" s="17">
        <f>[25]Agosto!$K$30</f>
        <v>0</v>
      </c>
      <c r="AB29" s="17">
        <f>[25]Agosto!$K$31</f>
        <v>0</v>
      </c>
      <c r="AC29" s="17">
        <f>[25]Agosto!$K$32</f>
        <v>1</v>
      </c>
      <c r="AD29" s="17">
        <f>[25]Agosto!$K$33</f>
        <v>29.400000000000002</v>
      </c>
      <c r="AE29" s="17">
        <f>[25]Agosto!$K$34</f>
        <v>9</v>
      </c>
      <c r="AF29" s="17">
        <f>[25]Agosto!$K$35</f>
        <v>0</v>
      </c>
      <c r="AG29" s="26">
        <f t="shared" si="6"/>
        <v>272.39999999999998</v>
      </c>
      <c r="AH29" s="29">
        <f t="shared" si="7"/>
        <v>109.2</v>
      </c>
      <c r="AI29" s="76">
        <f t="shared" si="1"/>
        <v>19</v>
      </c>
    </row>
    <row r="30" spans="1:37" ht="17.100000000000001" customHeight="1" x14ac:dyDescent="0.2">
      <c r="A30" s="15" t="s">
        <v>31</v>
      </c>
      <c r="B30" s="17">
        <f>[26]Agosto!$K$5</f>
        <v>0</v>
      </c>
      <c r="C30" s="17">
        <f>[26]Agosto!$K$6</f>
        <v>0</v>
      </c>
      <c r="D30" s="17">
        <f>[26]Agosto!$K$7</f>
        <v>0</v>
      </c>
      <c r="E30" s="17">
        <f>[26]Agosto!$K$8</f>
        <v>0</v>
      </c>
      <c r="F30" s="17">
        <f>[26]Agosto!$K$9</f>
        <v>0</v>
      </c>
      <c r="G30" s="17">
        <f>[26]Agosto!$K$10</f>
        <v>0</v>
      </c>
      <c r="H30" s="17">
        <f>[26]Agosto!$K$11</f>
        <v>0</v>
      </c>
      <c r="I30" s="17">
        <f>[26]Agosto!$K$12</f>
        <v>0</v>
      </c>
      <c r="J30" s="17">
        <f>[26]Agosto!$K$13</f>
        <v>8.6</v>
      </c>
      <c r="K30" s="17">
        <f>[26]Agosto!$K$14</f>
        <v>0</v>
      </c>
      <c r="L30" s="17">
        <f>[26]Agosto!$K$15</f>
        <v>0</v>
      </c>
      <c r="M30" s="17">
        <f>[26]Agosto!$K$16</f>
        <v>0</v>
      </c>
      <c r="N30" s="17">
        <f>[26]Agosto!$K$17</f>
        <v>0</v>
      </c>
      <c r="O30" s="17">
        <f>[26]Agosto!$K$18</f>
        <v>0</v>
      </c>
      <c r="P30" s="17">
        <f>[26]Agosto!$K$19</f>
        <v>0</v>
      </c>
      <c r="Q30" s="17">
        <f>[26]Agosto!$K$20</f>
        <v>16.600000000000001</v>
      </c>
      <c r="R30" s="17">
        <f>[26]Agosto!$K$21</f>
        <v>0.2</v>
      </c>
      <c r="S30" s="17">
        <f>[26]Agosto!$K$22</f>
        <v>0.2</v>
      </c>
      <c r="T30" s="17">
        <f>[26]Agosto!$K$23</f>
        <v>0</v>
      </c>
      <c r="U30" s="17">
        <f>[26]Agosto!$K$24</f>
        <v>0.2</v>
      </c>
      <c r="V30" s="17">
        <f>[26]Agosto!$K$25</f>
        <v>0</v>
      </c>
      <c r="W30" s="17">
        <f>[26]Agosto!$K$26</f>
        <v>0.4</v>
      </c>
      <c r="X30" s="17">
        <f>[26]Agosto!$K$27</f>
        <v>0.4</v>
      </c>
      <c r="Y30" s="17">
        <f>[26]Agosto!$K$28</f>
        <v>0</v>
      </c>
      <c r="Z30" s="17">
        <f>[26]Agosto!$K$29</f>
        <v>0</v>
      </c>
      <c r="AA30" s="17">
        <f>[26]Agosto!$K$30</f>
        <v>0</v>
      </c>
      <c r="AB30" s="17">
        <f>[26]Agosto!$K$31</f>
        <v>0</v>
      </c>
      <c r="AC30" s="17">
        <f>[26]Agosto!$K$32</f>
        <v>0</v>
      </c>
      <c r="AD30" s="17">
        <f>[26]Agosto!$K$33</f>
        <v>11.4</v>
      </c>
      <c r="AE30" s="17">
        <f>[26]Agosto!$K$34</f>
        <v>17.8</v>
      </c>
      <c r="AF30" s="17">
        <f>[26]Agosto!$K$35</f>
        <v>0.2</v>
      </c>
      <c r="AG30" s="26">
        <f t="shared" ref="AG30" si="10">SUM(B30:AF30)</f>
        <v>56</v>
      </c>
      <c r="AH30" s="29">
        <f t="shared" ref="AH30" si="11">MAX(B30:AF30)</f>
        <v>17.8</v>
      </c>
      <c r="AI30" s="76">
        <f t="shared" si="1"/>
        <v>21</v>
      </c>
    </row>
    <row r="31" spans="1:37" ht="17.100000000000001" customHeight="1" x14ac:dyDescent="0.2">
      <c r="A31" s="15" t="s">
        <v>48</v>
      </c>
      <c r="B31" s="17">
        <f>[27]Agosto!$K$5</f>
        <v>0</v>
      </c>
      <c r="C31" s="17">
        <f>[27]Agosto!$K$6</f>
        <v>0</v>
      </c>
      <c r="D31" s="17">
        <f>[27]Agosto!$K$7</f>
        <v>0</v>
      </c>
      <c r="E31" s="17">
        <f>[27]Agosto!$K$8</f>
        <v>0</v>
      </c>
      <c r="F31" s="17">
        <f>[27]Agosto!$K$9</f>
        <v>0</v>
      </c>
      <c r="G31" s="17">
        <f>[27]Agosto!$K$10</f>
        <v>0</v>
      </c>
      <c r="H31" s="17">
        <f>[27]Agosto!$K$11</f>
        <v>0</v>
      </c>
      <c r="I31" s="17">
        <f>[27]Agosto!$K$12</f>
        <v>0</v>
      </c>
      <c r="J31" s="17">
        <f>[27]Agosto!$K$13</f>
        <v>0</v>
      </c>
      <c r="K31" s="17">
        <f>[27]Agosto!$K$14</f>
        <v>0</v>
      </c>
      <c r="L31" s="17">
        <f>[27]Agosto!$K$15</f>
        <v>0</v>
      </c>
      <c r="M31" s="17">
        <f>[27]Agosto!$K$16</f>
        <v>0</v>
      </c>
      <c r="N31" s="17">
        <f>[27]Agosto!$K$17</f>
        <v>0</v>
      </c>
      <c r="O31" s="17">
        <f>[27]Agosto!$K$18</f>
        <v>0</v>
      </c>
      <c r="P31" s="17">
        <f>[27]Agosto!$K$19</f>
        <v>0</v>
      </c>
      <c r="Q31" s="17">
        <f>[27]Agosto!$K$20</f>
        <v>0</v>
      </c>
      <c r="R31" s="17">
        <f>[27]Agosto!$K$21</f>
        <v>0</v>
      </c>
      <c r="S31" s="17">
        <f>[27]Agosto!$K$22</f>
        <v>0</v>
      </c>
      <c r="T31" s="17">
        <f>[27]Agosto!$K$23</f>
        <v>0</v>
      </c>
      <c r="U31" s="17">
        <f>[27]Agosto!$K$24</f>
        <v>0</v>
      </c>
      <c r="V31" s="17">
        <f>[27]Agosto!$K$25</f>
        <v>0</v>
      </c>
      <c r="W31" s="17">
        <f>[27]Agosto!$K$26</f>
        <v>0.2</v>
      </c>
      <c r="X31" s="17">
        <f>[27]Agosto!$K$27</f>
        <v>0</v>
      </c>
      <c r="Y31" s="17">
        <f>[27]Agosto!$K$28</f>
        <v>0</v>
      </c>
      <c r="Z31" s="17">
        <f>[27]Agosto!$K$29</f>
        <v>0</v>
      </c>
      <c r="AA31" s="17">
        <f>[27]Agosto!$K$30</f>
        <v>0</v>
      </c>
      <c r="AB31" s="17">
        <f>[27]Agosto!$K$31</f>
        <v>0</v>
      </c>
      <c r="AC31" s="17">
        <f>[27]Agosto!$K$32</f>
        <v>0</v>
      </c>
      <c r="AD31" s="17">
        <f>[27]Agosto!$K$33</f>
        <v>0</v>
      </c>
      <c r="AE31" s="17">
        <f>[27]Agosto!$K$34</f>
        <v>0</v>
      </c>
      <c r="AF31" s="17">
        <f>[27]Agosto!$K$35</f>
        <v>0</v>
      </c>
      <c r="AG31" s="26">
        <f t="shared" ref="AG31" si="12">SUM(B31:AF31)</f>
        <v>0.2</v>
      </c>
      <c r="AH31" s="29">
        <f>MAX(B31:AF31)</f>
        <v>0.2</v>
      </c>
      <c r="AI31" s="76">
        <f t="shared" si="1"/>
        <v>30</v>
      </c>
      <c r="AJ31" s="21" t="s">
        <v>51</v>
      </c>
    </row>
    <row r="32" spans="1:37" ht="17.100000000000001" customHeight="1" x14ac:dyDescent="0.2">
      <c r="A32" s="15" t="s">
        <v>20</v>
      </c>
      <c r="B32" s="17">
        <f>[28]Agosto!$K$5</f>
        <v>0</v>
      </c>
      <c r="C32" s="17">
        <f>[28]Agosto!$K$6</f>
        <v>0</v>
      </c>
      <c r="D32" s="17">
        <f>[28]Agosto!$K$7</f>
        <v>0</v>
      </c>
      <c r="E32" s="17">
        <f>[28]Agosto!$K$8</f>
        <v>0</v>
      </c>
      <c r="F32" s="17">
        <f>[28]Agosto!$K$9</f>
        <v>0</v>
      </c>
      <c r="G32" s="17">
        <f>[28]Agosto!$K$10</f>
        <v>0</v>
      </c>
      <c r="H32" s="17">
        <f>[28]Agosto!$K$11</f>
        <v>0</v>
      </c>
      <c r="I32" s="17">
        <f>[28]Agosto!$K$12</f>
        <v>0</v>
      </c>
      <c r="J32" s="17">
        <f>[28]Agosto!$K$13</f>
        <v>0</v>
      </c>
      <c r="K32" s="17">
        <f>[28]Agosto!$K$14</f>
        <v>0.8</v>
      </c>
      <c r="L32" s="17">
        <f>[28]Agosto!$K$15</f>
        <v>0</v>
      </c>
      <c r="M32" s="17">
        <f>[28]Agosto!$K$16</f>
        <v>0</v>
      </c>
      <c r="N32" s="17">
        <f>[28]Agosto!$K$17</f>
        <v>0</v>
      </c>
      <c r="O32" s="17">
        <f>[28]Agosto!$K$18</f>
        <v>0</v>
      </c>
      <c r="P32" s="17">
        <f>[28]Agosto!$K$19</f>
        <v>0.8</v>
      </c>
      <c r="Q32" s="17">
        <f>[28]Agosto!$K$20</f>
        <v>0.60000000000000009</v>
      </c>
      <c r="R32" s="17">
        <f>[28]Agosto!$K$21</f>
        <v>0</v>
      </c>
      <c r="S32" s="17" t="str">
        <f>[28]Agosto!$K$22</f>
        <v>*</v>
      </c>
      <c r="T32" s="17" t="str">
        <f>[28]Agosto!$K$23</f>
        <v>*</v>
      </c>
      <c r="U32" s="17" t="str">
        <f>[28]Agosto!$K$24</f>
        <v>*</v>
      </c>
      <c r="V32" s="17" t="str">
        <f>[28]Agosto!$K$25</f>
        <v>*</v>
      </c>
      <c r="W32" s="17" t="str">
        <f>[28]Agosto!$K$26</f>
        <v>*</v>
      </c>
      <c r="X32" s="17" t="str">
        <f>[28]Agosto!$K$27</f>
        <v>*</v>
      </c>
      <c r="Y32" s="17" t="str">
        <f>[28]Agosto!$K$28</f>
        <v>*</v>
      </c>
      <c r="Z32" s="17" t="str">
        <f>[28]Agosto!$K$29</f>
        <v>*</v>
      </c>
      <c r="AA32" s="17" t="str">
        <f>[28]Agosto!$K$30</f>
        <v>*</v>
      </c>
      <c r="AB32" s="17" t="str">
        <f>[28]Agosto!$K$31</f>
        <v>*</v>
      </c>
      <c r="AC32" s="17" t="str">
        <f>[28]Agosto!$K$32</f>
        <v>*</v>
      </c>
      <c r="AD32" s="17" t="str">
        <f>[28]Agosto!$K$33</f>
        <v>*</v>
      </c>
      <c r="AE32" s="17" t="str">
        <f>[28]Agosto!$K$34</f>
        <v>*</v>
      </c>
      <c r="AF32" s="17" t="str">
        <f>[28]Agosto!$K$35</f>
        <v>*</v>
      </c>
      <c r="AG32" s="26">
        <f t="shared" si="6"/>
        <v>2.2000000000000002</v>
      </c>
      <c r="AH32" s="29">
        <f t="shared" si="7"/>
        <v>0.8</v>
      </c>
      <c r="AI32" s="76">
        <f>COUNTIF(B32:AF32,"=0,0")</f>
        <v>14</v>
      </c>
    </row>
    <row r="33" spans="1:35" s="5" customFormat="1" ht="17.100000000000001" customHeight="1" x14ac:dyDescent="0.2">
      <c r="A33" s="22" t="s">
        <v>33</v>
      </c>
      <c r="B33" s="23">
        <f t="shared" ref="B33:AH33" si="13">MAX(B5:B32)</f>
        <v>0</v>
      </c>
      <c r="C33" s="23">
        <f t="shared" si="13"/>
        <v>0</v>
      </c>
      <c r="D33" s="23">
        <f t="shared" si="13"/>
        <v>0</v>
      </c>
      <c r="E33" s="23">
        <f t="shared" si="13"/>
        <v>0</v>
      </c>
      <c r="F33" s="23">
        <f t="shared" si="13"/>
        <v>0</v>
      </c>
      <c r="G33" s="23">
        <f t="shared" si="13"/>
        <v>0</v>
      </c>
      <c r="H33" s="23">
        <f t="shared" si="13"/>
        <v>16.200000000000003</v>
      </c>
      <c r="I33" s="23">
        <f t="shared" si="13"/>
        <v>109.2</v>
      </c>
      <c r="J33" s="23">
        <f t="shared" si="13"/>
        <v>20.599999999999998</v>
      </c>
      <c r="K33" s="23">
        <f t="shared" si="13"/>
        <v>3.2</v>
      </c>
      <c r="L33" s="23">
        <f t="shared" si="13"/>
        <v>0.60000000000000009</v>
      </c>
      <c r="M33" s="23">
        <f t="shared" si="13"/>
        <v>0.2</v>
      </c>
      <c r="N33" s="23">
        <f t="shared" si="13"/>
        <v>0</v>
      </c>
      <c r="O33" s="23">
        <f t="shared" si="13"/>
        <v>0</v>
      </c>
      <c r="P33" s="23">
        <f t="shared" si="13"/>
        <v>16.399999999999999</v>
      </c>
      <c r="Q33" s="23">
        <f t="shared" si="13"/>
        <v>31.999999999999996</v>
      </c>
      <c r="R33" s="23">
        <f t="shared" si="13"/>
        <v>0.2</v>
      </c>
      <c r="S33" s="23">
        <f t="shared" si="13"/>
        <v>13.2</v>
      </c>
      <c r="T33" s="23">
        <f t="shared" si="13"/>
        <v>21</v>
      </c>
      <c r="U33" s="23">
        <f t="shared" si="13"/>
        <v>75.600000000000009</v>
      </c>
      <c r="V33" s="23">
        <f t="shared" si="13"/>
        <v>46.2</v>
      </c>
      <c r="W33" s="23">
        <f t="shared" si="13"/>
        <v>1.6</v>
      </c>
      <c r="X33" s="23">
        <f t="shared" si="13"/>
        <v>10.6</v>
      </c>
      <c r="Y33" s="23">
        <f t="shared" si="13"/>
        <v>0.8</v>
      </c>
      <c r="Z33" s="23">
        <f t="shared" si="13"/>
        <v>0.4</v>
      </c>
      <c r="AA33" s="23">
        <f t="shared" si="13"/>
        <v>0.4</v>
      </c>
      <c r="AB33" s="23">
        <f t="shared" si="13"/>
        <v>0.8</v>
      </c>
      <c r="AC33" s="23">
        <f t="shared" si="13"/>
        <v>4.5999999999999996</v>
      </c>
      <c r="AD33" s="23">
        <f t="shared" si="13"/>
        <v>39.000000000000007</v>
      </c>
      <c r="AE33" s="23">
        <f t="shared" si="13"/>
        <v>41.2</v>
      </c>
      <c r="AF33" s="23">
        <f t="shared" si="13"/>
        <v>17.199999999999996</v>
      </c>
      <c r="AG33" s="25">
        <f t="shared" si="13"/>
        <v>272.39999999999998</v>
      </c>
      <c r="AH33" s="33">
        <f t="shared" si="13"/>
        <v>109.2</v>
      </c>
      <c r="AI33" s="139"/>
    </row>
    <row r="34" spans="1:35" s="11" customFormat="1" ht="13.5" thickBot="1" x14ac:dyDescent="0.25">
      <c r="A34" s="37" t="s">
        <v>36</v>
      </c>
      <c r="B34" s="38">
        <f t="shared" ref="B34:AG34" si="14">SUM(B5:B32)</f>
        <v>0</v>
      </c>
      <c r="C34" s="38">
        <f t="shared" si="14"/>
        <v>0</v>
      </c>
      <c r="D34" s="38">
        <f t="shared" si="14"/>
        <v>0</v>
      </c>
      <c r="E34" s="38">
        <f t="shared" si="14"/>
        <v>0</v>
      </c>
      <c r="F34" s="38">
        <f t="shared" si="14"/>
        <v>0</v>
      </c>
      <c r="G34" s="38">
        <f t="shared" si="14"/>
        <v>0</v>
      </c>
      <c r="H34" s="38">
        <f t="shared" si="14"/>
        <v>16.800000000000004</v>
      </c>
      <c r="I34" s="38">
        <f t="shared" si="14"/>
        <v>138.80000000000001</v>
      </c>
      <c r="J34" s="38">
        <f t="shared" si="14"/>
        <v>168</v>
      </c>
      <c r="K34" s="38">
        <f t="shared" si="14"/>
        <v>7.4</v>
      </c>
      <c r="L34" s="38">
        <f t="shared" si="14"/>
        <v>1.2000000000000002</v>
      </c>
      <c r="M34" s="38">
        <f t="shared" si="14"/>
        <v>0.2</v>
      </c>
      <c r="N34" s="38">
        <f t="shared" si="14"/>
        <v>0</v>
      </c>
      <c r="O34" s="38">
        <f t="shared" si="14"/>
        <v>0</v>
      </c>
      <c r="P34" s="38">
        <f t="shared" si="14"/>
        <v>31.400000000000002</v>
      </c>
      <c r="Q34" s="38">
        <f t="shared" si="14"/>
        <v>131.19999999999999</v>
      </c>
      <c r="R34" s="38">
        <f t="shared" si="14"/>
        <v>0.2</v>
      </c>
      <c r="S34" s="38">
        <f t="shared" si="14"/>
        <v>51.800000000000004</v>
      </c>
      <c r="T34" s="38">
        <f t="shared" si="14"/>
        <v>155.19999999999999</v>
      </c>
      <c r="U34" s="38">
        <f t="shared" si="14"/>
        <v>404.59999999999997</v>
      </c>
      <c r="V34" s="38">
        <f t="shared" si="14"/>
        <v>146.4</v>
      </c>
      <c r="W34" s="38">
        <f t="shared" si="14"/>
        <v>2.2000000000000002</v>
      </c>
      <c r="X34" s="38">
        <f t="shared" si="14"/>
        <v>11.399999999999999</v>
      </c>
      <c r="Y34" s="38">
        <f t="shared" si="14"/>
        <v>0.8</v>
      </c>
      <c r="Z34" s="38">
        <f t="shared" si="14"/>
        <v>0.4</v>
      </c>
      <c r="AA34" s="38">
        <f t="shared" si="14"/>
        <v>0.4</v>
      </c>
      <c r="AB34" s="38">
        <f t="shared" si="14"/>
        <v>1.2000000000000002</v>
      </c>
      <c r="AC34" s="38">
        <f t="shared" si="14"/>
        <v>7.2</v>
      </c>
      <c r="AD34" s="38">
        <f t="shared" si="14"/>
        <v>331.2</v>
      </c>
      <c r="AE34" s="38">
        <f t="shared" si="14"/>
        <v>268.39999999999998</v>
      </c>
      <c r="AF34" s="38">
        <f t="shared" si="14"/>
        <v>27.399999999999991</v>
      </c>
      <c r="AG34" s="26">
        <f t="shared" si="14"/>
        <v>1903.7999999999997</v>
      </c>
      <c r="AH34" s="20"/>
      <c r="AI34" s="140"/>
    </row>
    <row r="35" spans="1:35" x14ac:dyDescent="0.2">
      <c r="A35" s="107"/>
      <c r="B35" s="108"/>
      <c r="C35" s="108"/>
      <c r="D35" s="108" t="s">
        <v>139</v>
      </c>
      <c r="E35" s="108"/>
      <c r="F35" s="108"/>
      <c r="G35" s="108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0"/>
      <c r="AE35" s="111"/>
      <c r="AF35" s="112"/>
      <c r="AG35" s="112"/>
      <c r="AH35" s="112"/>
      <c r="AI35" s="113"/>
    </row>
    <row r="36" spans="1:35" x14ac:dyDescent="0.2">
      <c r="A36" s="81"/>
      <c r="B36" s="88"/>
      <c r="C36" s="88"/>
      <c r="D36" s="88"/>
      <c r="E36" s="88" t="s">
        <v>140</v>
      </c>
      <c r="F36" s="88"/>
      <c r="G36" s="88"/>
      <c r="H36" s="88"/>
      <c r="I36" s="88"/>
      <c r="J36" s="89"/>
      <c r="K36" s="89"/>
      <c r="L36" s="89"/>
      <c r="M36" s="89" t="s">
        <v>49</v>
      </c>
      <c r="N36" s="89"/>
      <c r="O36" s="89"/>
      <c r="P36" s="89"/>
      <c r="Q36" s="89"/>
      <c r="R36" s="89"/>
      <c r="S36" s="127" t="s">
        <v>141</v>
      </c>
      <c r="T36" s="127"/>
      <c r="U36" s="127"/>
      <c r="V36" s="127"/>
      <c r="W36" s="127"/>
      <c r="X36" s="89"/>
      <c r="Y36" s="89"/>
      <c r="Z36" s="89"/>
      <c r="AA36" s="89"/>
      <c r="AB36" s="88"/>
      <c r="AC36" s="88"/>
      <c r="AD36" s="88"/>
      <c r="AE36" s="89"/>
      <c r="AF36" s="100"/>
      <c r="AG36" s="89"/>
      <c r="AH36" s="89"/>
      <c r="AI36" s="116"/>
    </row>
    <row r="37" spans="1:35" x14ac:dyDescent="0.2">
      <c r="A37" s="91"/>
      <c r="B37" s="89"/>
      <c r="C37" s="89"/>
      <c r="D37" s="89"/>
      <c r="E37" s="89"/>
      <c r="F37" s="89"/>
      <c r="G37" s="89"/>
      <c r="H37" s="89"/>
      <c r="I37" s="89"/>
      <c r="J37" s="92"/>
      <c r="K37" s="92"/>
      <c r="L37" s="92"/>
      <c r="M37" s="92" t="s">
        <v>50</v>
      </c>
      <c r="N37" s="92"/>
      <c r="O37" s="92"/>
      <c r="P37" s="92"/>
      <c r="Q37" s="89"/>
      <c r="R37" s="89"/>
      <c r="S37" s="128" t="s">
        <v>142</v>
      </c>
      <c r="T37" s="128"/>
      <c r="U37" s="128"/>
      <c r="V37" s="128"/>
      <c r="W37" s="128"/>
      <c r="X37" s="92"/>
      <c r="Y37" s="92"/>
      <c r="Z37" s="92"/>
      <c r="AA37" s="92"/>
      <c r="AB37" s="89"/>
      <c r="AC37" s="89"/>
      <c r="AD37" s="89"/>
      <c r="AE37" s="89"/>
      <c r="AF37" s="100"/>
      <c r="AG37" s="117"/>
      <c r="AH37" s="118"/>
      <c r="AI37" s="94"/>
    </row>
    <row r="38" spans="1:35" x14ac:dyDescent="0.2">
      <c r="A38" s="91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3"/>
      <c r="T38" s="93"/>
      <c r="U38" s="93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100"/>
      <c r="AI38" s="94"/>
    </row>
    <row r="39" spans="1:35" ht="13.5" thickBot="1" x14ac:dyDescent="0.25">
      <c r="A39" s="95"/>
      <c r="B39" s="97"/>
      <c r="C39" s="97"/>
      <c r="D39" s="97"/>
      <c r="E39" s="97"/>
      <c r="F39" s="97" t="s">
        <v>51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103"/>
      <c r="AH39" s="119"/>
      <c r="AI39" s="120"/>
    </row>
    <row r="40" spans="1:35" x14ac:dyDescent="0.2">
      <c r="H40" s="42"/>
      <c r="I40" s="42"/>
      <c r="J40" s="14"/>
      <c r="K40" s="42"/>
      <c r="L40" s="42"/>
      <c r="M40" s="42"/>
      <c r="N40" s="42"/>
      <c r="O40" s="42"/>
      <c r="P40" s="14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35" x14ac:dyDescent="0.2">
      <c r="AI41" s="13" t="s">
        <v>51</v>
      </c>
    </row>
    <row r="42" spans="1:35" x14ac:dyDescent="0.2">
      <c r="AH42" s="41" t="s">
        <v>51</v>
      </c>
      <c r="AI42" s="13" t="s">
        <v>51</v>
      </c>
    </row>
    <row r="43" spans="1:35" x14ac:dyDescent="0.2">
      <c r="F43" s="2" t="s">
        <v>51</v>
      </c>
    </row>
    <row r="44" spans="1:35" x14ac:dyDescent="0.2">
      <c r="AH44" s="41" t="s">
        <v>51</v>
      </c>
    </row>
    <row r="46" spans="1:35" x14ac:dyDescent="0.2">
      <c r="K46" s="2" t="s">
        <v>51</v>
      </c>
    </row>
  </sheetData>
  <sheetProtection password="C6EC" sheet="1" objects="1" scenarios="1"/>
  <mergeCells count="37">
    <mergeCell ref="S36:W36"/>
    <mergeCell ref="S37:W37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6" zoomScaleNormal="100" workbookViewId="0">
      <selection activeCell="I34" sqref="I34"/>
    </sheetView>
  </sheetViews>
  <sheetFormatPr defaultRowHeight="12.75" x14ac:dyDescent="0.2"/>
  <cols>
    <col min="1" max="1" width="30.28515625" customWidth="1"/>
    <col min="2" max="2" width="9.5703125" style="73" customWidth="1"/>
    <col min="3" max="3" width="9.5703125" style="74" customWidth="1"/>
    <col min="4" max="4" width="9.5703125" style="73" customWidth="1"/>
    <col min="5" max="5" width="9.85546875" style="73" customWidth="1"/>
    <col min="6" max="6" width="9.5703125" style="73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8" customFormat="1" ht="42.75" customHeight="1" x14ac:dyDescent="0.2">
      <c r="A1" s="46" t="s">
        <v>57</v>
      </c>
      <c r="B1" s="46" t="s">
        <v>58</v>
      </c>
      <c r="C1" s="46" t="s">
        <v>59</v>
      </c>
      <c r="D1" s="46" t="s">
        <v>60</v>
      </c>
      <c r="E1" s="46" t="s">
        <v>61</v>
      </c>
      <c r="F1" s="46" t="s">
        <v>62</v>
      </c>
      <c r="G1" s="46" t="s">
        <v>63</v>
      </c>
      <c r="H1" s="46" t="s">
        <v>64</v>
      </c>
      <c r="I1" s="46" t="s">
        <v>65</v>
      </c>
      <c r="J1" s="47"/>
      <c r="K1" s="47"/>
      <c r="L1" s="47"/>
      <c r="M1" s="47"/>
    </row>
    <row r="2" spans="1:13" s="53" customFormat="1" x14ac:dyDescent="0.2">
      <c r="A2" s="49" t="s">
        <v>66</v>
      </c>
      <c r="B2" s="49" t="s">
        <v>67</v>
      </c>
      <c r="C2" s="50" t="s">
        <v>68</v>
      </c>
      <c r="D2" s="50">
        <v>-20.444199999999999</v>
      </c>
      <c r="E2" s="50">
        <v>-52.875599999999999</v>
      </c>
      <c r="F2" s="50">
        <v>388</v>
      </c>
      <c r="G2" s="51">
        <v>40405</v>
      </c>
      <c r="H2" s="52">
        <v>1</v>
      </c>
      <c r="I2" s="50" t="s">
        <v>69</v>
      </c>
      <c r="J2" s="47"/>
      <c r="K2" s="47"/>
      <c r="L2" s="47"/>
      <c r="M2" s="47"/>
    </row>
    <row r="3" spans="1:13" ht="12.75" customHeight="1" x14ac:dyDescent="0.2">
      <c r="A3" s="49" t="s">
        <v>0</v>
      </c>
      <c r="B3" s="49" t="s">
        <v>67</v>
      </c>
      <c r="C3" s="50" t="s">
        <v>70</v>
      </c>
      <c r="D3" s="52">
        <v>-23.002500000000001</v>
      </c>
      <c r="E3" s="52">
        <v>-55.3294</v>
      </c>
      <c r="F3" s="52">
        <v>431</v>
      </c>
      <c r="G3" s="54">
        <v>39611</v>
      </c>
      <c r="H3" s="52">
        <v>1</v>
      </c>
      <c r="I3" s="50" t="s">
        <v>71</v>
      </c>
      <c r="J3" s="55"/>
      <c r="K3" s="55"/>
      <c r="L3" s="55"/>
      <c r="M3" s="55"/>
    </row>
    <row r="4" spans="1:13" x14ac:dyDescent="0.2">
      <c r="A4" s="49" t="s">
        <v>1</v>
      </c>
      <c r="B4" s="49" t="s">
        <v>67</v>
      </c>
      <c r="C4" s="50" t="s">
        <v>72</v>
      </c>
      <c r="D4" s="56">
        <v>-20.4756</v>
      </c>
      <c r="E4" s="56">
        <v>-55.783900000000003</v>
      </c>
      <c r="F4" s="56">
        <v>155</v>
      </c>
      <c r="G4" s="54">
        <v>39022</v>
      </c>
      <c r="H4" s="52">
        <v>1</v>
      </c>
      <c r="I4" s="50" t="s">
        <v>73</v>
      </c>
      <c r="J4" s="55"/>
      <c r="K4" s="55"/>
      <c r="L4" s="55"/>
      <c r="M4" s="55"/>
    </row>
    <row r="5" spans="1:13" s="58" customFormat="1" x14ac:dyDescent="0.2">
      <c r="A5" s="49" t="s">
        <v>45</v>
      </c>
      <c r="B5" s="49" t="s">
        <v>67</v>
      </c>
      <c r="C5" s="50" t="s">
        <v>74</v>
      </c>
      <c r="D5" s="56">
        <v>-22.1008</v>
      </c>
      <c r="E5" s="56">
        <v>-56.54</v>
      </c>
      <c r="F5" s="56">
        <v>208</v>
      </c>
      <c r="G5" s="54">
        <v>40764</v>
      </c>
      <c r="H5" s="52">
        <v>1</v>
      </c>
      <c r="I5" s="57" t="s">
        <v>75</v>
      </c>
      <c r="J5" s="55"/>
      <c r="K5" s="55"/>
      <c r="L5" s="55"/>
      <c r="M5" s="55"/>
    </row>
    <row r="6" spans="1:13" s="58" customFormat="1" x14ac:dyDescent="0.2">
      <c r="A6" s="49" t="s">
        <v>76</v>
      </c>
      <c r="B6" s="49" t="s">
        <v>67</v>
      </c>
      <c r="C6" s="50" t="s">
        <v>77</v>
      </c>
      <c r="D6" s="56">
        <v>-21.7514</v>
      </c>
      <c r="E6" s="56">
        <v>-52.470599999999997</v>
      </c>
      <c r="F6" s="56">
        <v>387</v>
      </c>
      <c r="G6" s="54">
        <v>41354</v>
      </c>
      <c r="H6" s="52">
        <v>1</v>
      </c>
      <c r="I6" s="57" t="s">
        <v>78</v>
      </c>
      <c r="J6" s="55"/>
      <c r="K6" s="55"/>
      <c r="L6" s="55"/>
      <c r="M6" s="55"/>
    </row>
    <row r="7" spans="1:13" x14ac:dyDescent="0.2">
      <c r="A7" s="49" t="s">
        <v>2</v>
      </c>
      <c r="B7" s="49" t="s">
        <v>67</v>
      </c>
      <c r="C7" s="50" t="s">
        <v>79</v>
      </c>
      <c r="D7" s="56">
        <v>-20.45</v>
      </c>
      <c r="E7" s="56">
        <v>-54.616599999999998</v>
      </c>
      <c r="F7" s="56">
        <v>530</v>
      </c>
      <c r="G7" s="54">
        <v>37145</v>
      </c>
      <c r="H7" s="52">
        <v>1</v>
      </c>
      <c r="I7" s="50" t="s">
        <v>80</v>
      </c>
      <c r="J7" s="55"/>
      <c r="K7" s="55"/>
      <c r="L7" s="55"/>
      <c r="M7" s="55"/>
    </row>
    <row r="8" spans="1:13" x14ac:dyDescent="0.2">
      <c r="A8" s="49" t="s">
        <v>3</v>
      </c>
      <c r="B8" s="49" t="s">
        <v>67</v>
      </c>
      <c r="C8" s="50" t="s">
        <v>81</v>
      </c>
      <c r="D8" s="52">
        <v>-19.122499999999999</v>
      </c>
      <c r="E8" s="52">
        <v>-51.720799999999997</v>
      </c>
      <c r="F8" s="56">
        <v>516</v>
      </c>
      <c r="G8" s="54">
        <v>39515</v>
      </c>
      <c r="H8" s="52">
        <v>1</v>
      </c>
      <c r="I8" s="50" t="s">
        <v>82</v>
      </c>
      <c r="J8" s="55"/>
      <c r="K8" s="55"/>
      <c r="L8" s="55"/>
      <c r="M8" s="55"/>
    </row>
    <row r="9" spans="1:13" x14ac:dyDescent="0.2">
      <c r="A9" s="49" t="s">
        <v>4</v>
      </c>
      <c r="B9" s="49" t="s">
        <v>67</v>
      </c>
      <c r="C9" s="50" t="s">
        <v>83</v>
      </c>
      <c r="D9" s="56">
        <v>-18.802199999999999</v>
      </c>
      <c r="E9" s="56">
        <v>-52.602800000000002</v>
      </c>
      <c r="F9" s="56">
        <v>818</v>
      </c>
      <c r="G9" s="54">
        <v>39070</v>
      </c>
      <c r="H9" s="52">
        <v>1</v>
      </c>
      <c r="I9" s="50" t="s">
        <v>134</v>
      </c>
      <c r="J9" s="55"/>
      <c r="K9" s="55"/>
      <c r="L9" s="55"/>
      <c r="M9" s="55"/>
    </row>
    <row r="10" spans="1:13" ht="13.5" customHeight="1" x14ac:dyDescent="0.2">
      <c r="A10" s="49" t="s">
        <v>5</v>
      </c>
      <c r="B10" s="49" t="s">
        <v>67</v>
      </c>
      <c r="C10" s="50" t="s">
        <v>84</v>
      </c>
      <c r="D10" s="56">
        <v>-18.996700000000001</v>
      </c>
      <c r="E10" s="56">
        <v>-57.637500000000003</v>
      </c>
      <c r="F10" s="56">
        <v>126</v>
      </c>
      <c r="G10" s="54">
        <v>39017</v>
      </c>
      <c r="H10" s="52">
        <v>1</v>
      </c>
      <c r="I10" s="50" t="s">
        <v>85</v>
      </c>
      <c r="J10" s="55"/>
      <c r="K10" s="55"/>
      <c r="L10" s="55"/>
      <c r="M10" s="55"/>
    </row>
    <row r="11" spans="1:13" ht="13.5" customHeight="1" x14ac:dyDescent="0.2">
      <c r="A11" s="49" t="s">
        <v>47</v>
      </c>
      <c r="B11" s="49" t="s">
        <v>67</v>
      </c>
      <c r="C11" s="50" t="s">
        <v>86</v>
      </c>
      <c r="D11" s="56">
        <v>-18.4922</v>
      </c>
      <c r="E11" s="56">
        <v>-53.167200000000001</v>
      </c>
      <c r="F11" s="56">
        <v>730</v>
      </c>
      <c r="G11" s="54">
        <v>41247</v>
      </c>
      <c r="H11" s="52">
        <v>1</v>
      </c>
      <c r="I11" s="57" t="s">
        <v>87</v>
      </c>
      <c r="J11" s="55"/>
      <c r="K11" s="55"/>
      <c r="L11" s="55"/>
      <c r="M11" s="55"/>
    </row>
    <row r="12" spans="1:13" x14ac:dyDescent="0.2">
      <c r="A12" s="49" t="s">
        <v>6</v>
      </c>
      <c r="B12" s="49" t="s">
        <v>67</v>
      </c>
      <c r="C12" s="50" t="s">
        <v>88</v>
      </c>
      <c r="D12" s="56">
        <v>-18.304400000000001</v>
      </c>
      <c r="E12" s="56">
        <v>-54.440899999999999</v>
      </c>
      <c r="F12" s="56">
        <v>252</v>
      </c>
      <c r="G12" s="54">
        <v>39028</v>
      </c>
      <c r="H12" s="52">
        <v>1</v>
      </c>
      <c r="I12" s="50" t="s">
        <v>89</v>
      </c>
      <c r="J12" s="55"/>
      <c r="K12" s="55"/>
      <c r="L12" s="55"/>
      <c r="M12" s="55"/>
    </row>
    <row r="13" spans="1:13" x14ac:dyDescent="0.2">
      <c r="A13" s="49" t="s">
        <v>7</v>
      </c>
      <c r="B13" s="49" t="s">
        <v>67</v>
      </c>
      <c r="C13" s="50" t="s">
        <v>90</v>
      </c>
      <c r="D13" s="56">
        <v>-22.193899999999999</v>
      </c>
      <c r="E13" s="59">
        <v>-54.9114</v>
      </c>
      <c r="F13" s="56">
        <v>469</v>
      </c>
      <c r="G13" s="54">
        <v>39011</v>
      </c>
      <c r="H13" s="52">
        <v>1</v>
      </c>
      <c r="I13" s="50" t="s">
        <v>91</v>
      </c>
      <c r="J13" s="55"/>
      <c r="K13" s="55"/>
      <c r="L13" s="55"/>
      <c r="M13" s="55"/>
    </row>
    <row r="14" spans="1:13" x14ac:dyDescent="0.2">
      <c r="A14" s="49" t="s">
        <v>92</v>
      </c>
      <c r="B14" s="49" t="s">
        <v>67</v>
      </c>
      <c r="C14" s="50" t="s">
        <v>93</v>
      </c>
      <c r="D14" s="52">
        <v>-23.449400000000001</v>
      </c>
      <c r="E14" s="52">
        <v>-54.181699999999999</v>
      </c>
      <c r="F14" s="52">
        <v>336</v>
      </c>
      <c r="G14" s="54">
        <v>39598</v>
      </c>
      <c r="H14" s="52">
        <v>1</v>
      </c>
      <c r="I14" s="50" t="s">
        <v>94</v>
      </c>
      <c r="J14" s="55"/>
      <c r="K14" s="55"/>
      <c r="L14" s="55"/>
      <c r="M14" s="55"/>
    </row>
    <row r="15" spans="1:13" x14ac:dyDescent="0.2">
      <c r="A15" s="49" t="s">
        <v>9</v>
      </c>
      <c r="B15" s="49" t="s">
        <v>67</v>
      </c>
      <c r="C15" s="50" t="s">
        <v>95</v>
      </c>
      <c r="D15" s="56">
        <v>-22.3</v>
      </c>
      <c r="E15" s="56">
        <v>-53.816600000000001</v>
      </c>
      <c r="F15" s="56">
        <v>373.29</v>
      </c>
      <c r="G15" s="54">
        <v>37662</v>
      </c>
      <c r="H15" s="52">
        <v>1</v>
      </c>
      <c r="I15" s="50" t="s">
        <v>96</v>
      </c>
      <c r="J15" s="55"/>
      <c r="K15" s="55"/>
      <c r="L15" s="55"/>
      <c r="M15" s="55"/>
    </row>
    <row r="16" spans="1:13" s="58" customFormat="1" x14ac:dyDescent="0.2">
      <c r="A16" s="49" t="s">
        <v>46</v>
      </c>
      <c r="B16" s="49" t="s">
        <v>67</v>
      </c>
      <c r="C16" s="50" t="s">
        <v>97</v>
      </c>
      <c r="D16" s="56">
        <v>-21.478200000000001</v>
      </c>
      <c r="E16" s="56">
        <v>-56.136899999999997</v>
      </c>
      <c r="F16" s="56">
        <v>249</v>
      </c>
      <c r="G16" s="54">
        <v>40759</v>
      </c>
      <c r="H16" s="52">
        <v>1</v>
      </c>
      <c r="I16" s="57" t="s">
        <v>98</v>
      </c>
      <c r="J16" s="55"/>
      <c r="K16" s="55"/>
      <c r="L16" s="55"/>
      <c r="M16" s="55"/>
    </row>
    <row r="17" spans="1:13" x14ac:dyDescent="0.2">
      <c r="A17" s="49" t="s">
        <v>10</v>
      </c>
      <c r="B17" s="49" t="s">
        <v>67</v>
      </c>
      <c r="C17" s="50" t="s">
        <v>99</v>
      </c>
      <c r="D17" s="52">
        <v>-22.857199999999999</v>
      </c>
      <c r="E17" s="52">
        <v>-54.605600000000003</v>
      </c>
      <c r="F17" s="52">
        <v>379</v>
      </c>
      <c r="G17" s="54">
        <v>39617</v>
      </c>
      <c r="H17" s="52">
        <v>1</v>
      </c>
      <c r="I17" s="50" t="s">
        <v>100</v>
      </c>
      <c r="J17" s="55"/>
      <c r="K17" s="55"/>
      <c r="L17" s="55"/>
      <c r="M17" s="55"/>
    </row>
    <row r="18" spans="1:13" ht="12.75" customHeight="1" x14ac:dyDescent="0.2">
      <c r="A18" s="49" t="s">
        <v>11</v>
      </c>
      <c r="B18" s="49" t="s">
        <v>67</v>
      </c>
      <c r="C18" s="50" t="s">
        <v>101</v>
      </c>
      <c r="D18" s="56">
        <v>-21.609200000000001</v>
      </c>
      <c r="E18" s="56">
        <v>-55.177799999999998</v>
      </c>
      <c r="F18" s="56">
        <v>401</v>
      </c>
      <c r="G18" s="54">
        <v>39065</v>
      </c>
      <c r="H18" s="52">
        <v>1</v>
      </c>
      <c r="I18" s="50" t="s">
        <v>102</v>
      </c>
      <c r="J18" s="55"/>
      <c r="K18" s="55"/>
      <c r="L18" s="55"/>
      <c r="M18" s="55"/>
    </row>
    <row r="19" spans="1:13" s="58" customFormat="1" x14ac:dyDescent="0.2">
      <c r="A19" s="49" t="s">
        <v>12</v>
      </c>
      <c r="B19" s="49" t="s">
        <v>67</v>
      </c>
      <c r="C19" s="50" t="s">
        <v>103</v>
      </c>
      <c r="D19" s="56">
        <v>-20.395600000000002</v>
      </c>
      <c r="E19" s="56">
        <v>-56.431699999999999</v>
      </c>
      <c r="F19" s="56">
        <v>140</v>
      </c>
      <c r="G19" s="54">
        <v>39023</v>
      </c>
      <c r="H19" s="52">
        <v>1</v>
      </c>
      <c r="I19" s="50" t="s">
        <v>104</v>
      </c>
      <c r="J19" s="55"/>
      <c r="K19" s="55"/>
      <c r="L19" s="55"/>
      <c r="M19" s="55"/>
    </row>
    <row r="20" spans="1:13" x14ac:dyDescent="0.2">
      <c r="A20" s="49" t="s">
        <v>105</v>
      </c>
      <c r="B20" s="49" t="s">
        <v>67</v>
      </c>
      <c r="C20" s="50" t="s">
        <v>106</v>
      </c>
      <c r="D20" s="56">
        <v>-18.988900000000001</v>
      </c>
      <c r="E20" s="56">
        <v>-56.623100000000001</v>
      </c>
      <c r="F20" s="56">
        <v>104</v>
      </c>
      <c r="G20" s="54">
        <v>38932</v>
      </c>
      <c r="H20" s="52">
        <v>1</v>
      </c>
      <c r="I20" s="50" t="s">
        <v>107</v>
      </c>
      <c r="J20" s="55"/>
      <c r="K20" s="55"/>
      <c r="L20" s="55"/>
      <c r="M20" s="55"/>
    </row>
    <row r="21" spans="1:13" s="58" customFormat="1" x14ac:dyDescent="0.2">
      <c r="A21" s="49" t="s">
        <v>14</v>
      </c>
      <c r="B21" s="49" t="s">
        <v>67</v>
      </c>
      <c r="C21" s="50" t="s">
        <v>108</v>
      </c>
      <c r="D21" s="56">
        <v>-19.414300000000001</v>
      </c>
      <c r="E21" s="56">
        <v>-51.1053</v>
      </c>
      <c r="F21" s="56">
        <v>424</v>
      </c>
      <c r="G21" s="54" t="s">
        <v>109</v>
      </c>
      <c r="H21" s="52">
        <v>1</v>
      </c>
      <c r="I21" s="50" t="s">
        <v>110</v>
      </c>
      <c r="J21" s="55"/>
      <c r="K21" s="55"/>
      <c r="L21" s="55"/>
      <c r="M21" s="55"/>
    </row>
    <row r="22" spans="1:13" x14ac:dyDescent="0.2">
      <c r="A22" s="49" t="s">
        <v>15</v>
      </c>
      <c r="B22" s="49" t="s">
        <v>67</v>
      </c>
      <c r="C22" s="50" t="s">
        <v>111</v>
      </c>
      <c r="D22" s="56">
        <v>-22.533300000000001</v>
      </c>
      <c r="E22" s="56">
        <v>-55.533299999999997</v>
      </c>
      <c r="F22" s="56">
        <v>650</v>
      </c>
      <c r="G22" s="54">
        <v>37140</v>
      </c>
      <c r="H22" s="52">
        <v>1</v>
      </c>
      <c r="I22" s="50" t="s">
        <v>112</v>
      </c>
      <c r="J22" s="55"/>
      <c r="K22" s="55"/>
      <c r="L22" s="55"/>
      <c r="M22" s="55"/>
    </row>
    <row r="23" spans="1:13" x14ac:dyDescent="0.2">
      <c r="A23" s="49" t="s">
        <v>16</v>
      </c>
      <c r="B23" s="49" t="s">
        <v>67</v>
      </c>
      <c r="C23" s="50" t="s">
        <v>113</v>
      </c>
      <c r="D23" s="56">
        <v>-21.7058</v>
      </c>
      <c r="E23" s="56">
        <v>-57.5533</v>
      </c>
      <c r="F23" s="56">
        <v>85</v>
      </c>
      <c r="G23" s="54">
        <v>39014</v>
      </c>
      <c r="H23" s="52">
        <v>1</v>
      </c>
      <c r="I23" s="50" t="s">
        <v>114</v>
      </c>
      <c r="J23" s="55"/>
      <c r="K23" s="55"/>
      <c r="L23" s="55"/>
      <c r="M23" s="55"/>
    </row>
    <row r="24" spans="1:13" s="58" customFormat="1" x14ac:dyDescent="0.2">
      <c r="A24" s="49" t="s">
        <v>18</v>
      </c>
      <c r="B24" s="49" t="s">
        <v>67</v>
      </c>
      <c r="C24" s="50" t="s">
        <v>115</v>
      </c>
      <c r="D24" s="56">
        <v>-19.420100000000001</v>
      </c>
      <c r="E24" s="56">
        <v>-54.553100000000001</v>
      </c>
      <c r="F24" s="56">
        <v>647</v>
      </c>
      <c r="G24" s="54">
        <v>39067</v>
      </c>
      <c r="H24" s="52">
        <v>1</v>
      </c>
      <c r="I24" s="50" t="s">
        <v>135</v>
      </c>
      <c r="J24" s="55"/>
      <c r="K24" s="55"/>
      <c r="L24" s="55"/>
      <c r="M24" s="55"/>
    </row>
    <row r="25" spans="1:13" x14ac:dyDescent="0.2">
      <c r="A25" s="49" t="s">
        <v>116</v>
      </c>
      <c r="B25" s="49" t="s">
        <v>67</v>
      </c>
      <c r="C25" s="50" t="s">
        <v>117</v>
      </c>
      <c r="D25" s="52">
        <v>-21.774999999999999</v>
      </c>
      <c r="E25" s="52">
        <v>-54.528100000000002</v>
      </c>
      <c r="F25" s="52">
        <v>329</v>
      </c>
      <c r="G25" s="54">
        <v>39625</v>
      </c>
      <c r="H25" s="52">
        <v>1</v>
      </c>
      <c r="I25" s="50" t="s">
        <v>118</v>
      </c>
      <c r="J25" s="55"/>
      <c r="K25" s="55"/>
      <c r="L25" s="55"/>
      <c r="M25" s="55"/>
    </row>
    <row r="26" spans="1:13" s="63" customFormat="1" ht="15" customHeight="1" x14ac:dyDescent="0.2">
      <c r="A26" s="60" t="s">
        <v>31</v>
      </c>
      <c r="B26" s="60" t="s">
        <v>67</v>
      </c>
      <c r="C26" s="50" t="s">
        <v>119</v>
      </c>
      <c r="D26" s="61">
        <v>-20.9817</v>
      </c>
      <c r="E26" s="61">
        <v>-54.971899999999998</v>
      </c>
      <c r="F26" s="61">
        <v>464</v>
      </c>
      <c r="G26" s="51" t="s">
        <v>120</v>
      </c>
      <c r="H26" s="50">
        <v>1</v>
      </c>
      <c r="I26" s="60" t="s">
        <v>121</v>
      </c>
      <c r="J26" s="62"/>
      <c r="K26" s="62"/>
      <c r="L26" s="62"/>
      <c r="M26" s="62"/>
    </row>
    <row r="27" spans="1:13" s="58" customFormat="1" x14ac:dyDescent="0.2">
      <c r="A27" s="49" t="s">
        <v>19</v>
      </c>
      <c r="B27" s="49" t="s">
        <v>67</v>
      </c>
      <c r="C27" s="50" t="s">
        <v>122</v>
      </c>
      <c r="D27" s="52">
        <v>-23.966899999999999</v>
      </c>
      <c r="E27" s="52">
        <v>-55.0242</v>
      </c>
      <c r="F27" s="52">
        <v>402</v>
      </c>
      <c r="G27" s="54">
        <v>39605</v>
      </c>
      <c r="H27" s="52">
        <v>1</v>
      </c>
      <c r="I27" s="50" t="s">
        <v>123</v>
      </c>
      <c r="J27" s="55"/>
      <c r="K27" s="55"/>
      <c r="L27" s="55"/>
      <c r="M27" s="55"/>
    </row>
    <row r="28" spans="1:13" s="65" customFormat="1" x14ac:dyDescent="0.2">
      <c r="A28" s="60" t="s">
        <v>48</v>
      </c>
      <c r="B28" s="60" t="s">
        <v>67</v>
      </c>
      <c r="C28" s="50" t="s">
        <v>124</v>
      </c>
      <c r="D28" s="50">
        <v>-17.634699999999999</v>
      </c>
      <c r="E28" s="50">
        <v>-54.760100000000001</v>
      </c>
      <c r="F28" s="50">
        <v>486</v>
      </c>
      <c r="G28" s="51" t="s">
        <v>125</v>
      </c>
      <c r="H28" s="50">
        <v>1</v>
      </c>
      <c r="I28" s="52" t="s">
        <v>126</v>
      </c>
      <c r="J28" s="64"/>
      <c r="K28" s="64"/>
      <c r="L28" s="64"/>
      <c r="M28" s="64"/>
    </row>
    <row r="29" spans="1:13" x14ac:dyDescent="0.2">
      <c r="A29" s="49" t="s">
        <v>20</v>
      </c>
      <c r="B29" s="49" t="s">
        <v>67</v>
      </c>
      <c r="C29" s="50" t="s">
        <v>127</v>
      </c>
      <c r="D29" s="52">
        <v>-20.783300000000001</v>
      </c>
      <c r="E29" s="52">
        <v>-51.7</v>
      </c>
      <c r="F29" s="52">
        <v>313</v>
      </c>
      <c r="G29" s="54">
        <v>37137</v>
      </c>
      <c r="H29" s="52">
        <v>1</v>
      </c>
      <c r="I29" s="50" t="s">
        <v>128</v>
      </c>
      <c r="J29" s="55"/>
      <c r="K29" s="55"/>
      <c r="L29" s="55"/>
      <c r="M29" s="55"/>
    </row>
    <row r="30" spans="1:13" ht="18" customHeight="1" x14ac:dyDescent="0.2">
      <c r="A30" s="66"/>
      <c r="B30" s="67"/>
      <c r="C30" s="68"/>
      <c r="D30" s="68"/>
      <c r="E30" s="68"/>
      <c r="F30" s="68"/>
      <c r="G30" s="46" t="s">
        <v>129</v>
      </c>
      <c r="H30" s="50">
        <f>SUM(H2:H29)</f>
        <v>28</v>
      </c>
      <c r="I30" s="66"/>
      <c r="J30" s="55"/>
      <c r="K30" s="55"/>
      <c r="L30" s="55"/>
      <c r="M30" s="55"/>
    </row>
    <row r="31" spans="1:13" x14ac:dyDescent="0.2">
      <c r="A31" s="55" t="s">
        <v>130</v>
      </c>
      <c r="B31" s="69"/>
      <c r="C31" s="69"/>
      <c r="D31" s="69"/>
      <c r="E31" s="69"/>
      <c r="F31" s="69"/>
      <c r="G31" s="55"/>
      <c r="H31" s="70"/>
      <c r="I31" s="55"/>
      <c r="J31" s="55"/>
      <c r="K31" s="55"/>
      <c r="L31" s="55"/>
      <c r="M31" s="55"/>
    </row>
    <row r="32" spans="1:13" x14ac:dyDescent="0.2">
      <c r="A32" s="71" t="s">
        <v>131</v>
      </c>
      <c r="B32" s="72"/>
      <c r="C32" s="72"/>
      <c r="D32" s="72"/>
      <c r="E32" s="72"/>
      <c r="F32" s="72"/>
      <c r="G32" s="55"/>
      <c r="H32" s="55"/>
      <c r="I32" s="55"/>
      <c r="J32" s="55"/>
      <c r="K32" s="55"/>
      <c r="L32" s="55"/>
      <c r="M32" s="55"/>
    </row>
    <row r="33" spans="1:13" x14ac:dyDescent="0.2">
      <c r="A33" s="55"/>
      <c r="B33" s="72"/>
      <c r="C33" s="72"/>
      <c r="D33" s="72"/>
      <c r="E33" s="72"/>
      <c r="F33" s="72"/>
      <c r="G33" s="55"/>
      <c r="H33" s="55"/>
      <c r="I33" s="55"/>
      <c r="J33" s="55"/>
      <c r="K33" s="55"/>
      <c r="L33" s="55"/>
      <c r="M33" s="55"/>
    </row>
    <row r="34" spans="1:13" x14ac:dyDescent="0.2">
      <c r="A34" s="55"/>
      <c r="B34" s="72"/>
      <c r="C34" s="72"/>
      <c r="D34" s="72"/>
      <c r="E34" s="72"/>
      <c r="F34" s="72"/>
      <c r="G34" s="55"/>
      <c r="H34" s="55"/>
      <c r="I34" s="55"/>
      <c r="J34" s="55"/>
      <c r="K34" s="55"/>
      <c r="L34" s="55"/>
      <c r="M34" s="55"/>
    </row>
    <row r="35" spans="1:13" x14ac:dyDescent="0.2">
      <c r="A35" s="55"/>
      <c r="B35" s="72"/>
      <c r="C35" s="72"/>
      <c r="D35" s="72"/>
      <c r="E35" s="72"/>
      <c r="F35" s="72"/>
      <c r="G35" s="55"/>
      <c r="H35" s="55"/>
      <c r="I35" s="55"/>
      <c r="J35" s="55"/>
      <c r="K35" s="55"/>
      <c r="L35" s="55"/>
      <c r="M35" s="55"/>
    </row>
    <row r="36" spans="1:13" x14ac:dyDescent="0.2">
      <c r="A36" s="55"/>
      <c r="B36" s="72"/>
      <c r="C36" s="72"/>
      <c r="D36" s="72"/>
      <c r="E36" s="72"/>
      <c r="F36" s="72"/>
      <c r="G36" s="55"/>
      <c r="H36" s="55"/>
      <c r="I36" s="55"/>
      <c r="J36" s="55"/>
      <c r="K36" s="55"/>
      <c r="L36" s="55"/>
      <c r="M36" s="55"/>
    </row>
    <row r="37" spans="1:13" x14ac:dyDescent="0.2">
      <c r="A37" s="55"/>
      <c r="B37" s="72"/>
      <c r="C37" s="72"/>
      <c r="D37" s="72"/>
      <c r="E37" s="72"/>
      <c r="F37" s="72"/>
      <c r="G37" s="55"/>
      <c r="H37" s="55"/>
      <c r="I37" s="55"/>
      <c r="J37" s="55"/>
      <c r="K37" s="55"/>
      <c r="L37" s="55"/>
      <c r="M37" s="55"/>
    </row>
    <row r="38" spans="1:13" x14ac:dyDescent="0.2">
      <c r="A38" s="55"/>
      <c r="B38" s="72"/>
      <c r="C38" s="72"/>
      <c r="D38" s="72"/>
      <c r="E38" s="72"/>
      <c r="F38" s="72"/>
      <c r="G38" s="55"/>
      <c r="H38" s="55"/>
      <c r="I38" s="55"/>
      <c r="J38" s="55"/>
      <c r="K38" s="55"/>
      <c r="L38" s="55"/>
      <c r="M38" s="55"/>
    </row>
    <row r="39" spans="1:13" x14ac:dyDescent="0.2">
      <c r="A39" s="55"/>
      <c r="B39" s="72"/>
      <c r="C39" s="72"/>
      <c r="D39" s="72"/>
      <c r="E39" s="72"/>
      <c r="F39" s="72"/>
      <c r="G39" s="55"/>
      <c r="H39" s="55"/>
      <c r="I39" s="55"/>
      <c r="J39" s="55"/>
      <c r="K39" s="55"/>
      <c r="L39" s="55"/>
      <c r="M39" s="55"/>
    </row>
    <row r="40" spans="1:13" x14ac:dyDescent="0.2">
      <c r="A40" s="55"/>
      <c r="B40" s="72"/>
      <c r="C40" s="72"/>
      <c r="D40" s="72"/>
      <c r="E40" s="72"/>
      <c r="F40" s="72"/>
      <c r="G40" s="55"/>
      <c r="H40" s="55"/>
      <c r="I40" s="55"/>
      <c r="J40" s="55"/>
      <c r="K40" s="55"/>
      <c r="L40" s="55"/>
      <c r="M40" s="55"/>
    </row>
    <row r="41" spans="1:13" x14ac:dyDescent="0.2">
      <c r="A41" s="55"/>
      <c r="B41" s="72"/>
      <c r="C41" s="72"/>
      <c r="D41" s="72"/>
      <c r="E41" s="72"/>
      <c r="F41" s="72"/>
      <c r="G41" s="55"/>
      <c r="H41" s="55"/>
      <c r="I41" s="55"/>
      <c r="J41" s="55"/>
      <c r="K41" s="55"/>
      <c r="L41" s="55"/>
      <c r="M41" s="55"/>
    </row>
    <row r="42" spans="1:13" x14ac:dyDescent="0.2">
      <c r="A42" s="55"/>
      <c r="B42" s="72"/>
      <c r="C42" s="72"/>
      <c r="D42" s="72"/>
      <c r="E42" s="72"/>
      <c r="F42" s="72"/>
      <c r="G42" s="55"/>
      <c r="H42" s="55"/>
      <c r="I42" s="55"/>
      <c r="J42" s="55"/>
      <c r="K42" s="55"/>
      <c r="L42" s="55"/>
      <c r="M42" s="55"/>
    </row>
    <row r="43" spans="1:13" x14ac:dyDescent="0.2">
      <c r="A43" s="55"/>
      <c r="B43" s="72"/>
      <c r="C43" s="72"/>
      <c r="D43" s="72"/>
      <c r="E43" s="72"/>
      <c r="F43" s="72"/>
      <c r="G43" s="55"/>
      <c r="H43" s="55"/>
      <c r="I43" s="55"/>
      <c r="J43" s="55"/>
      <c r="K43" s="55"/>
      <c r="L43" s="55"/>
      <c r="M43" s="55"/>
    </row>
    <row r="44" spans="1:13" x14ac:dyDescent="0.2">
      <c r="A44" s="55"/>
      <c r="B44" s="72"/>
      <c r="C44" s="72"/>
      <c r="D44" s="72"/>
      <c r="E44" s="72"/>
      <c r="F44" s="72"/>
      <c r="G44" s="55"/>
      <c r="H44" s="55"/>
      <c r="I44" s="55"/>
      <c r="J44" s="55"/>
      <c r="K44" s="55"/>
      <c r="L44" s="55"/>
      <c r="M44" s="55"/>
    </row>
    <row r="45" spans="1:13" x14ac:dyDescent="0.2">
      <c r="A45" s="55"/>
      <c r="B45" s="72"/>
      <c r="C45" s="72"/>
      <c r="D45" s="72"/>
      <c r="E45" s="72"/>
      <c r="F45" s="72"/>
      <c r="G45" s="55"/>
      <c r="H45" s="55"/>
      <c r="I45" s="55"/>
      <c r="J45" s="55"/>
      <c r="K45" s="55"/>
      <c r="L45" s="55"/>
      <c r="M45" s="55"/>
    </row>
    <row r="46" spans="1:13" x14ac:dyDescent="0.2">
      <c r="A46" s="55"/>
      <c r="B46" s="72"/>
      <c r="C46" s="72"/>
      <c r="D46" s="72"/>
      <c r="E46" s="72"/>
      <c r="F46" s="72"/>
      <c r="G46" s="55"/>
      <c r="H46" s="55"/>
      <c r="I46" s="55"/>
      <c r="J46" s="55"/>
      <c r="K46" s="55"/>
      <c r="L46" s="55"/>
      <c r="M46" s="55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opLeftCell="A16" zoomScale="90" zoomScaleNormal="90" workbookViewId="0">
      <selection activeCell="AJ20" sqref="AJ2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6" ht="20.100000000000001" customHeight="1" x14ac:dyDescent="0.2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</row>
    <row r="2" spans="1:36" ht="20.100000000000001" customHeight="1" x14ac:dyDescent="0.2">
      <c r="A2" s="126" t="s">
        <v>21</v>
      </c>
      <c r="B2" s="129" t="s">
        <v>136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6" s="4" customFormat="1" ht="20.100000000000001" customHeight="1" x14ac:dyDescent="0.2">
      <c r="A3" s="126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23">
        <v>30</v>
      </c>
      <c r="AF3" s="123">
        <v>31</v>
      </c>
      <c r="AG3" s="30" t="s">
        <v>39</v>
      </c>
      <c r="AH3" s="32" t="s">
        <v>38</v>
      </c>
    </row>
    <row r="4" spans="1:36" s="5" customFormat="1" ht="20.100000000000001" customHeight="1" x14ac:dyDescent="0.2">
      <c r="A4" s="126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30" t="s">
        <v>37</v>
      </c>
      <c r="AH4" s="32" t="s">
        <v>37</v>
      </c>
    </row>
    <row r="5" spans="1:36" s="5" customFormat="1" ht="20.100000000000001" customHeight="1" x14ac:dyDescent="0.2">
      <c r="A5" s="15" t="s">
        <v>44</v>
      </c>
      <c r="B5" s="17">
        <f>[1]Agosto!$C$5</f>
        <v>33</v>
      </c>
      <c r="C5" s="17">
        <f>[1]Agosto!$C$6</f>
        <v>32</v>
      </c>
      <c r="D5" s="17">
        <f>[1]Agosto!$C$7</f>
        <v>31.5</v>
      </c>
      <c r="E5" s="17">
        <f>[1]Agosto!$C$8</f>
        <v>33.200000000000003</v>
      </c>
      <c r="F5" s="17">
        <f>[1]Agosto!$C$9</f>
        <v>35.4</v>
      </c>
      <c r="G5" s="17">
        <f>[1]Agosto!$C$10</f>
        <v>35.799999999999997</v>
      </c>
      <c r="H5" s="17">
        <f>[1]Agosto!$C$11</f>
        <v>36.5</v>
      </c>
      <c r="I5" s="17">
        <f>[1]Agosto!$C$12</f>
        <v>36.5</v>
      </c>
      <c r="J5" s="17">
        <f>[1]Agosto!$C$13</f>
        <v>26</v>
      </c>
      <c r="K5" s="17">
        <f>[1]Agosto!$C$14</f>
        <v>24.3</v>
      </c>
      <c r="L5" s="17">
        <f>[1]Agosto!$C$15</f>
        <v>27</v>
      </c>
      <c r="M5" s="17">
        <f>[1]Agosto!$C$16</f>
        <v>27.1</v>
      </c>
      <c r="N5" s="17">
        <f>[1]Agosto!$C$17</f>
        <v>32.6</v>
      </c>
      <c r="O5" s="17">
        <f>[1]Agosto!$C$18</f>
        <v>37.700000000000003</v>
      </c>
      <c r="P5" s="17">
        <f>[1]Agosto!$C$19</f>
        <v>36.4</v>
      </c>
      <c r="Q5" s="17">
        <f>[1]Agosto!$C$20</f>
        <v>28</v>
      </c>
      <c r="R5" s="17">
        <f>[1]Agosto!$C$21</f>
        <v>36</v>
      </c>
      <c r="S5" s="17">
        <f>[1]Agosto!$C$22</f>
        <v>37.299999999999997</v>
      </c>
      <c r="T5" s="17">
        <f>[1]Agosto!$C$23</f>
        <v>36.6</v>
      </c>
      <c r="U5" s="17">
        <f>[1]Agosto!$C$24</f>
        <v>34</v>
      </c>
      <c r="V5" s="17">
        <f>[1]Agosto!$C$25</f>
        <v>25.3</v>
      </c>
      <c r="W5" s="17">
        <f>[1]Agosto!$C$26</f>
        <v>21.6</v>
      </c>
      <c r="X5" s="17">
        <f>[1]Agosto!$C$27</f>
        <v>25.1</v>
      </c>
      <c r="Y5" s="17">
        <f>[1]Agosto!$C$28</f>
        <v>34.4</v>
      </c>
      <c r="Z5" s="17">
        <f>[1]Agosto!$C$29</f>
        <v>36.1</v>
      </c>
      <c r="AA5" s="17">
        <f>[1]Agosto!$C$30</f>
        <v>35.4</v>
      </c>
      <c r="AB5" s="17">
        <f>[1]Agosto!$C$31</f>
        <v>35.6</v>
      </c>
      <c r="AC5" s="17">
        <f>[1]Agosto!$C$32</f>
        <v>36.4</v>
      </c>
      <c r="AD5" s="17">
        <f>[1]Agosto!$C$33</f>
        <v>29.6</v>
      </c>
      <c r="AE5" s="17">
        <f>[1]Agosto!$C$34</f>
        <v>20.399999999999999</v>
      </c>
      <c r="AF5" s="17">
        <f>[1]Agosto!$C$35</f>
        <v>24.9</v>
      </c>
      <c r="AG5" s="31">
        <f>MAX(B5:AF5)</f>
        <v>37.700000000000003</v>
      </c>
      <c r="AH5" s="33">
        <f>AVERAGE(B5:AF5)</f>
        <v>31.667741935483868</v>
      </c>
    </row>
    <row r="6" spans="1:36" ht="17.100000000000001" customHeight="1" x14ac:dyDescent="0.2">
      <c r="A6" s="15" t="s">
        <v>0</v>
      </c>
      <c r="B6" s="17">
        <f>[2]Agosto!$C$5</f>
        <v>31.7</v>
      </c>
      <c r="C6" s="17">
        <f>[2]Agosto!$C$6</f>
        <v>31.3</v>
      </c>
      <c r="D6" s="17">
        <f>[2]Agosto!$C$7</f>
        <v>29.6</v>
      </c>
      <c r="E6" s="17">
        <f>[2]Agosto!$C$8</f>
        <v>30</v>
      </c>
      <c r="F6" s="17">
        <f>[2]Agosto!$C$9</f>
        <v>32.1</v>
      </c>
      <c r="G6" s="17">
        <f>[2]Agosto!$C$10</f>
        <v>33.4</v>
      </c>
      <c r="H6" s="17">
        <f>[2]Agosto!$C$11</f>
        <v>25.8</v>
      </c>
      <c r="I6" s="17">
        <f>[2]Agosto!$C$12</f>
        <v>21.1</v>
      </c>
      <c r="J6" s="17">
        <f>[2]Agosto!$C$13</f>
        <v>24.6</v>
      </c>
      <c r="K6" s="17">
        <f>[2]Agosto!$C$14</f>
        <v>23.3</v>
      </c>
      <c r="L6" s="17">
        <f>[2]Agosto!$C$15</f>
        <v>24.5</v>
      </c>
      <c r="M6" s="17">
        <f>[2]Agosto!$C$16</f>
        <v>24.9</v>
      </c>
      <c r="N6" s="17">
        <f>[2]Agosto!$C$17</f>
        <v>30</v>
      </c>
      <c r="O6" s="17">
        <f>[2]Agosto!$C$18</f>
        <v>34.6</v>
      </c>
      <c r="P6" s="17">
        <f>[2]Agosto!$C$19</f>
        <v>28</v>
      </c>
      <c r="Q6" s="17">
        <f>[2]Agosto!$C$20</f>
        <v>30.3</v>
      </c>
      <c r="R6" s="17">
        <f>[2]Agosto!$C$21</f>
        <v>34.5</v>
      </c>
      <c r="S6" s="17">
        <f>[2]Agosto!$C$22</f>
        <v>30.6</v>
      </c>
      <c r="T6" s="17">
        <f>[2]Agosto!$C$23</f>
        <v>22.5</v>
      </c>
      <c r="U6" s="17">
        <f>[2]Agosto!$C$24</f>
        <v>28</v>
      </c>
      <c r="V6" s="17">
        <f>[2]Agosto!$C$25</f>
        <v>18.899999999999999</v>
      </c>
      <c r="W6" s="17">
        <f>[2]Agosto!$C$26</f>
        <v>19.7</v>
      </c>
      <c r="X6" s="17">
        <f>[2]Agosto!$C$27</f>
        <v>23.7</v>
      </c>
      <c r="Y6" s="17">
        <f>[2]Agosto!$C$28</f>
        <v>28.4</v>
      </c>
      <c r="Z6" s="17">
        <f>[2]Agosto!$C$29</f>
        <v>33.6</v>
      </c>
      <c r="AA6" s="17">
        <f>[2]Agosto!$C$30</f>
        <v>33.9</v>
      </c>
      <c r="AB6" s="17">
        <f>[2]Agosto!$C$31</f>
        <v>32.9</v>
      </c>
      <c r="AC6" s="17">
        <f>[2]Agosto!$C$32</f>
        <v>34.1</v>
      </c>
      <c r="AD6" s="17">
        <f>[2]Agosto!$C$33</f>
        <v>24.2</v>
      </c>
      <c r="AE6" s="17">
        <f>[2]Agosto!$C$34</f>
        <v>16.600000000000001</v>
      </c>
      <c r="AF6" s="17">
        <f>[2]Agosto!$C$35</f>
        <v>23.7</v>
      </c>
      <c r="AG6" s="27">
        <f t="shared" ref="AG6:AG16" si="1">MAX(B6:AF6)</f>
        <v>34.6</v>
      </c>
      <c r="AH6" s="29">
        <f t="shared" ref="AH6:AH16" si="2">AVERAGE(B6:AF6)</f>
        <v>27.758064516129039</v>
      </c>
    </row>
    <row r="7" spans="1:36" ht="17.100000000000001" customHeight="1" x14ac:dyDescent="0.2">
      <c r="A7" s="15" t="s">
        <v>1</v>
      </c>
      <c r="B7" s="17">
        <f>[3]Agosto!$C$5</f>
        <v>34.4</v>
      </c>
      <c r="C7" s="17">
        <f>[3]Agosto!$C$6</f>
        <v>34.200000000000003</v>
      </c>
      <c r="D7" s="17">
        <f>[3]Agosto!$C$7</f>
        <v>34</v>
      </c>
      <c r="E7" s="17">
        <f>[3]Agosto!$C$8</f>
        <v>34.700000000000003</v>
      </c>
      <c r="F7" s="17">
        <f>[3]Agosto!$C$9</f>
        <v>36.200000000000003</v>
      </c>
      <c r="G7" s="17">
        <f>[3]Agosto!$C$10</f>
        <v>35.200000000000003</v>
      </c>
      <c r="H7" s="17">
        <f>[3]Agosto!$C$11</f>
        <v>35.200000000000003</v>
      </c>
      <c r="I7" s="17">
        <f>[3]Agosto!$C$12</f>
        <v>30.3</v>
      </c>
      <c r="J7" s="17">
        <f>[3]Agosto!$C$13</f>
        <v>24</v>
      </c>
      <c r="K7" s="17">
        <f>[3]Agosto!$C$14</f>
        <v>27.9</v>
      </c>
      <c r="L7" s="17">
        <f>[3]Agosto!$C$15</f>
        <v>28.2</v>
      </c>
      <c r="M7" s="17">
        <f>[3]Agosto!$C$16</f>
        <v>29.6</v>
      </c>
      <c r="N7" s="17">
        <f>[3]Agosto!$C$17</f>
        <v>34.1</v>
      </c>
      <c r="O7" s="17">
        <f>[3]Agosto!$C$18</f>
        <v>37.200000000000003</v>
      </c>
      <c r="P7" s="17">
        <f>[3]Agosto!$C$19</f>
        <v>36.299999999999997</v>
      </c>
      <c r="Q7" s="17">
        <f>[3]Agosto!$C$20</f>
        <v>31.9</v>
      </c>
      <c r="R7" s="17">
        <f>[3]Agosto!$C$21</f>
        <v>35.299999999999997</v>
      </c>
      <c r="S7" s="17">
        <f>[3]Agosto!$C$22</f>
        <v>36.299999999999997</v>
      </c>
      <c r="T7" s="17">
        <f>[3]Agosto!$C$23</f>
        <v>29.3</v>
      </c>
      <c r="U7" s="17">
        <f>[3]Agosto!$C$24</f>
        <v>33.9</v>
      </c>
      <c r="V7" s="17">
        <f>[3]Agosto!$C$25</f>
        <v>22.4</v>
      </c>
      <c r="W7" s="17">
        <f>[3]Agosto!$C$26</f>
        <v>23.4</v>
      </c>
      <c r="X7" s="17">
        <f>[3]Agosto!$C$27</f>
        <v>26.8</v>
      </c>
      <c r="Y7" s="17">
        <f>[3]Agosto!$C$28</f>
        <v>32.200000000000003</v>
      </c>
      <c r="Z7" s="17">
        <f>[3]Agosto!$C$29</f>
        <v>36.9</v>
      </c>
      <c r="AA7" s="17">
        <f>[3]Agosto!$C$30</f>
        <v>37.5</v>
      </c>
      <c r="AB7" s="17">
        <f>[3]Agosto!$C$31</f>
        <v>37.5</v>
      </c>
      <c r="AC7" s="17">
        <f>[3]Agosto!$C$32</f>
        <v>33.9</v>
      </c>
      <c r="AD7" s="17">
        <f>[3]Agosto!$C$33</f>
        <v>27</v>
      </c>
      <c r="AE7" s="17">
        <f>[3]Agosto!$C$34</f>
        <v>16.100000000000001</v>
      </c>
      <c r="AF7" s="17">
        <f>[3]Agosto!$C$35</f>
        <v>24</v>
      </c>
      <c r="AG7" s="27">
        <f t="shared" si="1"/>
        <v>37.5</v>
      </c>
      <c r="AH7" s="29">
        <f t="shared" si="2"/>
        <v>31.480645161290315</v>
      </c>
    </row>
    <row r="8" spans="1:36" ht="17.100000000000001" customHeight="1" x14ac:dyDescent="0.2">
      <c r="A8" s="15" t="s">
        <v>76</v>
      </c>
      <c r="B8" s="17">
        <f>[4]Agosto!$C$5</f>
        <v>32.4</v>
      </c>
      <c r="C8" s="17">
        <f>[4]Agosto!$C$6</f>
        <v>31.3</v>
      </c>
      <c r="D8" s="17">
        <f>[4]Agosto!$C$7</f>
        <v>28.6</v>
      </c>
      <c r="E8" s="17">
        <f>[4]Agosto!$C$8</f>
        <v>29.5</v>
      </c>
      <c r="F8" s="17">
        <f>[4]Agosto!$C$9</f>
        <v>33.6</v>
      </c>
      <c r="G8" s="17">
        <f>[4]Agosto!$C$10</f>
        <v>35.299999999999997</v>
      </c>
      <c r="H8" s="17">
        <f>[4]Agosto!$C$11</f>
        <v>35.4</v>
      </c>
      <c r="I8" s="17">
        <f>[4]Agosto!$C$12</f>
        <v>30.1</v>
      </c>
      <c r="J8" s="17">
        <f>[4]Agosto!$C$13</f>
        <v>24.4</v>
      </c>
      <c r="K8" s="17">
        <f>[4]Agosto!$C$14</f>
        <v>26.8</v>
      </c>
      <c r="L8" s="17">
        <f>[4]Agosto!$C$15</f>
        <v>24.8</v>
      </c>
      <c r="M8" s="17">
        <f>[4]Agosto!$C$16</f>
        <v>25.5</v>
      </c>
      <c r="N8" s="17">
        <f>[4]Agosto!$C$17</f>
        <v>28.7</v>
      </c>
      <c r="O8" s="17">
        <f>[4]Agosto!$C$18</f>
        <v>36</v>
      </c>
      <c r="P8" s="17">
        <f>[4]Agosto!$C$19</f>
        <v>33.299999999999997</v>
      </c>
      <c r="Q8" s="17">
        <f>[4]Agosto!$C$20</f>
        <v>29.4</v>
      </c>
      <c r="R8" s="17">
        <f>[4]Agosto!$C$21</f>
        <v>35.299999999999997</v>
      </c>
      <c r="S8" s="17">
        <f>[4]Agosto!$C$22</f>
        <v>35.9</v>
      </c>
      <c r="T8" s="17">
        <f>[4]Agosto!$C$23</f>
        <v>28.8</v>
      </c>
      <c r="U8" s="17">
        <f>[4]Agosto!$C$24</f>
        <v>28.4</v>
      </c>
      <c r="V8" s="17">
        <f>[4]Agosto!$C$25</f>
        <v>19.8</v>
      </c>
      <c r="W8" s="17">
        <f>[4]Agosto!$C$26</f>
        <v>21.2</v>
      </c>
      <c r="X8" s="17">
        <f>[4]Agosto!$C$27</f>
        <v>24.2</v>
      </c>
      <c r="Y8" s="17">
        <f>[4]Agosto!$C$28</f>
        <v>29.2</v>
      </c>
      <c r="Z8" s="17">
        <f>[4]Agosto!$C$29</f>
        <v>34.299999999999997</v>
      </c>
      <c r="AA8" s="17">
        <f>[4]Agosto!$C$30</f>
        <v>33.799999999999997</v>
      </c>
      <c r="AB8" s="17">
        <f>[4]Agosto!$C$31</f>
        <v>33.4</v>
      </c>
      <c r="AC8" s="17">
        <f>[4]Agosto!$C$32</f>
        <v>36</v>
      </c>
      <c r="AD8" s="17">
        <f>[4]Agosto!$C$33</f>
        <v>28.4</v>
      </c>
      <c r="AE8" s="17">
        <f>[4]Agosto!$C$34</f>
        <v>20.100000000000001</v>
      </c>
      <c r="AF8" s="17">
        <f>[4]Agosto!$C$35</f>
        <v>24.2</v>
      </c>
      <c r="AG8" s="26">
        <f t="shared" si="1"/>
        <v>36</v>
      </c>
      <c r="AH8" s="29">
        <f t="shared" si="2"/>
        <v>29.616129032258062</v>
      </c>
    </row>
    <row r="9" spans="1:36" ht="17.100000000000001" customHeight="1" x14ac:dyDescent="0.2">
      <c r="A9" s="15" t="s">
        <v>45</v>
      </c>
      <c r="B9" s="17">
        <f>[5]Agosto!$C$5</f>
        <v>34.4</v>
      </c>
      <c r="C9" s="17">
        <f>[5]Agosto!$C$6</f>
        <v>31.9</v>
      </c>
      <c r="D9" s="17">
        <f>[5]Agosto!$C$7</f>
        <v>32.9</v>
      </c>
      <c r="E9" s="17">
        <f>[5]Agosto!$C$8</f>
        <v>33.1</v>
      </c>
      <c r="F9" s="17">
        <f>[5]Agosto!$C$9</f>
        <v>34.4</v>
      </c>
      <c r="G9" s="17">
        <f>[5]Agosto!$C$10</f>
        <v>34.5</v>
      </c>
      <c r="H9" s="17">
        <f>[5]Agosto!$C$11</f>
        <v>28.2</v>
      </c>
      <c r="I9" s="17">
        <f>[5]Agosto!$C$12</f>
        <v>25.5</v>
      </c>
      <c r="J9" s="17">
        <f>[5]Agosto!$C$13</f>
        <v>25.9</v>
      </c>
      <c r="K9" s="17">
        <f>[5]Agosto!$C$14</f>
        <v>26</v>
      </c>
      <c r="L9" s="17">
        <f>[5]Agosto!$C$15</f>
        <v>28.6</v>
      </c>
      <c r="M9" s="17">
        <f>[5]Agosto!$C$16</f>
        <v>29.6</v>
      </c>
      <c r="N9" s="17">
        <f>[5]Agosto!$C$17</f>
        <v>33.200000000000003</v>
      </c>
      <c r="O9" s="17">
        <f>[5]Agosto!$C$18</f>
        <v>36.200000000000003</v>
      </c>
      <c r="P9" s="17">
        <f>[5]Agosto!$C$19</f>
        <v>35.5</v>
      </c>
      <c r="Q9" s="17">
        <f>[5]Agosto!$C$20</f>
        <v>32</v>
      </c>
      <c r="R9" s="17">
        <f>[5]Agosto!$C$21</f>
        <v>36.200000000000003</v>
      </c>
      <c r="S9" s="17">
        <f>[5]Agosto!$C$22</f>
        <v>35.6</v>
      </c>
      <c r="T9" s="17">
        <f>[5]Agosto!$C$23</f>
        <v>30.2</v>
      </c>
      <c r="U9" s="17">
        <f>[5]Agosto!$C$24</f>
        <v>33.4</v>
      </c>
      <c r="V9" s="17">
        <f>[5]Agosto!$C$25</f>
        <v>20.3</v>
      </c>
      <c r="W9" s="17">
        <f>[5]Agosto!$C$26</f>
        <v>22.7</v>
      </c>
      <c r="X9" s="17">
        <f>[5]Agosto!$C$27</f>
        <v>26.3</v>
      </c>
      <c r="Y9" s="17">
        <f>[5]Agosto!$C$28</f>
        <v>31.1</v>
      </c>
      <c r="Z9" s="17">
        <f>[5]Agosto!$C$29</f>
        <v>35.799999999999997</v>
      </c>
      <c r="AA9" s="17">
        <f>[5]Agosto!$C$30</f>
        <v>36.1</v>
      </c>
      <c r="AB9" s="17">
        <f>[5]Agosto!$C$31</f>
        <v>35.6</v>
      </c>
      <c r="AC9" s="17">
        <f>[5]Agosto!$C$32</f>
        <v>31.1</v>
      </c>
      <c r="AD9" s="17">
        <f>[5]Agosto!$C$33</f>
        <v>21.2</v>
      </c>
      <c r="AE9" s="17">
        <f>[5]Agosto!$C$34</f>
        <v>16.3</v>
      </c>
      <c r="AF9" s="17">
        <f>[5]Agosto!$C$35</f>
        <v>25</v>
      </c>
      <c r="AG9" s="27">
        <f t="shared" ref="AG9" si="3">MAX(B9:AF9)</f>
        <v>36.200000000000003</v>
      </c>
      <c r="AH9" s="29">
        <f t="shared" ref="AH9" si="4">AVERAGE(B9:AF9)</f>
        <v>30.283870967741937</v>
      </c>
    </row>
    <row r="10" spans="1:36" ht="17.100000000000001" customHeight="1" x14ac:dyDescent="0.2">
      <c r="A10" s="15" t="s">
        <v>2</v>
      </c>
      <c r="B10" s="17">
        <f>[6]Agosto!$C$5</f>
        <v>31.4</v>
      </c>
      <c r="C10" s="17">
        <f>[6]Agosto!$C$6</f>
        <v>31.7</v>
      </c>
      <c r="D10" s="17">
        <f>[6]Agosto!$C$7</f>
        <v>31.1</v>
      </c>
      <c r="E10" s="17">
        <f>[6]Agosto!$C$8</f>
        <v>31.6</v>
      </c>
      <c r="F10" s="17">
        <f>[6]Agosto!$C$9</f>
        <v>33</v>
      </c>
      <c r="G10" s="17">
        <f>[6]Agosto!$C$10</f>
        <v>34</v>
      </c>
      <c r="H10" s="17">
        <f>[6]Agosto!$C$11</f>
        <v>33.4</v>
      </c>
      <c r="I10" s="17">
        <f>[6]Agosto!$C$12</f>
        <v>32.700000000000003</v>
      </c>
      <c r="J10" s="17">
        <f>[6]Agosto!$C$13</f>
        <v>24.9</v>
      </c>
      <c r="K10" s="17">
        <f>[6]Agosto!$C$14</f>
        <v>24.5</v>
      </c>
      <c r="L10" s="17">
        <f>[6]Agosto!$C$15</f>
        <v>27</v>
      </c>
      <c r="M10" s="17">
        <f>[6]Agosto!$C$16</f>
        <v>28.2</v>
      </c>
      <c r="N10" s="17">
        <f>[6]Agosto!$C$17</f>
        <v>33</v>
      </c>
      <c r="O10" s="17">
        <f>[6]Agosto!$C$18</f>
        <v>34.9</v>
      </c>
      <c r="P10" s="17">
        <f>[6]Agosto!$C$19</f>
        <v>32.799999999999997</v>
      </c>
      <c r="Q10" s="17">
        <f>[6]Agosto!$C$20</f>
        <v>28.9</v>
      </c>
      <c r="R10" s="17">
        <f>[6]Agosto!$C$21</f>
        <v>33.1</v>
      </c>
      <c r="S10" s="17">
        <f>[6]Agosto!$C$22</f>
        <v>33.6</v>
      </c>
      <c r="T10" s="17">
        <f>[6]Agosto!$C$23</f>
        <v>31.6</v>
      </c>
      <c r="U10" s="17">
        <f>[6]Agosto!$C$24</f>
        <v>31</v>
      </c>
      <c r="V10" s="17">
        <f>[6]Agosto!$C$25</f>
        <v>19.600000000000001</v>
      </c>
      <c r="W10" s="17">
        <f>[6]Agosto!$C$26</f>
        <v>21.4</v>
      </c>
      <c r="X10" s="17">
        <f>[6]Agosto!$C$27</f>
        <v>24.6</v>
      </c>
      <c r="Y10" s="17">
        <f>[6]Agosto!$C$28</f>
        <v>31.6</v>
      </c>
      <c r="Z10" s="17">
        <f>[6]Agosto!$C$29</f>
        <v>35.5</v>
      </c>
      <c r="AA10" s="17">
        <f>[6]Agosto!$C$30</f>
        <v>35</v>
      </c>
      <c r="AB10" s="17">
        <f>[6]Agosto!$C$31</f>
        <v>34.4</v>
      </c>
      <c r="AC10" s="17">
        <f>[6]Agosto!$C$32</f>
        <v>33</v>
      </c>
      <c r="AD10" s="17">
        <f>[6]Agosto!$C$33</f>
        <v>26.4</v>
      </c>
      <c r="AE10" s="17">
        <f>[6]Agosto!$C$34</f>
        <v>17.3</v>
      </c>
      <c r="AF10" s="17">
        <f>[6]Agosto!$C$35</f>
        <v>24.1</v>
      </c>
      <c r="AG10" s="27">
        <f t="shared" si="1"/>
        <v>35.5</v>
      </c>
      <c r="AH10" s="29">
        <f t="shared" si="2"/>
        <v>29.848387096774193</v>
      </c>
    </row>
    <row r="11" spans="1:36" ht="17.100000000000001" customHeight="1" x14ac:dyDescent="0.2">
      <c r="A11" s="15" t="s">
        <v>3</v>
      </c>
      <c r="B11" s="17">
        <f>[7]Agosto!$C$5</f>
        <v>31.7</v>
      </c>
      <c r="C11" s="17">
        <f>[7]Agosto!$C$6</f>
        <v>31</v>
      </c>
      <c r="D11" s="17">
        <f>[7]Agosto!$C$7</f>
        <v>30.8</v>
      </c>
      <c r="E11" s="17">
        <f>[7]Agosto!$C$8</f>
        <v>32.299999999999997</v>
      </c>
      <c r="F11" s="17">
        <f>[7]Agosto!$C$9</f>
        <v>33.5</v>
      </c>
      <c r="G11" s="17">
        <f>[7]Agosto!$C$10</f>
        <v>33.799999999999997</v>
      </c>
      <c r="H11" s="17">
        <f>[7]Agosto!$C$11</f>
        <v>35.1</v>
      </c>
      <c r="I11" s="17">
        <f>[7]Agosto!$C$12</f>
        <v>35.799999999999997</v>
      </c>
      <c r="J11" s="17">
        <f>[7]Agosto!$C$13</f>
        <v>31</v>
      </c>
      <c r="K11" s="17">
        <f>[7]Agosto!$C$14</f>
        <v>25.5</v>
      </c>
      <c r="L11" s="17">
        <f>[7]Agosto!$C$15</f>
        <v>26.7</v>
      </c>
      <c r="M11" s="17">
        <f>[7]Agosto!$C$16</f>
        <v>28.1</v>
      </c>
      <c r="N11" s="17">
        <f>[7]Agosto!$C$17</f>
        <v>34.6</v>
      </c>
      <c r="O11" s="17">
        <f>[7]Agosto!$C$18</f>
        <v>36.799999999999997</v>
      </c>
      <c r="P11" s="17">
        <f>[7]Agosto!$C$19</f>
        <v>36.700000000000003</v>
      </c>
      <c r="Q11" s="17">
        <f>[7]Agosto!$C$20</f>
        <v>28</v>
      </c>
      <c r="R11" s="17">
        <f>[7]Agosto!$C$21</f>
        <v>35.5</v>
      </c>
      <c r="S11" s="17">
        <f>[7]Agosto!$C$22</f>
        <v>36.9</v>
      </c>
      <c r="T11" s="17">
        <f>[7]Agosto!$C$23</f>
        <v>37.299999999999997</v>
      </c>
      <c r="U11" s="17">
        <f>[7]Agosto!$C$24</f>
        <v>29.3</v>
      </c>
      <c r="V11" s="17">
        <f>[7]Agosto!$C$25</f>
        <v>24.7</v>
      </c>
      <c r="W11" s="17">
        <f>[7]Agosto!$C$26</f>
        <v>21.3</v>
      </c>
      <c r="X11" s="17">
        <f>[7]Agosto!$C$27</f>
        <v>26.9</v>
      </c>
      <c r="Y11" s="17">
        <f>[7]Agosto!$C$28</f>
        <v>33.4</v>
      </c>
      <c r="Z11" s="17">
        <f>[7]Agosto!$C$29</f>
        <v>34.299999999999997</v>
      </c>
      <c r="AA11" s="17">
        <f>[7]Agosto!$C$30</f>
        <v>33.6</v>
      </c>
      <c r="AB11" s="17">
        <f>[7]Agosto!$C$31</f>
        <v>34.4</v>
      </c>
      <c r="AC11" s="17">
        <f>[7]Agosto!$C$32</f>
        <v>36.4</v>
      </c>
      <c r="AD11" s="17">
        <f>[7]Agosto!$C$33</f>
        <v>26.5</v>
      </c>
      <c r="AE11" s="17">
        <f>[7]Agosto!$C$34</f>
        <v>23.4</v>
      </c>
      <c r="AF11" s="17">
        <f>[7]Agosto!$C$35</f>
        <v>22.1</v>
      </c>
      <c r="AG11" s="27">
        <f t="shared" si="1"/>
        <v>37.299999999999997</v>
      </c>
      <c r="AH11" s="29">
        <f t="shared" si="2"/>
        <v>31.206451612903223</v>
      </c>
    </row>
    <row r="12" spans="1:36" ht="17.100000000000001" customHeight="1" x14ac:dyDescent="0.2">
      <c r="A12" s="15" t="s">
        <v>4</v>
      </c>
      <c r="B12" s="17" t="str">
        <f>[8]Agosto!$C$5</f>
        <v>*</v>
      </c>
      <c r="C12" s="17" t="str">
        <f>[8]Agosto!$C$6</f>
        <v>*</v>
      </c>
      <c r="D12" s="17" t="str">
        <f>[8]Agosto!$C$7</f>
        <v>*</v>
      </c>
      <c r="E12" s="17" t="str">
        <f>[8]Agosto!$C$8</f>
        <v>*</v>
      </c>
      <c r="F12" s="17" t="str">
        <f>[8]Agosto!$C$9</f>
        <v>*</v>
      </c>
      <c r="G12" s="17" t="str">
        <f>[8]Agosto!$C$10</f>
        <v>*</v>
      </c>
      <c r="H12" s="17" t="str">
        <f>[8]Agosto!$C$11</f>
        <v>*</v>
      </c>
      <c r="I12" s="17" t="str">
        <f>[8]Agosto!$C$12</f>
        <v>*</v>
      </c>
      <c r="J12" s="17" t="str">
        <f>[8]Agosto!$C$13</f>
        <v>*</v>
      </c>
      <c r="K12" s="17" t="str">
        <f>[8]Agosto!$C$14</f>
        <v>*</v>
      </c>
      <c r="L12" s="17" t="str">
        <f>[8]Agosto!$C$15</f>
        <v>*</v>
      </c>
      <c r="M12" s="17" t="str">
        <f>[8]Agosto!$C$16</f>
        <v>*</v>
      </c>
      <c r="N12" s="17" t="str">
        <f>[8]Agosto!$C$17</f>
        <v>*</v>
      </c>
      <c r="O12" s="17" t="str">
        <f>[8]Agosto!$C$18</f>
        <v>*</v>
      </c>
      <c r="P12" s="17" t="str">
        <f>[8]Agosto!$C$19</f>
        <v>*</v>
      </c>
      <c r="Q12" s="17" t="str">
        <f>[8]Agosto!$C$20</f>
        <v>*</v>
      </c>
      <c r="R12" s="17" t="str">
        <f>[8]Agosto!$C$21</f>
        <v>*</v>
      </c>
      <c r="S12" s="17" t="str">
        <f>[8]Agosto!$C$22</f>
        <v>*</v>
      </c>
      <c r="T12" s="17" t="str">
        <f>[8]Agosto!$C$23</f>
        <v>*</v>
      </c>
      <c r="U12" s="17" t="str">
        <f>[8]Agosto!$C$24</f>
        <v>*</v>
      </c>
      <c r="V12" s="17" t="str">
        <f>[8]Agosto!$C$25</f>
        <v>*</v>
      </c>
      <c r="W12" s="17" t="str">
        <f>[8]Agosto!$C$26</f>
        <v>*</v>
      </c>
      <c r="X12" s="17" t="str">
        <f>[8]Agosto!$C$27</f>
        <v>*</v>
      </c>
      <c r="Y12" s="17" t="str">
        <f>[8]Agosto!$C$28</f>
        <v>*</v>
      </c>
      <c r="Z12" s="17" t="str">
        <f>[8]Agosto!$C$29</f>
        <v>*</v>
      </c>
      <c r="AA12" s="17">
        <f>[8]Agosto!$C$30</f>
        <v>31.1</v>
      </c>
      <c r="AB12" s="17">
        <f>[8]Agosto!$C$31</f>
        <v>32.5</v>
      </c>
      <c r="AC12" s="17">
        <f>[8]Agosto!$C$32</f>
        <v>32.799999999999997</v>
      </c>
      <c r="AD12" s="17">
        <f>[8]Agosto!$C$33</f>
        <v>25.2</v>
      </c>
      <c r="AE12" s="17">
        <f>[8]Agosto!$C$34</f>
        <v>21.4</v>
      </c>
      <c r="AF12" s="17">
        <f>[8]Agosto!$C$35</f>
        <v>20.5</v>
      </c>
      <c r="AG12" s="27">
        <f t="shared" si="1"/>
        <v>32.799999999999997</v>
      </c>
      <c r="AH12" s="29">
        <f t="shared" si="2"/>
        <v>27.25</v>
      </c>
    </row>
    <row r="13" spans="1:36" ht="17.100000000000001" customHeight="1" x14ac:dyDescent="0.2">
      <c r="A13" s="15" t="s">
        <v>5</v>
      </c>
      <c r="B13" s="17">
        <f>[9]Agosto!$C$5</f>
        <v>33.1</v>
      </c>
      <c r="C13" s="17">
        <f>[9]Agosto!$C$6</f>
        <v>30.9</v>
      </c>
      <c r="D13" s="17">
        <f>[9]Agosto!$C$7</f>
        <v>33.200000000000003</v>
      </c>
      <c r="E13" s="17">
        <f>[9]Agosto!$C$8</f>
        <v>33</v>
      </c>
      <c r="F13" s="17">
        <f>[9]Agosto!$C$9</f>
        <v>32.4</v>
      </c>
      <c r="G13" s="17">
        <f>[9]Agosto!$C$10</f>
        <v>35.799999999999997</v>
      </c>
      <c r="H13" s="17">
        <f>[9]Agosto!$C$11</f>
        <v>32.299999999999997</v>
      </c>
      <c r="I13" s="17">
        <f>[9]Agosto!$C$12</f>
        <v>27.2</v>
      </c>
      <c r="J13" s="17">
        <f>[9]Agosto!$C$13</f>
        <v>22.6</v>
      </c>
      <c r="K13" s="17">
        <f>[9]Agosto!$C$14</f>
        <v>22.7</v>
      </c>
      <c r="L13" s="17">
        <f>[9]Agosto!$C$15</f>
        <v>27.5</v>
      </c>
      <c r="M13" s="17">
        <f>[9]Agosto!$C$16</f>
        <v>29.3</v>
      </c>
      <c r="N13" s="17">
        <f>[9]Agosto!$C$17</f>
        <v>32.6</v>
      </c>
      <c r="O13" s="17">
        <f>[9]Agosto!$C$18</f>
        <v>34.700000000000003</v>
      </c>
      <c r="P13" s="17">
        <f>[9]Agosto!$C$19</f>
        <v>36.6</v>
      </c>
      <c r="Q13" s="17">
        <f>[9]Agosto!$C$20</f>
        <v>31.9</v>
      </c>
      <c r="R13" s="17">
        <f>[9]Agosto!$C$21</f>
        <v>34.200000000000003</v>
      </c>
      <c r="S13" s="17">
        <f>[9]Agosto!$C$22</f>
        <v>36</v>
      </c>
      <c r="T13" s="17">
        <f>[9]Agosto!$C$23</f>
        <v>33</v>
      </c>
      <c r="U13" s="17">
        <f>[9]Agosto!$C$24</f>
        <v>35.4</v>
      </c>
      <c r="V13" s="17">
        <f>[9]Agosto!$C$25</f>
        <v>22.8</v>
      </c>
      <c r="W13" s="17">
        <f>[9]Agosto!$C$26</f>
        <v>23</v>
      </c>
      <c r="X13" s="17">
        <f>[9]Agosto!$C$27</f>
        <v>26.1</v>
      </c>
      <c r="Y13" s="17">
        <f>[9]Agosto!$C$28</f>
        <v>30.9</v>
      </c>
      <c r="Z13" s="17">
        <f>[9]Agosto!$C$29</f>
        <v>34.799999999999997</v>
      </c>
      <c r="AA13" s="17">
        <f>[9]Agosto!$C$30</f>
        <v>35.1</v>
      </c>
      <c r="AB13" s="17">
        <f>[9]Agosto!$C$31</f>
        <v>35.1</v>
      </c>
      <c r="AC13" s="17">
        <f>[9]Agosto!$C$32</f>
        <v>30</v>
      </c>
      <c r="AD13" s="17">
        <f>[9]Agosto!$C$33</f>
        <v>26.9</v>
      </c>
      <c r="AE13" s="17">
        <f>[9]Agosto!$C$34</f>
        <v>18.2</v>
      </c>
      <c r="AF13" s="17">
        <f>[9]Agosto!$C$35</f>
        <v>24.7</v>
      </c>
      <c r="AG13" s="27">
        <f t="shared" si="1"/>
        <v>36.6</v>
      </c>
      <c r="AH13" s="29">
        <f t="shared" si="2"/>
        <v>30.387096774193548</v>
      </c>
    </row>
    <row r="14" spans="1:36" ht="17.100000000000001" customHeight="1" x14ac:dyDescent="0.2">
      <c r="A14" s="15" t="s">
        <v>47</v>
      </c>
      <c r="B14" s="17">
        <f>[10]Agosto!$C$5</f>
        <v>30.5</v>
      </c>
      <c r="C14" s="17">
        <f>[10]Agosto!$C$6</f>
        <v>31.1</v>
      </c>
      <c r="D14" s="17">
        <f>[10]Agosto!$C$7</f>
        <v>31.2</v>
      </c>
      <c r="E14" s="17">
        <f>[10]Agosto!$C$8</f>
        <v>32.1</v>
      </c>
      <c r="F14" s="17">
        <f>[10]Agosto!$C$9</f>
        <v>33</v>
      </c>
      <c r="G14" s="17">
        <f>[10]Agosto!$C$10</f>
        <v>32.799999999999997</v>
      </c>
      <c r="H14" s="17">
        <f>[10]Agosto!$C$11</f>
        <v>34.200000000000003</v>
      </c>
      <c r="I14" s="17">
        <f>[10]Agosto!$C$12</f>
        <v>34.700000000000003</v>
      </c>
      <c r="J14" s="17">
        <f>[10]Agosto!$C$13</f>
        <v>29.4</v>
      </c>
      <c r="K14" s="17">
        <f>[10]Agosto!$C$14</f>
        <v>23.3</v>
      </c>
      <c r="L14" s="17">
        <f>[10]Agosto!$C$15</f>
        <v>24.8</v>
      </c>
      <c r="M14" s="17">
        <f>[10]Agosto!$C$16</f>
        <v>30.6</v>
      </c>
      <c r="N14" s="17">
        <f>[10]Agosto!$C$17</f>
        <v>34.700000000000003</v>
      </c>
      <c r="O14" s="17">
        <f>[10]Agosto!$C$18</f>
        <v>35.1</v>
      </c>
      <c r="P14" s="17">
        <f>[10]Agosto!$C$19</f>
        <v>35.1</v>
      </c>
      <c r="Q14" s="17">
        <f>[10]Agosto!$C$20</f>
        <v>26.3</v>
      </c>
      <c r="R14" s="17">
        <f>[10]Agosto!$C$21</f>
        <v>33.200000000000003</v>
      </c>
      <c r="S14" s="17">
        <f>[10]Agosto!$C$22</f>
        <v>34.700000000000003</v>
      </c>
      <c r="T14" s="17">
        <f>[10]Agosto!$C$23</f>
        <v>36</v>
      </c>
      <c r="U14" s="17">
        <f>[10]Agosto!$C$24</f>
        <v>28.6</v>
      </c>
      <c r="V14" s="17">
        <f>[10]Agosto!$C$25</f>
        <v>23.9</v>
      </c>
      <c r="W14" s="17">
        <f>[10]Agosto!$C$26</f>
        <v>21.1</v>
      </c>
      <c r="X14" s="17">
        <f>[10]Agosto!$C$27</f>
        <v>28.3</v>
      </c>
      <c r="Y14" s="17">
        <f>[10]Agosto!$C$28</f>
        <v>34.200000000000003</v>
      </c>
      <c r="Z14" s="17">
        <f>[10]Agosto!$C$29</f>
        <v>33.9</v>
      </c>
      <c r="AA14" s="17">
        <f>[10]Agosto!$C$30</f>
        <v>33.5</v>
      </c>
      <c r="AB14" s="17">
        <f>[10]Agosto!$C$31</f>
        <v>34.5</v>
      </c>
      <c r="AC14" s="17">
        <f>[10]Agosto!$C$32</f>
        <v>32.4</v>
      </c>
      <c r="AD14" s="17">
        <f>[10]Agosto!$C$33</f>
        <v>24</v>
      </c>
      <c r="AE14" s="17">
        <f>[10]Agosto!$C$34</f>
        <v>20.2</v>
      </c>
      <c r="AF14" s="17">
        <f>[10]Agosto!$C$35</f>
        <v>24.5</v>
      </c>
      <c r="AG14" s="27">
        <f>MAX(B14:AF14)</f>
        <v>36</v>
      </c>
      <c r="AH14" s="29">
        <f>AVERAGE(B14:AF14)</f>
        <v>30.383870967741938</v>
      </c>
    </row>
    <row r="15" spans="1:36" ht="17.100000000000001" customHeight="1" x14ac:dyDescent="0.2">
      <c r="A15" s="15" t="s">
        <v>6</v>
      </c>
      <c r="B15" s="17">
        <f>[11]Agosto!$C$5</f>
        <v>30.5</v>
      </c>
      <c r="C15" s="17" t="str">
        <f>[11]Agosto!$C$6</f>
        <v>*</v>
      </c>
      <c r="D15" s="17">
        <f>[11]Agosto!$C$7</f>
        <v>33.9</v>
      </c>
      <c r="E15" s="17" t="str">
        <f>[11]Agosto!$C$8</f>
        <v>*</v>
      </c>
      <c r="F15" s="17">
        <f>[11]Agosto!$C$9</f>
        <v>34.200000000000003</v>
      </c>
      <c r="G15" s="17" t="str">
        <f>[11]Agosto!$C$10</f>
        <v>*</v>
      </c>
      <c r="H15" s="17" t="str">
        <f>[11]Agosto!$C$11</f>
        <v>*</v>
      </c>
      <c r="I15" s="17">
        <f>[11]Agosto!$C$12</f>
        <v>36.6</v>
      </c>
      <c r="J15" s="17" t="str">
        <f>[11]Agosto!$C$13</f>
        <v>*</v>
      </c>
      <c r="K15" s="17" t="str">
        <f>[11]Agosto!$C$14</f>
        <v>*</v>
      </c>
      <c r="L15" s="17" t="str">
        <f>[11]Agosto!$C$15</f>
        <v>*</v>
      </c>
      <c r="M15" s="17">
        <f>[11]Agosto!$C$16</f>
        <v>33.4</v>
      </c>
      <c r="N15" s="17">
        <f>[11]Agosto!$C$17</f>
        <v>36.200000000000003</v>
      </c>
      <c r="O15" s="17">
        <f>[11]Agosto!$C$18</f>
        <v>38.4</v>
      </c>
      <c r="P15" s="17">
        <f>[11]Agosto!$C$19</f>
        <v>37.5</v>
      </c>
      <c r="Q15" s="17" t="str">
        <f>[11]Agosto!$C$20</f>
        <v>*</v>
      </c>
      <c r="R15" s="17">
        <f>[11]Agosto!$C$21</f>
        <v>30.7</v>
      </c>
      <c r="S15" s="17">
        <f>[11]Agosto!$C$22</f>
        <v>36.700000000000003</v>
      </c>
      <c r="T15" s="17">
        <f>[11]Agosto!$C$23</f>
        <v>33.6</v>
      </c>
      <c r="U15" s="17">
        <f>[11]Agosto!$C$24</f>
        <v>31.1</v>
      </c>
      <c r="V15" s="17">
        <f>[11]Agosto!$C$25</f>
        <v>23.2</v>
      </c>
      <c r="W15" s="17">
        <f>[11]Agosto!$C$26</f>
        <v>24.2</v>
      </c>
      <c r="X15" s="17">
        <f>[11]Agosto!$C$27</f>
        <v>28.2</v>
      </c>
      <c r="Y15" s="17">
        <f>[11]Agosto!$C$28</f>
        <v>29.1</v>
      </c>
      <c r="Z15" s="17">
        <f>[11]Agosto!$C$29</f>
        <v>36.799999999999997</v>
      </c>
      <c r="AA15" s="17">
        <f>[11]Agosto!$C$30</f>
        <v>36.6</v>
      </c>
      <c r="AB15" s="17">
        <f>[11]Agosto!$C$31</f>
        <v>38</v>
      </c>
      <c r="AC15" s="17">
        <f>[11]Agosto!$C$32</f>
        <v>34.799999999999997</v>
      </c>
      <c r="AD15" s="17">
        <f>[11]Agosto!$C$33</f>
        <v>26</v>
      </c>
      <c r="AE15" s="17">
        <f>[11]Agosto!$C$34</f>
        <v>16.399999999999999</v>
      </c>
      <c r="AF15" s="17">
        <f>[11]Agosto!$C$35</f>
        <v>27</v>
      </c>
      <c r="AG15" s="27">
        <f t="shared" si="1"/>
        <v>38.4</v>
      </c>
      <c r="AH15" s="29">
        <f t="shared" si="2"/>
        <v>31.873913043478257</v>
      </c>
      <c r="AJ15" s="21" t="s">
        <v>51</v>
      </c>
    </row>
    <row r="16" spans="1:36" ht="17.100000000000001" customHeight="1" x14ac:dyDescent="0.2">
      <c r="A16" s="15" t="s">
        <v>7</v>
      </c>
      <c r="B16" s="17">
        <f>[12]Agosto!$C$5</f>
        <v>31</v>
      </c>
      <c r="C16" s="17">
        <f>[12]Agosto!$C$6</f>
        <v>30.5</v>
      </c>
      <c r="D16" s="17">
        <f>[12]Agosto!$C$7</f>
        <v>28.8</v>
      </c>
      <c r="E16" s="17">
        <f>[12]Agosto!$C$8</f>
        <v>29.9</v>
      </c>
      <c r="F16" s="17">
        <f>[12]Agosto!$C$9</f>
        <v>32.200000000000003</v>
      </c>
      <c r="G16" s="17">
        <f>[12]Agosto!$C$10</f>
        <v>33.6</v>
      </c>
      <c r="H16" s="17">
        <f>[12]Agosto!$C$11</f>
        <v>32</v>
      </c>
      <c r="I16" s="17">
        <f>[12]Agosto!$C$12</f>
        <v>22.4</v>
      </c>
      <c r="J16" s="17">
        <f>[12]Agosto!$C$13</f>
        <v>24.4</v>
      </c>
      <c r="K16" s="17">
        <f>[12]Agosto!$C$14</f>
        <v>23.6</v>
      </c>
      <c r="L16" s="17">
        <f>[12]Agosto!$C$15</f>
        <v>24.2</v>
      </c>
      <c r="M16" s="17">
        <f>[12]Agosto!$C$16</f>
        <v>24.3</v>
      </c>
      <c r="N16" s="17">
        <f>[12]Agosto!$C$17</f>
        <v>29</v>
      </c>
      <c r="O16" s="17">
        <f>[12]Agosto!$C$18</f>
        <v>33.4</v>
      </c>
      <c r="P16" s="17">
        <f>[12]Agosto!$C$19</f>
        <v>28.7</v>
      </c>
      <c r="Q16" s="17">
        <f>[12]Agosto!$C$20</f>
        <v>29.8</v>
      </c>
      <c r="R16" s="17">
        <f>[12]Agosto!$C$21</f>
        <v>33.1</v>
      </c>
      <c r="S16" s="17">
        <f>[12]Agosto!$C$22</f>
        <v>34</v>
      </c>
      <c r="T16" s="17">
        <f>[12]Agosto!$C$23</f>
        <v>22.2</v>
      </c>
      <c r="U16" s="17">
        <f>[12]Agosto!$C$24</f>
        <v>31.4</v>
      </c>
      <c r="V16" s="17">
        <f>[12]Agosto!$C$25</f>
        <v>18.5</v>
      </c>
      <c r="W16" s="17">
        <f>[12]Agosto!$C$26</f>
        <v>19.399999999999999</v>
      </c>
      <c r="X16" s="17">
        <f>[12]Agosto!$C$27</f>
        <v>23.1</v>
      </c>
      <c r="Y16" s="17">
        <f>[12]Agosto!$C$28</f>
        <v>28.5</v>
      </c>
      <c r="Z16" s="17">
        <f>[12]Agosto!$C$29</f>
        <v>33</v>
      </c>
      <c r="AA16" s="17">
        <f>[12]Agosto!$C$30</f>
        <v>34</v>
      </c>
      <c r="AB16" s="17">
        <f>[12]Agosto!$C$31</f>
        <v>32.799999999999997</v>
      </c>
      <c r="AC16" s="17">
        <f>[12]Agosto!$C$32</f>
        <v>33.299999999999997</v>
      </c>
      <c r="AD16" s="17">
        <f>[12]Agosto!$C$33</f>
        <v>26.1</v>
      </c>
      <c r="AE16" s="17">
        <f>[12]Agosto!$C$34</f>
        <v>15.7</v>
      </c>
      <c r="AF16" s="17">
        <f>[12]Agosto!$C$35</f>
        <v>22.1</v>
      </c>
      <c r="AG16" s="27">
        <f t="shared" si="1"/>
        <v>34</v>
      </c>
      <c r="AH16" s="29">
        <f t="shared" si="2"/>
        <v>27.903225806451612</v>
      </c>
    </row>
    <row r="17" spans="1:34" ht="17.100000000000001" customHeight="1" x14ac:dyDescent="0.2">
      <c r="A17" s="15" t="s">
        <v>8</v>
      </c>
      <c r="B17" s="17">
        <f>[13]Agosto!$C$5</f>
        <v>31.1</v>
      </c>
      <c r="C17" s="17">
        <f>[13]Agosto!$C$6</f>
        <v>30.7</v>
      </c>
      <c r="D17" s="17">
        <f>[13]Agosto!$C$7</f>
        <v>27.9</v>
      </c>
      <c r="E17" s="17">
        <f>[13]Agosto!$C$8</f>
        <v>29.2</v>
      </c>
      <c r="F17" s="17">
        <f>[13]Agosto!$C$9</f>
        <v>31.9</v>
      </c>
      <c r="G17" s="17">
        <f>[13]Agosto!$C$10</f>
        <v>33.6</v>
      </c>
      <c r="H17" s="17">
        <f>[13]Agosto!$C$11</f>
        <v>25.7</v>
      </c>
      <c r="I17" s="17">
        <f>[13]Agosto!$C$12</f>
        <v>19.100000000000001</v>
      </c>
      <c r="J17" s="17">
        <f>[13]Agosto!$C$13</f>
        <v>23</v>
      </c>
      <c r="K17" s="17">
        <f>[13]Agosto!$C$14</f>
        <v>22.2</v>
      </c>
      <c r="L17" s="17">
        <f>[13]Agosto!$C$15</f>
        <v>23.4</v>
      </c>
      <c r="M17" s="17">
        <f>[13]Agosto!$C$16</f>
        <v>23.4</v>
      </c>
      <c r="N17" s="17">
        <f>[13]Agosto!$C$17</f>
        <v>27.2</v>
      </c>
      <c r="O17" s="17">
        <f>[13]Agosto!$C$18</f>
        <v>32.700000000000003</v>
      </c>
      <c r="P17" s="17">
        <f>[13]Agosto!$C$19</f>
        <v>23.7</v>
      </c>
      <c r="Q17" s="17">
        <f>[13]Agosto!$C$20</f>
        <v>29.4</v>
      </c>
      <c r="R17" s="17">
        <f>[13]Agosto!$C$21</f>
        <v>34.4</v>
      </c>
      <c r="S17" s="17">
        <f>[13]Agosto!$C$22</f>
        <v>24.9</v>
      </c>
      <c r="T17" s="17">
        <f>[13]Agosto!$C$23</f>
        <v>20.100000000000001</v>
      </c>
      <c r="U17" s="17">
        <f>[13]Agosto!$C$24</f>
        <v>23.6</v>
      </c>
      <c r="V17" s="17">
        <f>[13]Agosto!$C$25</f>
        <v>18.7</v>
      </c>
      <c r="W17" s="17">
        <f>[13]Agosto!$C$26</f>
        <v>19.399999999999999</v>
      </c>
      <c r="X17" s="17">
        <f>[13]Agosto!$C$27</f>
        <v>23.4</v>
      </c>
      <c r="Y17" s="17">
        <f>[13]Agosto!$C$28</f>
        <v>26.7</v>
      </c>
      <c r="Z17" s="17">
        <f>[13]Agosto!$C$29</f>
        <v>31.8</v>
      </c>
      <c r="AA17" s="17">
        <f>[13]Agosto!$C$30</f>
        <v>32.9</v>
      </c>
      <c r="AB17" s="17">
        <f>[13]Agosto!$C$31</f>
        <v>32</v>
      </c>
      <c r="AC17" s="17">
        <f>[13]Agosto!$C$32</f>
        <v>34.299999999999997</v>
      </c>
      <c r="AD17" s="17">
        <f>[13]Agosto!$C$33</f>
        <v>25.3</v>
      </c>
      <c r="AE17" s="17">
        <f>[13]Agosto!$C$34</f>
        <v>19</v>
      </c>
      <c r="AF17" s="17">
        <f>[13]Agosto!$C$35</f>
        <v>21.7</v>
      </c>
      <c r="AG17" s="27">
        <f>MAX(B17:AF17)</f>
        <v>34.4</v>
      </c>
      <c r="AH17" s="29">
        <f>AVERAGE(B17:AF17)</f>
        <v>26.529032258064507</v>
      </c>
    </row>
    <row r="18" spans="1:34" ht="17.100000000000001" customHeight="1" x14ac:dyDescent="0.2">
      <c r="A18" s="15" t="s">
        <v>9</v>
      </c>
      <c r="B18" s="17">
        <f>[14]Agosto!$C$5</f>
        <v>31.6</v>
      </c>
      <c r="C18" s="17">
        <f>[14]Agosto!$C$6</f>
        <v>25.7</v>
      </c>
      <c r="D18" s="17">
        <f>[14]Agosto!$C$7</f>
        <v>29.5</v>
      </c>
      <c r="E18" s="17">
        <f>[14]Agosto!$C$8</f>
        <v>30.7</v>
      </c>
      <c r="F18" s="17">
        <f>[14]Agosto!$C$9</f>
        <v>23.9</v>
      </c>
      <c r="G18" s="17">
        <f>[14]Agosto!$C$10</f>
        <v>34.200000000000003</v>
      </c>
      <c r="H18" s="17">
        <f>[14]Agosto!$C$11</f>
        <v>32.9</v>
      </c>
      <c r="I18" s="17" t="str">
        <f>[14]Agosto!$C$12</f>
        <v>*</v>
      </c>
      <c r="J18" s="17">
        <f>[14]Agosto!$C$13</f>
        <v>23.8</v>
      </c>
      <c r="K18" s="17">
        <f>[14]Agosto!$C$14</f>
        <v>24.3</v>
      </c>
      <c r="L18" s="17">
        <f>[14]Agosto!$C$15</f>
        <v>25</v>
      </c>
      <c r="M18" s="17">
        <f>[14]Agosto!$C$16</f>
        <v>24.9</v>
      </c>
      <c r="N18" s="17">
        <f>[14]Agosto!$C$17</f>
        <v>29.3</v>
      </c>
      <c r="O18" s="17">
        <f>[14]Agosto!$C$18</f>
        <v>34.6</v>
      </c>
      <c r="P18" s="17">
        <f>[14]Agosto!$C$19</f>
        <v>28.4</v>
      </c>
      <c r="Q18" s="17">
        <f>[14]Agosto!$C$20</f>
        <v>29.7</v>
      </c>
      <c r="R18" s="17">
        <f>[14]Agosto!$C$21</f>
        <v>34.5</v>
      </c>
      <c r="S18" s="17">
        <f>[14]Agosto!$C$22</f>
        <v>33.1</v>
      </c>
      <c r="T18" s="17">
        <f>[14]Agosto!$C$23</f>
        <v>23.4</v>
      </c>
      <c r="U18" s="17">
        <f>[14]Agosto!$C$24</f>
        <v>29.8</v>
      </c>
      <c r="V18" s="17">
        <f>[14]Agosto!$C$25</f>
        <v>19.899999999999999</v>
      </c>
      <c r="W18" s="17">
        <f>[14]Agosto!$C$26</f>
        <v>20.2</v>
      </c>
      <c r="X18" s="17">
        <f>[14]Agosto!$C$27</f>
        <v>23.6</v>
      </c>
      <c r="Y18" s="17">
        <f>[14]Agosto!$C$28</f>
        <v>29.2</v>
      </c>
      <c r="Z18" s="17">
        <f>[14]Agosto!$C$29</f>
        <v>34.1</v>
      </c>
      <c r="AA18" s="17">
        <f>[14]Agosto!$C$30</f>
        <v>33.799999999999997</v>
      </c>
      <c r="AB18" s="17">
        <f>[14]Agosto!$C$31</f>
        <v>33.6</v>
      </c>
      <c r="AC18" s="17">
        <f>[14]Agosto!$C$32</f>
        <v>35.5</v>
      </c>
      <c r="AD18" s="17">
        <f>[14]Agosto!$C$33</f>
        <v>29</v>
      </c>
      <c r="AE18" s="17">
        <f>[14]Agosto!$C$34</f>
        <v>17.8</v>
      </c>
      <c r="AF18" s="17">
        <f>[14]Agosto!$C$35</f>
        <v>22.7</v>
      </c>
      <c r="AG18" s="27">
        <f>MAX(B18:AF18)</f>
        <v>35.5</v>
      </c>
      <c r="AH18" s="29">
        <f>AVERAGE(B18:AF18)</f>
        <v>28.290000000000003</v>
      </c>
    </row>
    <row r="19" spans="1:34" ht="17.100000000000001" customHeight="1" x14ac:dyDescent="0.2">
      <c r="A19" s="15" t="s">
        <v>46</v>
      </c>
      <c r="B19" s="17">
        <f>[15]Agosto!$C$5</f>
        <v>32.299999999999997</v>
      </c>
      <c r="C19" s="17">
        <f>[15]Agosto!$C$6</f>
        <v>32.6</v>
      </c>
      <c r="D19" s="17">
        <f>[15]Agosto!$C$7</f>
        <v>32.200000000000003</v>
      </c>
      <c r="E19" s="17">
        <f>[15]Agosto!$C$8</f>
        <v>32.4</v>
      </c>
      <c r="F19" s="17">
        <f>[15]Agosto!$C$9</f>
        <v>33.9</v>
      </c>
      <c r="G19" s="17">
        <f>[15]Agosto!$C$10</f>
        <v>33.5</v>
      </c>
      <c r="H19" s="17">
        <f>[15]Agosto!$C$11</f>
        <v>32.200000000000003</v>
      </c>
      <c r="I19" s="17">
        <f>[15]Agosto!$C$12</f>
        <v>26.2</v>
      </c>
      <c r="J19" s="17">
        <f>[15]Agosto!$C$13</f>
        <v>27.3</v>
      </c>
      <c r="K19" s="17">
        <f>[15]Agosto!$C$14</f>
        <v>27.7</v>
      </c>
      <c r="L19" s="17">
        <f>[15]Agosto!$C$15</f>
        <v>27.4</v>
      </c>
      <c r="M19" s="17">
        <f>[15]Agosto!$C$16</f>
        <v>28.4</v>
      </c>
      <c r="N19" s="17">
        <f>[15]Agosto!$C$17</f>
        <v>32.200000000000003</v>
      </c>
      <c r="O19" s="17">
        <f>[15]Agosto!$C$18</f>
        <v>34.9</v>
      </c>
      <c r="P19" s="17">
        <f>[15]Agosto!$C$19</f>
        <v>35.6</v>
      </c>
      <c r="Q19" s="17">
        <f>[15]Agosto!$C$20</f>
        <v>30.6</v>
      </c>
      <c r="R19" s="17">
        <f>[15]Agosto!$C$21</f>
        <v>33.700000000000003</v>
      </c>
      <c r="S19" s="17">
        <f>[15]Agosto!$C$22</f>
        <v>35.799999999999997</v>
      </c>
      <c r="T19" s="17">
        <f>[15]Agosto!$C$23</f>
        <v>28.6</v>
      </c>
      <c r="U19" s="17">
        <f>[15]Agosto!$C$24</f>
        <v>33.1</v>
      </c>
      <c r="V19" s="17">
        <f>[15]Agosto!$C$25</f>
        <v>20.6</v>
      </c>
      <c r="W19" s="17">
        <f>[15]Agosto!$C$26</f>
        <v>22.8</v>
      </c>
      <c r="X19" s="17">
        <f>[15]Agosto!$C$27</f>
        <v>26.1</v>
      </c>
      <c r="Y19" s="17">
        <f>[15]Agosto!$C$28</f>
        <v>30.4</v>
      </c>
      <c r="Z19" s="17">
        <f>[15]Agosto!$C$29</f>
        <v>35.4</v>
      </c>
      <c r="AA19" s="17">
        <f>[15]Agosto!$C$30</f>
        <v>35.1</v>
      </c>
      <c r="AB19" s="17">
        <f>[15]Agosto!$C$31</f>
        <v>35.4</v>
      </c>
      <c r="AC19" s="17">
        <f>[15]Agosto!$C$32</f>
        <v>29.5</v>
      </c>
      <c r="AD19" s="17">
        <f>[15]Agosto!$C$33</f>
        <v>26.1</v>
      </c>
      <c r="AE19" s="17">
        <f>[15]Agosto!$C$34</f>
        <v>17.5</v>
      </c>
      <c r="AF19" s="17">
        <f>[15]Agosto!$C$35</f>
        <v>23</v>
      </c>
      <c r="AG19" s="27">
        <f>MAX(B19:AF19)</f>
        <v>35.799999999999997</v>
      </c>
      <c r="AH19" s="29">
        <f>AVERAGE(B19:AF19)</f>
        <v>30.080645161290324</v>
      </c>
    </row>
    <row r="20" spans="1:34" ht="17.100000000000001" customHeight="1" x14ac:dyDescent="0.2">
      <c r="A20" s="15" t="s">
        <v>10</v>
      </c>
      <c r="B20" s="17">
        <f>[16]Agosto!$C$5</f>
        <v>31.1</v>
      </c>
      <c r="C20" s="17">
        <f>[16]Agosto!$C$6</f>
        <v>31.4</v>
      </c>
      <c r="D20" s="17">
        <f>[16]Agosto!$C$7</f>
        <v>29.6</v>
      </c>
      <c r="E20" s="17">
        <f>[16]Agosto!$C$8</f>
        <v>30.3</v>
      </c>
      <c r="F20" s="17">
        <f>[16]Agosto!$C$9</f>
        <v>32.6</v>
      </c>
      <c r="G20" s="17">
        <f>[16]Agosto!$C$10</f>
        <v>33.700000000000003</v>
      </c>
      <c r="H20" s="17">
        <f>[16]Agosto!$C$11</f>
        <v>27.8</v>
      </c>
      <c r="I20" s="17">
        <f>[16]Agosto!$C$12</f>
        <v>21</v>
      </c>
      <c r="J20" s="17">
        <f>[16]Agosto!$C$13</f>
        <v>24.7</v>
      </c>
      <c r="K20" s="17">
        <f>[16]Agosto!$C$14</f>
        <v>23.1</v>
      </c>
      <c r="L20" s="17">
        <f>[16]Agosto!$C$15</f>
        <v>24.6</v>
      </c>
      <c r="M20" s="17">
        <f>[16]Agosto!$C$16</f>
        <v>25.4</v>
      </c>
      <c r="N20" s="17">
        <f>[16]Agosto!$C$17</f>
        <v>29.2</v>
      </c>
      <c r="O20" s="17">
        <f>[16]Agosto!$C$18</f>
        <v>34.200000000000003</v>
      </c>
      <c r="P20" s="17">
        <f>[16]Agosto!$C$19</f>
        <v>25</v>
      </c>
      <c r="Q20" s="17">
        <f>[16]Agosto!$C$20</f>
        <v>29.3</v>
      </c>
      <c r="R20" s="17">
        <f>[16]Agosto!$C$21</f>
        <v>34.1</v>
      </c>
      <c r="S20" s="17">
        <f>[16]Agosto!$C$22</f>
        <v>29.6</v>
      </c>
      <c r="T20" s="17">
        <f>[16]Agosto!$C$23</f>
        <v>22.1</v>
      </c>
      <c r="U20" s="17">
        <f>[16]Agosto!$C$24</f>
        <v>28.8</v>
      </c>
      <c r="V20" s="17">
        <f>[16]Agosto!$C$25</f>
        <v>18.899999999999999</v>
      </c>
      <c r="W20" s="17">
        <f>[16]Agosto!$C$26</f>
        <v>19.7</v>
      </c>
      <c r="X20" s="17">
        <f>[16]Agosto!$C$27</f>
        <v>24</v>
      </c>
      <c r="Y20" s="17">
        <f>[16]Agosto!$C$28</f>
        <v>28.8</v>
      </c>
      <c r="Z20" s="17">
        <f>[16]Agosto!$C$29</f>
        <v>33</v>
      </c>
      <c r="AA20" s="17">
        <f>[16]Agosto!$C$30</f>
        <v>33.700000000000003</v>
      </c>
      <c r="AB20" s="17">
        <f>[16]Agosto!$C$31</f>
        <v>33.1</v>
      </c>
      <c r="AC20" s="17">
        <f>[16]Agosto!$C$32</f>
        <v>34.299999999999997</v>
      </c>
      <c r="AD20" s="17">
        <f>[16]Agosto!$C$33</f>
        <v>27.2</v>
      </c>
      <c r="AE20" s="17">
        <f>[16]Agosto!$C$34</f>
        <v>16.8</v>
      </c>
      <c r="AF20" s="17">
        <f>[16]Agosto!$C$35</f>
        <v>22.8</v>
      </c>
      <c r="AG20" s="27">
        <f t="shared" ref="AG20:AG30" si="5">MAX(B20:AF20)</f>
        <v>34.299999999999997</v>
      </c>
      <c r="AH20" s="29">
        <f t="shared" ref="AH20:AH30" si="6">AVERAGE(B20:AF20)</f>
        <v>27.738709677419354</v>
      </c>
    </row>
    <row r="21" spans="1:34" ht="17.100000000000001" customHeight="1" x14ac:dyDescent="0.2">
      <c r="A21" s="15" t="s">
        <v>11</v>
      </c>
      <c r="B21" s="17">
        <f>[17]Agosto!$C$5</f>
        <v>32.6</v>
      </c>
      <c r="C21" s="17">
        <f>[17]Agosto!$C$6</f>
        <v>31.9</v>
      </c>
      <c r="D21" s="17">
        <f>[17]Agosto!$C$7</f>
        <v>30.4</v>
      </c>
      <c r="E21" s="17">
        <f>[17]Agosto!$C$8</f>
        <v>32.1</v>
      </c>
      <c r="F21" s="17">
        <f>[17]Agosto!$C$9</f>
        <v>34</v>
      </c>
      <c r="G21" s="17">
        <f>[17]Agosto!$C$10</f>
        <v>34.700000000000003</v>
      </c>
      <c r="H21" s="17">
        <f>[17]Agosto!$C$11</f>
        <v>33.4</v>
      </c>
      <c r="I21" s="17">
        <f>[17]Agosto!$C$12</f>
        <v>24.8</v>
      </c>
      <c r="J21" s="17">
        <f>[17]Agosto!$C$13</f>
        <v>24.8</v>
      </c>
      <c r="K21" s="17">
        <f>[17]Agosto!$C$14</f>
        <v>25.2</v>
      </c>
      <c r="L21" s="17">
        <f>[17]Agosto!$C$15</f>
        <v>25.3</v>
      </c>
      <c r="M21" s="17">
        <f>[17]Agosto!$C$16</f>
        <v>25.8</v>
      </c>
      <c r="N21" s="17">
        <f>[17]Agosto!$C$17</f>
        <v>31.7</v>
      </c>
      <c r="O21" s="17">
        <f>[17]Agosto!$C$18</f>
        <v>35.299999999999997</v>
      </c>
      <c r="P21" s="17">
        <f>[17]Agosto!$C$19</f>
        <v>34.4</v>
      </c>
      <c r="Q21" s="17">
        <f>[17]Agosto!$C$20</f>
        <v>30.6</v>
      </c>
      <c r="R21" s="17">
        <f>[17]Agosto!$C$21</f>
        <v>33.5</v>
      </c>
      <c r="S21" s="17">
        <f>[17]Agosto!$C$22</f>
        <v>34.200000000000003</v>
      </c>
      <c r="T21" s="17">
        <f>[17]Agosto!$C$23</f>
        <v>24.2</v>
      </c>
      <c r="U21" s="17">
        <f>[17]Agosto!$C$24</f>
        <v>32.4</v>
      </c>
      <c r="V21" s="17">
        <f>[17]Agosto!$C$25</f>
        <v>19.899999999999999</v>
      </c>
      <c r="W21" s="17">
        <f>[17]Agosto!$C$26</f>
        <v>20.6</v>
      </c>
      <c r="X21" s="17">
        <f>[17]Agosto!$C$27</f>
        <v>23.7</v>
      </c>
      <c r="Y21" s="17">
        <f>[17]Agosto!$C$28</f>
        <v>32.1</v>
      </c>
      <c r="Z21" s="17">
        <f>[17]Agosto!$C$29</f>
        <v>35.299999999999997</v>
      </c>
      <c r="AA21" s="17">
        <f>[17]Agosto!$C$30</f>
        <v>35.4</v>
      </c>
      <c r="AB21" s="17">
        <f>[17]Agosto!$C$31</f>
        <v>35.200000000000003</v>
      </c>
      <c r="AC21" s="17">
        <f>[17]Agosto!$C$32</f>
        <v>34</v>
      </c>
      <c r="AD21" s="17">
        <f>[17]Agosto!$C$33</f>
        <v>23.9</v>
      </c>
      <c r="AE21" s="17">
        <f>[17]Agosto!$C$34</f>
        <v>15.7</v>
      </c>
      <c r="AF21" s="17">
        <f>[17]Agosto!$C$35</f>
        <v>23.2</v>
      </c>
      <c r="AG21" s="27">
        <f t="shared" si="5"/>
        <v>35.4</v>
      </c>
      <c r="AH21" s="29">
        <f t="shared" si="6"/>
        <v>29.364516129032264</v>
      </c>
    </row>
    <row r="22" spans="1:34" ht="17.100000000000001" customHeight="1" x14ac:dyDescent="0.2">
      <c r="A22" s="15" t="s">
        <v>12</v>
      </c>
      <c r="B22" s="17">
        <f>[18]Agosto!$C$5</f>
        <v>34.200000000000003</v>
      </c>
      <c r="C22" s="17">
        <f>[18]Agosto!$C$6</f>
        <v>33.700000000000003</v>
      </c>
      <c r="D22" s="17">
        <f>[18]Agosto!$C$7</f>
        <v>33.6</v>
      </c>
      <c r="E22" s="17">
        <f>[18]Agosto!$C$8</f>
        <v>34.1</v>
      </c>
      <c r="F22" s="17">
        <f>[18]Agosto!$C$9</f>
        <v>35.700000000000003</v>
      </c>
      <c r="G22" s="17">
        <f>[18]Agosto!$C$10</f>
        <v>34.9</v>
      </c>
      <c r="H22" s="17">
        <f>[18]Agosto!$C$11</f>
        <v>34.4</v>
      </c>
      <c r="I22" s="17">
        <f>[18]Agosto!$C$12</f>
        <v>26.6</v>
      </c>
      <c r="J22" s="17">
        <f>[18]Agosto!$C$13</f>
        <v>23.9</v>
      </c>
      <c r="K22" s="17">
        <f>[18]Agosto!$C$14</f>
        <v>26.5</v>
      </c>
      <c r="L22" s="17">
        <f>[18]Agosto!$C$15</f>
        <v>28</v>
      </c>
      <c r="M22" s="17">
        <f>[18]Agosto!$C$16</f>
        <v>29.5</v>
      </c>
      <c r="N22" s="17">
        <f>[18]Agosto!$C$17</f>
        <v>33.299999999999997</v>
      </c>
      <c r="O22" s="17">
        <f>[18]Agosto!$C$18</f>
        <v>36</v>
      </c>
      <c r="P22" s="17">
        <f>[18]Agosto!$C$19</f>
        <v>37.200000000000003</v>
      </c>
      <c r="Q22" s="17">
        <f>[18]Agosto!$C$20</f>
        <v>32.700000000000003</v>
      </c>
      <c r="R22" s="17">
        <f>[18]Agosto!$C$21</f>
        <v>35.299999999999997</v>
      </c>
      <c r="S22" s="17">
        <f>[18]Agosto!$C$22</f>
        <v>36.9</v>
      </c>
      <c r="T22" s="17">
        <f>[18]Agosto!$C$23</f>
        <v>30</v>
      </c>
      <c r="U22" s="17">
        <f>[18]Agosto!$C$24</f>
        <v>34.9</v>
      </c>
      <c r="V22" s="17">
        <f>[18]Agosto!$C$25</f>
        <v>22.1</v>
      </c>
      <c r="W22" s="17">
        <f>[18]Agosto!$C$26</f>
        <v>23.1</v>
      </c>
      <c r="X22" s="17">
        <f>[18]Agosto!$C$27</f>
        <v>26.8</v>
      </c>
      <c r="Y22" s="17">
        <f>[18]Agosto!$C$28</f>
        <v>32</v>
      </c>
      <c r="Z22" s="17">
        <f>[18]Agosto!$C$29</f>
        <v>36.5</v>
      </c>
      <c r="AA22" s="17">
        <f>[18]Agosto!$C$30</f>
        <v>36.700000000000003</v>
      </c>
      <c r="AB22" s="17">
        <f>[18]Agosto!$C$31</f>
        <v>36.200000000000003</v>
      </c>
      <c r="AC22" s="17">
        <f>[18]Agosto!$C$32</f>
        <v>31.7</v>
      </c>
      <c r="AD22" s="17">
        <f>[18]Agosto!$C$33</f>
        <v>26.4</v>
      </c>
      <c r="AE22" s="17">
        <f>[18]Agosto!$C$34</f>
        <v>16.100000000000001</v>
      </c>
      <c r="AF22" s="17">
        <f>[18]Agosto!$C$35</f>
        <v>23.1</v>
      </c>
      <c r="AG22" s="27">
        <f t="shared" si="5"/>
        <v>37.200000000000003</v>
      </c>
      <c r="AH22" s="29">
        <f t="shared" si="6"/>
        <v>31.035483870967745</v>
      </c>
    </row>
    <row r="23" spans="1:34" ht="17.100000000000001" customHeight="1" x14ac:dyDescent="0.2">
      <c r="A23" s="15" t="s">
        <v>13</v>
      </c>
      <c r="B23" s="17">
        <f>[19]Agosto!$C$5</f>
        <v>35.799999999999997</v>
      </c>
      <c r="C23" s="17">
        <f>[19]Agosto!$C$6</f>
        <v>32.9</v>
      </c>
      <c r="D23" s="17">
        <f>[19]Agosto!$C$7</f>
        <v>34.6</v>
      </c>
      <c r="E23" s="17">
        <f>[19]Agosto!$C$8</f>
        <v>36</v>
      </c>
      <c r="F23" s="17">
        <f>[19]Agosto!$C$9</f>
        <v>36.9</v>
      </c>
      <c r="G23" s="17">
        <f>[19]Agosto!$C$10</f>
        <v>36.6</v>
      </c>
      <c r="H23" s="17">
        <f>[19]Agosto!$C$11</f>
        <v>36.6</v>
      </c>
      <c r="I23" s="17">
        <f>[19]Agosto!$C$12</f>
        <v>31.5</v>
      </c>
      <c r="J23" s="17">
        <f>[19]Agosto!$C$13</f>
        <v>23</v>
      </c>
      <c r="K23" s="17">
        <f>[19]Agosto!$C$14</f>
        <v>24.9</v>
      </c>
      <c r="L23" s="17">
        <f>[19]Agosto!$C$15</f>
        <v>29.3</v>
      </c>
      <c r="M23" s="17">
        <f>[19]Agosto!$C$16</f>
        <v>32.4</v>
      </c>
      <c r="N23" s="17">
        <f>[19]Agosto!$C$17</f>
        <v>35.9</v>
      </c>
      <c r="O23" s="17">
        <f>[19]Agosto!$C$18</f>
        <v>37.4</v>
      </c>
      <c r="P23" s="17">
        <f>[19]Agosto!$C$19</f>
        <v>38.4</v>
      </c>
      <c r="Q23" s="17">
        <f>[19]Agosto!$C$20</f>
        <v>33.6</v>
      </c>
      <c r="R23" s="17">
        <f>[19]Agosto!$C$21</f>
        <v>36.6</v>
      </c>
      <c r="S23" s="17">
        <f>[19]Agosto!$C$22</f>
        <v>37.5</v>
      </c>
      <c r="T23" s="17">
        <f>[19]Agosto!$C$23</f>
        <v>31.4</v>
      </c>
      <c r="U23" s="17">
        <f>[19]Agosto!$C$24</f>
        <v>34.9</v>
      </c>
      <c r="V23" s="17">
        <f>[19]Agosto!$C$25</f>
        <v>23.5</v>
      </c>
      <c r="W23" s="17">
        <f>[19]Agosto!$C$26</f>
        <v>22.9</v>
      </c>
      <c r="X23" s="17">
        <f>[19]Agosto!$C$27</f>
        <v>26.9</v>
      </c>
      <c r="Y23" s="17">
        <f>[19]Agosto!$C$28</f>
        <v>33</v>
      </c>
      <c r="Z23" s="17">
        <f>[19]Agosto!$C$29</f>
        <v>37.299999999999997</v>
      </c>
      <c r="AA23" s="17">
        <f>[19]Agosto!$C$30</f>
        <v>36.9</v>
      </c>
      <c r="AB23" s="17">
        <f>[19]Agosto!$C$31</f>
        <v>36.799999999999997</v>
      </c>
      <c r="AC23" s="17">
        <f>[19]Agosto!$C$32</f>
        <v>29.8</v>
      </c>
      <c r="AD23" s="17">
        <f>[19]Agosto!$C$33</f>
        <v>24.9</v>
      </c>
      <c r="AE23" s="17">
        <f>[19]Agosto!$C$34</f>
        <v>15.3</v>
      </c>
      <c r="AF23" s="17">
        <f>[19]Agosto!$C$35</f>
        <v>24.7</v>
      </c>
      <c r="AG23" s="27">
        <f t="shared" si="5"/>
        <v>38.4</v>
      </c>
      <c r="AH23" s="29">
        <f t="shared" si="6"/>
        <v>31.877419354838697</v>
      </c>
    </row>
    <row r="24" spans="1:34" ht="17.100000000000001" customHeight="1" x14ac:dyDescent="0.2">
      <c r="A24" s="15" t="s">
        <v>14</v>
      </c>
      <c r="B24" s="17">
        <f>[20]Agosto!$C$5</f>
        <v>32.200000000000003</v>
      </c>
      <c r="C24" s="17">
        <f>[20]Agosto!$C$6</f>
        <v>31.5</v>
      </c>
      <c r="D24" s="17">
        <f>[20]Agosto!$C$7</f>
        <v>31</v>
      </c>
      <c r="E24" s="17">
        <f>[20]Agosto!$C$8</f>
        <v>32</v>
      </c>
      <c r="F24" s="17">
        <f>[20]Agosto!$C$9</f>
        <v>33.5</v>
      </c>
      <c r="G24" s="17">
        <f>[20]Agosto!$C$10</f>
        <v>34.1</v>
      </c>
      <c r="H24" s="17">
        <f>[20]Agosto!$C$10</f>
        <v>34.1</v>
      </c>
      <c r="I24" s="17">
        <f>[20]Agosto!$C$12</f>
        <v>35.799999999999997</v>
      </c>
      <c r="J24" s="17">
        <f>[20]Agosto!$C$13</f>
        <v>30.3</v>
      </c>
      <c r="K24" s="17">
        <f>[20]Agosto!$C$14</f>
        <v>22.6</v>
      </c>
      <c r="L24" s="17">
        <f>[20]Agosto!$C$15</f>
        <v>26.2</v>
      </c>
      <c r="M24" s="17">
        <f>[20]Agosto!$C$16</f>
        <v>27</v>
      </c>
      <c r="N24" s="17">
        <f>[20]Agosto!$C$17</f>
        <v>32.4</v>
      </c>
      <c r="O24" s="17">
        <f>[20]Agosto!$C$18</f>
        <v>36.4</v>
      </c>
      <c r="P24" s="17">
        <f>[20]Agosto!$C$19</f>
        <v>36.799999999999997</v>
      </c>
      <c r="Q24" s="17">
        <f>[20]Agosto!$C$20</f>
        <v>26.5</v>
      </c>
      <c r="R24" s="17">
        <f>[20]Agosto!$C$21</f>
        <v>35.799999999999997</v>
      </c>
      <c r="S24" s="17">
        <f>[20]Agosto!$C$22</f>
        <v>37.700000000000003</v>
      </c>
      <c r="T24" s="17">
        <f>[20]Agosto!$C$23</f>
        <v>37.5</v>
      </c>
      <c r="U24" s="17">
        <f>[20]Agosto!$C$24</f>
        <v>30.7</v>
      </c>
      <c r="V24" s="17">
        <f>[20]Agosto!$C$25</f>
        <v>25.7</v>
      </c>
      <c r="W24" s="17">
        <f>[20]Agosto!$C$26</f>
        <v>21.1</v>
      </c>
      <c r="X24" s="17">
        <f>[20]Agosto!$C$27</f>
        <v>26.5</v>
      </c>
      <c r="Y24" s="17">
        <f>[20]Agosto!$C$28</f>
        <v>33.700000000000003</v>
      </c>
      <c r="Z24" s="17">
        <f>[20]Agosto!$C$29</f>
        <v>34.5</v>
      </c>
      <c r="AA24" s="17">
        <f>[20]Agosto!$C$30</f>
        <v>33.299999999999997</v>
      </c>
      <c r="AB24" s="17">
        <f>[20]Agosto!$C$31</f>
        <v>34</v>
      </c>
      <c r="AC24" s="17">
        <f>[20]Agosto!$C$32</f>
        <v>36.4</v>
      </c>
      <c r="AD24" s="17">
        <f>[20]Agosto!$C$33</f>
        <v>28.9</v>
      </c>
      <c r="AE24" s="17">
        <f>[20]Agosto!$C$34</f>
        <v>23.5</v>
      </c>
      <c r="AF24" s="17">
        <f>[20]Agosto!$C$35</f>
        <v>20.100000000000001</v>
      </c>
      <c r="AG24" s="27">
        <f t="shared" si="5"/>
        <v>37.700000000000003</v>
      </c>
      <c r="AH24" s="29">
        <f t="shared" si="6"/>
        <v>31.025806451612905</v>
      </c>
    </row>
    <row r="25" spans="1:34" ht="17.100000000000001" customHeight="1" x14ac:dyDescent="0.2">
      <c r="A25" s="15" t="s">
        <v>15</v>
      </c>
      <c r="B25" s="17">
        <f>[21]Agosto!$C$5</f>
        <v>30.7</v>
      </c>
      <c r="C25" s="17">
        <f>[21]Agosto!$C$6</f>
        <v>29.4</v>
      </c>
      <c r="D25" s="17">
        <f>[21]Agosto!$C$7</f>
        <v>28.1</v>
      </c>
      <c r="E25" s="17">
        <f>[21]Agosto!$C$8</f>
        <v>28.6</v>
      </c>
      <c r="F25" s="17">
        <f>[21]Agosto!$C$9</f>
        <v>30.8</v>
      </c>
      <c r="G25" s="17">
        <f>[21]Agosto!$C$10</f>
        <v>31.4</v>
      </c>
      <c r="H25" s="17">
        <f>[21]Agosto!$C$11</f>
        <v>26.5</v>
      </c>
      <c r="I25" s="17">
        <f>[21]Agosto!$C$12</f>
        <v>21.5</v>
      </c>
      <c r="J25" s="17">
        <f>[21]Agosto!$C$13</f>
        <v>23</v>
      </c>
      <c r="K25" s="17">
        <f>[21]Agosto!$C$14</f>
        <v>22.5</v>
      </c>
      <c r="L25" s="17">
        <f>[21]Agosto!$C$15</f>
        <v>23.8</v>
      </c>
      <c r="M25" s="17">
        <f>[21]Agosto!$C$16</f>
        <v>24.6</v>
      </c>
      <c r="N25" s="17">
        <f>[21]Agosto!$C$17</f>
        <v>29.6</v>
      </c>
      <c r="O25" s="17">
        <f>[21]Agosto!$C$18</f>
        <v>31.8</v>
      </c>
      <c r="P25" s="17">
        <f>[21]Agosto!$C$19</f>
        <v>31.3</v>
      </c>
      <c r="Q25" s="17">
        <f>[21]Agosto!$C$20</f>
        <v>29.5</v>
      </c>
      <c r="R25" s="17">
        <f>[21]Agosto!$C$21</f>
        <v>32.1</v>
      </c>
      <c r="S25" s="17">
        <f>[21]Agosto!$C$22</f>
        <v>31.6</v>
      </c>
      <c r="T25" s="17">
        <f>[21]Agosto!$C$23</f>
        <v>23.2</v>
      </c>
      <c r="U25" s="17">
        <f>[21]Agosto!$C$24</f>
        <v>28.4</v>
      </c>
      <c r="V25" s="17">
        <f>[21]Agosto!$C$25</f>
        <v>16.100000000000001</v>
      </c>
      <c r="W25" s="17">
        <f>[21]Agosto!$C$26</f>
        <v>18.5</v>
      </c>
      <c r="X25" s="17">
        <f>[21]Agosto!$C$27</f>
        <v>22.7</v>
      </c>
      <c r="Y25" s="17">
        <f>[21]Agosto!$C$28</f>
        <v>28</v>
      </c>
      <c r="Z25" s="17">
        <f>[21]Agosto!$C$29</f>
        <v>31.9</v>
      </c>
      <c r="AA25" s="17">
        <f>[21]Agosto!$C$30</f>
        <v>32.4</v>
      </c>
      <c r="AB25" s="17">
        <f>[21]Agosto!$C$31</f>
        <v>31.6</v>
      </c>
      <c r="AC25" s="17">
        <f>[21]Agosto!$C$32</f>
        <v>30.3</v>
      </c>
      <c r="AD25" s="17">
        <f>[21]Agosto!$C$33</f>
        <v>24.1</v>
      </c>
      <c r="AE25" s="17">
        <f>[21]Agosto!$C$34</f>
        <v>12.7</v>
      </c>
      <c r="AF25" s="17">
        <f>[21]Agosto!$C$35</f>
        <v>21.5</v>
      </c>
      <c r="AG25" s="27">
        <f t="shared" si="5"/>
        <v>32.4</v>
      </c>
      <c r="AH25" s="29">
        <f t="shared" si="6"/>
        <v>26.71612903225807</v>
      </c>
    </row>
    <row r="26" spans="1:34" ht="17.100000000000001" customHeight="1" x14ac:dyDescent="0.2">
      <c r="A26" s="15" t="s">
        <v>16</v>
      </c>
      <c r="B26" s="17">
        <f>[22]Agosto!$C$5</f>
        <v>34.299999999999997</v>
      </c>
      <c r="C26" s="17">
        <f>[22]Agosto!$C$6</f>
        <v>26</v>
      </c>
      <c r="D26" s="17">
        <f>[22]Agosto!$C$7</f>
        <v>33.299999999999997</v>
      </c>
      <c r="E26" s="17">
        <f>[22]Agosto!$C$8</f>
        <v>35.1</v>
      </c>
      <c r="F26" s="17">
        <f>[22]Agosto!$C$9</f>
        <v>35.9</v>
      </c>
      <c r="G26" s="17">
        <f>[22]Agosto!$C$10</f>
        <v>35.6</v>
      </c>
      <c r="H26" s="17">
        <f>[22]Agosto!$C$11</f>
        <v>29.8</v>
      </c>
      <c r="I26" s="17">
        <f>[22]Agosto!$C$12</f>
        <v>20.2</v>
      </c>
      <c r="J26" s="17">
        <f>[22]Agosto!$C$13</f>
        <v>24.2</v>
      </c>
      <c r="K26" s="17">
        <f>[22]Agosto!$C$14</f>
        <v>26.3</v>
      </c>
      <c r="L26" s="17">
        <f>[22]Agosto!$C$15</f>
        <v>28.8</v>
      </c>
      <c r="M26" s="17">
        <f>[22]Agosto!$C$16</f>
        <v>31.1</v>
      </c>
      <c r="N26" s="17">
        <f>[22]Agosto!$C$17</f>
        <v>34.299999999999997</v>
      </c>
      <c r="O26" s="17">
        <f>[22]Agosto!$C$18</f>
        <v>36</v>
      </c>
      <c r="P26" s="17">
        <f>[22]Agosto!$C$19</f>
        <v>36.4</v>
      </c>
      <c r="Q26" s="17">
        <f>[22]Agosto!$C$20</f>
        <v>35.299999999999997</v>
      </c>
      <c r="R26" s="17">
        <f>[22]Agosto!$C$21</f>
        <v>37</v>
      </c>
      <c r="S26" s="17">
        <f>[22]Agosto!$C$22</f>
        <v>33.200000000000003</v>
      </c>
      <c r="T26" s="17">
        <f>[22]Agosto!$C$23</f>
        <v>31.9</v>
      </c>
      <c r="U26" s="17">
        <f>[22]Agosto!$C$24</f>
        <v>33</v>
      </c>
      <c r="V26" s="17">
        <f>[22]Agosto!$C$25</f>
        <v>21.3</v>
      </c>
      <c r="W26" s="17">
        <f>[22]Agosto!$C$26</f>
        <v>22.7</v>
      </c>
      <c r="X26" s="17">
        <f>[22]Agosto!$C$27</f>
        <v>26</v>
      </c>
      <c r="Y26" s="17">
        <f>[22]Agosto!$C$28</f>
        <v>31.8</v>
      </c>
      <c r="Z26" s="17">
        <f>[22]Agosto!$C$29</f>
        <v>36</v>
      </c>
      <c r="AA26" s="17">
        <f>[22]Agosto!$C$30</f>
        <v>37.200000000000003</v>
      </c>
      <c r="AB26" s="17">
        <f>[22]Agosto!$C$31</f>
        <v>37.200000000000003</v>
      </c>
      <c r="AC26" s="17">
        <f>[22]Agosto!$C$32</f>
        <v>31.8</v>
      </c>
      <c r="AD26" s="17">
        <f>[22]Agosto!$C$33</f>
        <v>23.8</v>
      </c>
      <c r="AE26" s="17">
        <f>[22]Agosto!$C$34</f>
        <v>21.6</v>
      </c>
      <c r="AF26" s="17">
        <f>[22]Agosto!$C$35</f>
        <v>26.6</v>
      </c>
      <c r="AG26" s="27">
        <f t="shared" si="5"/>
        <v>37.200000000000003</v>
      </c>
      <c r="AH26" s="29">
        <f t="shared" si="6"/>
        <v>30.764516129032259</v>
      </c>
    </row>
    <row r="27" spans="1:34" ht="17.100000000000001" customHeight="1" x14ac:dyDescent="0.2">
      <c r="A27" s="15" t="s">
        <v>17</v>
      </c>
      <c r="B27" s="17">
        <f>[23]Agosto!$C$5</f>
        <v>32.700000000000003</v>
      </c>
      <c r="C27" s="17">
        <f>[23]Agosto!$C$6</f>
        <v>32.1</v>
      </c>
      <c r="D27" s="17">
        <f>[23]Agosto!$C$7</f>
        <v>30.5</v>
      </c>
      <c r="E27" s="17">
        <f>[23]Agosto!$C$8</f>
        <v>31.8</v>
      </c>
      <c r="F27" s="17">
        <f>[23]Agosto!$C$9</f>
        <v>34.299999999999997</v>
      </c>
      <c r="G27" s="17">
        <f>[23]Agosto!$C$10</f>
        <v>35.700000000000003</v>
      </c>
      <c r="H27" s="17">
        <f>[23]Agosto!$C$11</f>
        <v>34.700000000000003</v>
      </c>
      <c r="I27" s="17">
        <f>[23]Agosto!$C$12</f>
        <v>24</v>
      </c>
      <c r="J27" s="17">
        <f>[23]Agosto!$C$13</f>
        <v>23.9</v>
      </c>
      <c r="K27" s="17">
        <f>[23]Agosto!$C$14</f>
        <v>25</v>
      </c>
      <c r="L27" s="17">
        <f>[23]Agosto!$C$15</f>
        <v>25.7</v>
      </c>
      <c r="M27" s="17">
        <f>[23]Agosto!$C$16</f>
        <v>26.2</v>
      </c>
      <c r="N27" s="17">
        <f>[23]Agosto!$C$17</f>
        <v>26.2</v>
      </c>
      <c r="O27" s="17">
        <f>[23]Agosto!$C$18</f>
        <v>35.299999999999997</v>
      </c>
      <c r="P27" s="17">
        <f>[23]Agosto!$C$19</f>
        <v>31.3</v>
      </c>
      <c r="Q27" s="17">
        <f>[23]Agosto!$C$20</f>
        <v>30.4</v>
      </c>
      <c r="R27" s="17">
        <f>[23]Agosto!$C$21</f>
        <v>34.299999999999997</v>
      </c>
      <c r="S27" s="17">
        <f>[23]Agosto!$C$22</f>
        <v>35.200000000000003</v>
      </c>
      <c r="T27" s="17">
        <f>[23]Agosto!$C$23</f>
        <v>24.9</v>
      </c>
      <c r="U27" s="17">
        <f>[23]Agosto!$C$24</f>
        <v>33.4</v>
      </c>
      <c r="V27" s="17">
        <f>[23]Agosto!$C$25</f>
        <v>20</v>
      </c>
      <c r="W27" s="17">
        <f>[23]Agosto!$C$26</f>
        <v>20.9</v>
      </c>
      <c r="X27" s="17">
        <f>[23]Agosto!$C$27</f>
        <v>24.4</v>
      </c>
      <c r="Y27" s="17">
        <f>[23]Agosto!$C$28</f>
        <v>31.5</v>
      </c>
      <c r="Z27" s="17">
        <f>[23]Agosto!$C$29</f>
        <v>35.4</v>
      </c>
      <c r="AA27" s="17">
        <f>[23]Agosto!$C$30</f>
        <v>35</v>
      </c>
      <c r="AB27" s="17">
        <f>[23]Agosto!$C$31</f>
        <v>34.1</v>
      </c>
      <c r="AC27" s="17">
        <f>[23]Agosto!$C$32</f>
        <v>34.200000000000003</v>
      </c>
      <c r="AD27" s="17">
        <f>[23]Agosto!$C$33</f>
        <v>26.9</v>
      </c>
      <c r="AE27" s="17">
        <f>[23]Agosto!$C$34</f>
        <v>18.399999999999999</v>
      </c>
      <c r="AF27" s="17">
        <f>[23]Agosto!$C$35</f>
        <v>22.6</v>
      </c>
      <c r="AG27" s="27">
        <f t="shared" si="5"/>
        <v>35.700000000000003</v>
      </c>
      <c r="AH27" s="29">
        <f t="shared" si="6"/>
        <v>29.387096774193544</v>
      </c>
    </row>
    <row r="28" spans="1:34" ht="17.100000000000001" customHeight="1" x14ac:dyDescent="0.2">
      <c r="A28" s="15" t="s">
        <v>18</v>
      </c>
      <c r="B28" s="17">
        <f>[24]Agosto!$C$5</f>
        <v>31.3</v>
      </c>
      <c r="C28" s="17">
        <f>[24]Agosto!$C$6</f>
        <v>31.1</v>
      </c>
      <c r="D28" s="17">
        <f>[24]Agosto!$C$7</f>
        <v>30.2</v>
      </c>
      <c r="E28" s="17">
        <f>[24]Agosto!$C$8</f>
        <v>31.6</v>
      </c>
      <c r="F28" s="17">
        <f>[24]Agosto!$C$9</f>
        <v>33</v>
      </c>
      <c r="G28" s="17">
        <f>[24]Agosto!$C$10</f>
        <v>33.6</v>
      </c>
      <c r="H28" s="17">
        <f>[24]Agosto!$C$11</f>
        <v>34.299999999999997</v>
      </c>
      <c r="I28" s="17">
        <f>[24]Agosto!$C$12</f>
        <v>34</v>
      </c>
      <c r="J28" s="17">
        <f>[24]Agosto!$C$13</f>
        <v>27.7</v>
      </c>
      <c r="K28" s="17">
        <f>[24]Agosto!$C$14</f>
        <v>20</v>
      </c>
      <c r="L28" s="17">
        <f>[24]Agosto!$C$15</f>
        <v>27.1</v>
      </c>
      <c r="M28" s="17">
        <f>[24]Agosto!$C$16</f>
        <v>29.1</v>
      </c>
      <c r="N28" s="17">
        <f>[24]Agosto!$C$17</f>
        <v>33.799999999999997</v>
      </c>
      <c r="O28" s="17">
        <f>[24]Agosto!$C$18</f>
        <v>35.299999999999997</v>
      </c>
      <c r="P28" s="17">
        <f>[24]Agosto!$C$19</f>
        <v>34.6</v>
      </c>
      <c r="Q28" s="17">
        <f>[24]Agosto!$C$20</f>
        <v>28</v>
      </c>
      <c r="R28" s="17">
        <f>[24]Agosto!$C$21</f>
        <v>32.4</v>
      </c>
      <c r="S28" s="17">
        <f>[24]Agosto!$C$22</f>
        <v>34.6</v>
      </c>
      <c r="T28" s="17">
        <f>[24]Agosto!$C$23</f>
        <v>32</v>
      </c>
      <c r="U28" s="17">
        <f>[24]Agosto!$C$24</f>
        <v>31.1</v>
      </c>
      <c r="V28" s="17">
        <f>[24]Agosto!$C$25</f>
        <v>24.8</v>
      </c>
      <c r="W28" s="17">
        <f>[24]Agosto!$C$26</f>
        <v>21</v>
      </c>
      <c r="X28" s="17">
        <f>[24]Agosto!$C$27</f>
        <v>25</v>
      </c>
      <c r="Y28" s="17">
        <f>[24]Agosto!$C$28</f>
        <v>32.6</v>
      </c>
      <c r="Z28" s="17">
        <f>[24]Agosto!$C$29</f>
        <v>34</v>
      </c>
      <c r="AA28" s="17">
        <f>[24]Agosto!$C$30</f>
        <v>33.700000000000003</v>
      </c>
      <c r="AB28" s="17">
        <f>[24]Agosto!$C$31</f>
        <v>33.799999999999997</v>
      </c>
      <c r="AC28" s="17">
        <f>[24]Agosto!$C$32</f>
        <v>32.799999999999997</v>
      </c>
      <c r="AD28" s="17">
        <f>[24]Agosto!$C$33</f>
        <v>23.7</v>
      </c>
      <c r="AE28" s="17">
        <f>[24]Agosto!$C$34</f>
        <v>16.899999999999999</v>
      </c>
      <c r="AF28" s="17">
        <f>[24]Agosto!$C$35</f>
        <v>24.5</v>
      </c>
      <c r="AG28" s="27">
        <f t="shared" si="5"/>
        <v>35.299999999999997</v>
      </c>
      <c r="AH28" s="29">
        <f t="shared" si="6"/>
        <v>29.922580645161293</v>
      </c>
    </row>
    <row r="29" spans="1:34" ht="17.100000000000001" customHeight="1" x14ac:dyDescent="0.2">
      <c r="A29" s="15" t="s">
        <v>19</v>
      </c>
      <c r="B29" s="17">
        <f>[25]Agosto!$C$5</f>
        <v>30.8</v>
      </c>
      <c r="C29" s="17">
        <f>[25]Agosto!$C$6</f>
        <v>30.3</v>
      </c>
      <c r="D29" s="17">
        <f>[25]Agosto!$C$7</f>
        <v>28.7</v>
      </c>
      <c r="E29" s="17">
        <f>[25]Agosto!$C$8</f>
        <v>29</v>
      </c>
      <c r="F29" s="17">
        <f>[25]Agosto!$C$9</f>
        <v>31</v>
      </c>
      <c r="G29" s="17">
        <f>[25]Agosto!$C$10</f>
        <v>33.299999999999997</v>
      </c>
      <c r="H29" s="17">
        <f>[25]Agosto!$C$11</f>
        <v>25.7</v>
      </c>
      <c r="I29" s="17">
        <f>[25]Agosto!$C$12</f>
        <v>17.2</v>
      </c>
      <c r="J29" s="17">
        <f>[25]Agosto!$C$13</f>
        <v>22.2</v>
      </c>
      <c r="K29" s="17">
        <f>[25]Agosto!$C$14</f>
        <v>21.7</v>
      </c>
      <c r="L29" s="17">
        <f>[25]Agosto!$C$15</f>
        <v>23.5</v>
      </c>
      <c r="M29" s="17">
        <f>[25]Agosto!$C$16</f>
        <v>24.4</v>
      </c>
      <c r="N29" s="17">
        <f>[25]Agosto!$C$17</f>
        <v>27.8</v>
      </c>
      <c r="O29" s="17">
        <f>[25]Agosto!$C$18</f>
        <v>28.3</v>
      </c>
      <c r="P29" s="17">
        <f>[25]Agosto!$C$19</f>
        <v>22</v>
      </c>
      <c r="Q29" s="17">
        <f>[25]Agosto!$C$20</f>
        <v>29.2</v>
      </c>
      <c r="R29" s="17">
        <f>[25]Agosto!$C$21</f>
        <v>32.799999999999997</v>
      </c>
      <c r="S29" s="17">
        <f>[25]Agosto!$C$22</f>
        <v>24.6</v>
      </c>
      <c r="T29" s="17">
        <f>[25]Agosto!$C$23</f>
        <v>22</v>
      </c>
      <c r="U29" s="17">
        <f>[25]Agosto!$C$24</f>
        <v>19.399999999999999</v>
      </c>
      <c r="V29" s="17">
        <f>[25]Agosto!$C$25</f>
        <v>17.7</v>
      </c>
      <c r="W29" s="17">
        <f>[25]Agosto!$C$26</f>
        <v>19.2</v>
      </c>
      <c r="X29" s="17">
        <f>[25]Agosto!$C$27</f>
        <v>22.8</v>
      </c>
      <c r="Y29" s="17">
        <f>[25]Agosto!$C$28</f>
        <v>26.8</v>
      </c>
      <c r="Z29" s="17">
        <f>[25]Agosto!$C$29</f>
        <v>32.1</v>
      </c>
      <c r="AA29" s="17">
        <f>[25]Agosto!$C$30</f>
        <v>33.299999999999997</v>
      </c>
      <c r="AB29" s="17">
        <f>[25]Agosto!$C$31</f>
        <v>32.5</v>
      </c>
      <c r="AC29" s="17">
        <f>[25]Agosto!$C$32</f>
        <v>32.4</v>
      </c>
      <c r="AD29" s="17">
        <f>[25]Agosto!$C$33</f>
        <v>25</v>
      </c>
      <c r="AE29" s="17">
        <f>[25]Agosto!$C$34</f>
        <v>15.1</v>
      </c>
      <c r="AF29" s="17">
        <f>[25]Agosto!$C$35</f>
        <v>20.9</v>
      </c>
      <c r="AG29" s="27">
        <f t="shared" si="5"/>
        <v>33.299999999999997</v>
      </c>
      <c r="AH29" s="29">
        <f t="shared" si="6"/>
        <v>25.861290322580643</v>
      </c>
    </row>
    <row r="30" spans="1:34" ht="17.100000000000001" customHeight="1" x14ac:dyDescent="0.2">
      <c r="A30" s="15" t="s">
        <v>31</v>
      </c>
      <c r="B30" s="17">
        <f>[26]Agosto!$C$5</f>
        <v>32</v>
      </c>
      <c r="C30" s="17">
        <f>[26]Agosto!$C$6</f>
        <v>31.6</v>
      </c>
      <c r="D30" s="17">
        <f>[26]Agosto!$C$7</f>
        <v>31.1</v>
      </c>
      <c r="E30" s="17">
        <f>[26]Agosto!$C$8</f>
        <v>31.8</v>
      </c>
      <c r="F30" s="17">
        <f>[26]Agosto!$C$9</f>
        <v>33.299999999999997</v>
      </c>
      <c r="G30" s="17">
        <f>[26]Agosto!$C$10</f>
        <v>33.6</v>
      </c>
      <c r="H30" s="17">
        <f>[26]Agosto!$C$11</f>
        <v>33.299999999999997</v>
      </c>
      <c r="I30" s="17">
        <f>[26]Agosto!$C$12</f>
        <v>28.5</v>
      </c>
      <c r="J30" s="17">
        <f>[26]Agosto!$C$13</f>
        <v>20.9</v>
      </c>
      <c r="K30" s="17">
        <f>[26]Agosto!$C$14</f>
        <v>24.7</v>
      </c>
      <c r="L30" s="17">
        <f>[26]Agosto!$C$15</f>
        <v>26.7</v>
      </c>
      <c r="M30" s="17">
        <f>[26]Agosto!$C$16</f>
        <v>27.6</v>
      </c>
      <c r="N30" s="17">
        <f>[26]Agosto!$C$17</f>
        <v>32</v>
      </c>
      <c r="O30" s="17">
        <f>[26]Agosto!$C$18</f>
        <v>34.700000000000003</v>
      </c>
      <c r="P30" s="17">
        <f>[26]Agosto!$C$19</f>
        <v>33.5</v>
      </c>
      <c r="Q30" s="17">
        <f>[26]Agosto!$C$20</f>
        <v>29.7</v>
      </c>
      <c r="R30" s="17">
        <f>[26]Agosto!$C$21</f>
        <v>33</v>
      </c>
      <c r="S30" s="17">
        <f>[26]Agosto!$C$22</f>
        <v>34.1</v>
      </c>
      <c r="T30" s="17">
        <f>[26]Agosto!$C$23</f>
        <v>27.3</v>
      </c>
      <c r="U30" s="17">
        <f>[26]Agosto!$C$24</f>
        <v>31.4</v>
      </c>
      <c r="V30" s="17">
        <f>[26]Agosto!$C$25</f>
        <v>20.6</v>
      </c>
      <c r="W30" s="17">
        <f>[26]Agosto!$C$26</f>
        <v>21.4</v>
      </c>
      <c r="X30" s="17">
        <f>[26]Agosto!$C$27</f>
        <v>24.4</v>
      </c>
      <c r="Y30" s="17">
        <f>[26]Agosto!$C$28</f>
        <v>30.8</v>
      </c>
      <c r="Z30" s="17">
        <f>[26]Agosto!$C$29</f>
        <v>35.299999999999997</v>
      </c>
      <c r="AA30" s="17">
        <f>[26]Agosto!$C$30</f>
        <v>34.9</v>
      </c>
      <c r="AB30" s="17">
        <f>[26]Agosto!$C$31</f>
        <v>35</v>
      </c>
      <c r="AC30" s="17">
        <f>[26]Agosto!$C$32</f>
        <v>33.1</v>
      </c>
      <c r="AD30" s="17">
        <f>[26]Agosto!$C$33</f>
        <v>25.5</v>
      </c>
      <c r="AE30" s="17">
        <f>[26]Agosto!$C$34</f>
        <v>17.399999999999999</v>
      </c>
      <c r="AF30" s="17">
        <f>[26]Agosto!$C$35</f>
        <v>23.6</v>
      </c>
      <c r="AG30" s="27">
        <f t="shared" si="5"/>
        <v>35.299999999999997</v>
      </c>
      <c r="AH30" s="29">
        <f t="shared" si="6"/>
        <v>29.445161290322577</v>
      </c>
    </row>
    <row r="31" spans="1:34" ht="17.100000000000001" customHeight="1" x14ac:dyDescent="0.2">
      <c r="A31" s="15" t="s">
        <v>48</v>
      </c>
      <c r="B31" s="17">
        <f>[27]Agosto!$C$5</f>
        <v>33.1</v>
      </c>
      <c r="C31" s="17">
        <f>[27]Agosto!$C$6</f>
        <v>32.299999999999997</v>
      </c>
      <c r="D31" s="17">
        <f>[27]Agosto!$C$7</f>
        <v>33.4</v>
      </c>
      <c r="E31" s="17">
        <f>[27]Agosto!$C$8</f>
        <v>33.5</v>
      </c>
      <c r="F31" s="17">
        <f>[27]Agosto!$C$9</f>
        <v>34.5</v>
      </c>
      <c r="G31" s="17">
        <f>[27]Agosto!$C$10</f>
        <v>34.700000000000003</v>
      </c>
      <c r="H31" s="17">
        <f>[27]Agosto!$C$11</f>
        <v>35.200000000000003</v>
      </c>
      <c r="I31" s="17">
        <f>[27]Agosto!$C$12</f>
        <v>35.299999999999997</v>
      </c>
      <c r="J31" s="17">
        <f>[27]Agosto!$C$13</f>
        <v>31.3</v>
      </c>
      <c r="K31" s="17">
        <f>[27]Agosto!$C$14</f>
        <v>27.2</v>
      </c>
      <c r="L31" s="17">
        <f>[27]Agosto!$C$15</f>
        <v>27.9</v>
      </c>
      <c r="M31" s="17">
        <f>[27]Agosto!$C$16</f>
        <v>32</v>
      </c>
      <c r="N31" s="17">
        <f>[27]Agosto!$C$17</f>
        <v>35.799999999999997</v>
      </c>
      <c r="O31" s="17">
        <f>[27]Agosto!$C$18</f>
        <v>36.799999999999997</v>
      </c>
      <c r="P31" s="17">
        <f>[27]Agosto!$C$19</f>
        <v>35.4</v>
      </c>
      <c r="Q31" s="17">
        <f>[27]Agosto!$C$20</f>
        <v>31.8</v>
      </c>
      <c r="R31" s="17">
        <f>[27]Agosto!$C$21</f>
        <v>34.700000000000003</v>
      </c>
      <c r="S31" s="17">
        <f>[27]Agosto!$C$22</f>
        <v>36.799999999999997</v>
      </c>
      <c r="T31" s="17">
        <f>[27]Agosto!$C$23</f>
        <v>36.6</v>
      </c>
      <c r="U31" s="17">
        <f>[27]Agosto!$C$24</f>
        <v>32.6</v>
      </c>
      <c r="V31" s="17">
        <f>[27]Agosto!$C$25</f>
        <v>26.8</v>
      </c>
      <c r="W31" s="17">
        <f>[27]Agosto!$C$26</f>
        <v>21.7</v>
      </c>
      <c r="X31" s="17">
        <f>[27]Agosto!$C$27</f>
        <v>28.2</v>
      </c>
      <c r="Y31" s="17">
        <f>[27]Agosto!$C$28</f>
        <v>35.1</v>
      </c>
      <c r="Z31" s="17">
        <f>[27]Agosto!$C$29</f>
        <v>35.5</v>
      </c>
      <c r="AA31" s="17">
        <f>[27]Agosto!$C$30</f>
        <v>35.700000000000003</v>
      </c>
      <c r="AB31" s="17">
        <f>[27]Agosto!$C$31</f>
        <v>35.299999999999997</v>
      </c>
      <c r="AC31" s="17">
        <f>[27]Agosto!$C$32</f>
        <v>31.5</v>
      </c>
      <c r="AD31" s="17">
        <f>[27]Agosto!$C$33</f>
        <v>25.4</v>
      </c>
      <c r="AE31" s="17">
        <f>[27]Agosto!$C$34</f>
        <v>18.100000000000001</v>
      </c>
      <c r="AF31" s="17">
        <f>[27]Agosto!$C$35</f>
        <v>24.5</v>
      </c>
      <c r="AG31" s="27">
        <f>MAX(B31:AF31)</f>
        <v>36.799999999999997</v>
      </c>
      <c r="AH31" s="29">
        <f>AVERAGE(B31:AF31)</f>
        <v>31.893548387096775</v>
      </c>
    </row>
    <row r="32" spans="1:34" ht="17.100000000000001" customHeight="1" x14ac:dyDescent="0.2">
      <c r="A32" s="15" t="s">
        <v>20</v>
      </c>
      <c r="B32" s="17">
        <f>[28]Agosto!$C$5</f>
        <v>32.9</v>
      </c>
      <c r="C32" s="17">
        <f>[28]Agosto!$C$6</f>
        <v>32.9</v>
      </c>
      <c r="D32" s="17">
        <f>[28]Agosto!$C$7</f>
        <v>31.9</v>
      </c>
      <c r="E32" s="17">
        <f>[28]Agosto!$C$8</f>
        <v>32.200000000000003</v>
      </c>
      <c r="F32" s="17">
        <f>[28]Agosto!$C$9</f>
        <v>34.1</v>
      </c>
      <c r="G32" s="17">
        <f>[28]Agosto!$C$10</f>
        <v>35.9</v>
      </c>
      <c r="H32" s="17">
        <f>[28]Agosto!$C$11</f>
        <v>36.5</v>
      </c>
      <c r="I32" s="17">
        <f>[28]Agosto!$C$12</f>
        <v>35.6</v>
      </c>
      <c r="J32" s="17">
        <f>[28]Agosto!$C$13</f>
        <v>28.5</v>
      </c>
      <c r="K32" s="17">
        <f>[28]Agosto!$C$14</f>
        <v>25.5</v>
      </c>
      <c r="L32" s="17">
        <f>[28]Agosto!$C$15</f>
        <v>27.7</v>
      </c>
      <c r="M32" s="17">
        <f>[28]Agosto!$C$16</f>
        <v>28.6</v>
      </c>
      <c r="N32" s="17">
        <f>[28]Agosto!$C$17</f>
        <v>32.5</v>
      </c>
      <c r="O32" s="17">
        <f>[28]Agosto!$C$18</f>
        <v>37.1</v>
      </c>
      <c r="P32" s="17">
        <f>[28]Agosto!$C$19</f>
        <v>36.9</v>
      </c>
      <c r="Q32" s="17">
        <f>[28]Agosto!$C$20</f>
        <v>27.4</v>
      </c>
      <c r="R32" s="17">
        <f>[28]Agosto!$C$21</f>
        <v>35.1</v>
      </c>
      <c r="S32" s="17" t="str">
        <f>[28]Agosto!$C$22</f>
        <v>*</v>
      </c>
      <c r="T32" s="17" t="str">
        <f>[28]Agosto!$C$23</f>
        <v>*</v>
      </c>
      <c r="U32" s="17" t="str">
        <f>[28]Agosto!$C$24</f>
        <v>*</v>
      </c>
      <c r="V32" s="17" t="str">
        <f>[28]Agosto!$C$25</f>
        <v>*</v>
      </c>
      <c r="W32" s="17" t="str">
        <f>[28]Agosto!$C$26</f>
        <v>*</v>
      </c>
      <c r="X32" s="17" t="str">
        <f>[28]Agosto!$C$27</f>
        <v>*</v>
      </c>
      <c r="Y32" s="17" t="str">
        <f>[28]Agosto!$C$28</f>
        <v>*</v>
      </c>
      <c r="Z32" s="17" t="str">
        <f>[28]Agosto!$C$29</f>
        <v>*</v>
      </c>
      <c r="AA32" s="17" t="str">
        <f>[28]Agosto!$C$30</f>
        <v>*</v>
      </c>
      <c r="AB32" s="17" t="str">
        <f>[28]Agosto!$C$31</f>
        <v>*</v>
      </c>
      <c r="AC32" s="17" t="str">
        <f>[28]Agosto!$C$32</f>
        <v>*</v>
      </c>
      <c r="AD32" s="17" t="str">
        <f>[28]Agosto!$C$33</f>
        <v>*</v>
      </c>
      <c r="AE32" s="17" t="str">
        <f>[28]Agosto!$C$34</f>
        <v>*</v>
      </c>
      <c r="AF32" s="17" t="str">
        <f>[28]Agosto!$C$35</f>
        <v>*</v>
      </c>
      <c r="AG32" s="27">
        <f>MAX(B32:AF32)</f>
        <v>37.1</v>
      </c>
      <c r="AH32" s="29">
        <f>AVERAGE(B32:AF32)</f>
        <v>32.42941176470589</v>
      </c>
    </row>
    <row r="33" spans="1:35" s="5" customFormat="1" ht="17.100000000000001" customHeight="1" x14ac:dyDescent="0.2">
      <c r="A33" s="22" t="s">
        <v>33</v>
      </c>
      <c r="B33" s="23">
        <f t="shared" ref="B33:AG33" si="7">MAX(B5:B32)</f>
        <v>35.799999999999997</v>
      </c>
      <c r="C33" s="23">
        <f t="shared" si="7"/>
        <v>34.200000000000003</v>
      </c>
      <c r="D33" s="23">
        <f t="shared" si="7"/>
        <v>34.6</v>
      </c>
      <c r="E33" s="23">
        <f t="shared" si="7"/>
        <v>36</v>
      </c>
      <c r="F33" s="23">
        <f t="shared" si="7"/>
        <v>36.9</v>
      </c>
      <c r="G33" s="23">
        <f t="shared" si="7"/>
        <v>36.6</v>
      </c>
      <c r="H33" s="23">
        <f t="shared" si="7"/>
        <v>36.6</v>
      </c>
      <c r="I33" s="23">
        <f t="shared" si="7"/>
        <v>36.6</v>
      </c>
      <c r="J33" s="23">
        <f t="shared" si="7"/>
        <v>31.3</v>
      </c>
      <c r="K33" s="23">
        <f t="shared" si="7"/>
        <v>27.9</v>
      </c>
      <c r="L33" s="23">
        <f t="shared" si="7"/>
        <v>29.3</v>
      </c>
      <c r="M33" s="23">
        <f t="shared" si="7"/>
        <v>33.4</v>
      </c>
      <c r="N33" s="23">
        <f t="shared" si="7"/>
        <v>36.200000000000003</v>
      </c>
      <c r="O33" s="23">
        <f t="shared" si="7"/>
        <v>38.4</v>
      </c>
      <c r="P33" s="23">
        <f t="shared" si="7"/>
        <v>38.4</v>
      </c>
      <c r="Q33" s="23">
        <f t="shared" si="7"/>
        <v>35.299999999999997</v>
      </c>
      <c r="R33" s="23">
        <f t="shared" si="7"/>
        <v>37</v>
      </c>
      <c r="S33" s="23">
        <f t="shared" si="7"/>
        <v>37.700000000000003</v>
      </c>
      <c r="T33" s="23">
        <f t="shared" si="7"/>
        <v>37.5</v>
      </c>
      <c r="U33" s="23">
        <f t="shared" si="7"/>
        <v>35.4</v>
      </c>
      <c r="V33" s="23">
        <f t="shared" si="7"/>
        <v>26.8</v>
      </c>
      <c r="W33" s="23">
        <f t="shared" si="7"/>
        <v>24.2</v>
      </c>
      <c r="X33" s="23">
        <f t="shared" si="7"/>
        <v>28.3</v>
      </c>
      <c r="Y33" s="23">
        <f t="shared" si="7"/>
        <v>35.1</v>
      </c>
      <c r="Z33" s="23">
        <f t="shared" si="7"/>
        <v>37.299999999999997</v>
      </c>
      <c r="AA33" s="23">
        <f t="shared" si="7"/>
        <v>37.5</v>
      </c>
      <c r="AB33" s="23">
        <f t="shared" si="7"/>
        <v>38</v>
      </c>
      <c r="AC33" s="23">
        <f t="shared" si="7"/>
        <v>36.4</v>
      </c>
      <c r="AD33" s="23">
        <f t="shared" si="7"/>
        <v>29.6</v>
      </c>
      <c r="AE33" s="23">
        <f t="shared" si="7"/>
        <v>23.5</v>
      </c>
      <c r="AF33" s="23">
        <f t="shared" si="7"/>
        <v>27</v>
      </c>
      <c r="AG33" s="27">
        <f t="shared" si="7"/>
        <v>38.4</v>
      </c>
      <c r="AH33" s="29">
        <f>AVERAGE(AH5:AH32)</f>
        <v>29.715026577250814</v>
      </c>
    </row>
    <row r="34" spans="1:35" x14ac:dyDescent="0.2">
      <c r="A34" s="81"/>
      <c r="B34" s="82"/>
      <c r="C34" s="82"/>
      <c r="D34" s="82" t="s">
        <v>139</v>
      </c>
      <c r="E34" s="82"/>
      <c r="F34" s="82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4"/>
      <c r="AE34" s="85"/>
      <c r="AF34" s="86"/>
      <c r="AG34" s="86"/>
      <c r="AH34" s="87"/>
    </row>
    <row r="35" spans="1:35" x14ac:dyDescent="0.2">
      <c r="A35" s="81"/>
      <c r="B35" s="88"/>
      <c r="C35" s="88"/>
      <c r="D35" s="88"/>
      <c r="E35" s="88" t="s">
        <v>140</v>
      </c>
      <c r="F35" s="88"/>
      <c r="G35" s="88"/>
      <c r="H35" s="88"/>
      <c r="I35" s="88"/>
      <c r="J35" s="89"/>
      <c r="K35" s="89"/>
      <c r="L35" s="89"/>
      <c r="M35" s="89" t="s">
        <v>49</v>
      </c>
      <c r="N35" s="89"/>
      <c r="O35" s="89"/>
      <c r="P35" s="89"/>
      <c r="Q35" s="89"/>
      <c r="R35" s="89"/>
      <c r="S35" s="89"/>
      <c r="T35" s="127" t="s">
        <v>141</v>
      </c>
      <c r="U35" s="127"/>
      <c r="V35" s="127"/>
      <c r="W35" s="127"/>
      <c r="X35" s="127"/>
      <c r="Y35" s="89"/>
      <c r="Z35" s="89"/>
      <c r="AA35" s="89"/>
      <c r="AB35" s="89"/>
      <c r="AC35" s="88"/>
      <c r="AD35" s="88"/>
      <c r="AE35" s="88"/>
      <c r="AF35" s="89"/>
      <c r="AG35" s="100"/>
      <c r="AH35" s="94"/>
    </row>
    <row r="36" spans="1:35" ht="13.5" thickBot="1" x14ac:dyDescent="0.25">
      <c r="A36" s="101"/>
      <c r="B36" s="96"/>
      <c r="C36" s="96"/>
      <c r="D36" s="96"/>
      <c r="E36" s="96"/>
      <c r="F36" s="96"/>
      <c r="G36" s="96"/>
      <c r="H36" s="96"/>
      <c r="I36" s="96"/>
      <c r="J36" s="102"/>
      <c r="K36" s="102"/>
      <c r="L36" s="102"/>
      <c r="M36" s="102" t="s">
        <v>50</v>
      </c>
      <c r="N36" s="102"/>
      <c r="O36" s="102"/>
      <c r="P36" s="102"/>
      <c r="Q36" s="97"/>
      <c r="R36" s="97"/>
      <c r="S36" s="97"/>
      <c r="T36" s="132" t="s">
        <v>143</v>
      </c>
      <c r="U36" s="132"/>
      <c r="V36" s="132"/>
      <c r="W36" s="132"/>
      <c r="X36" s="132"/>
      <c r="Y36" s="102"/>
      <c r="Z36" s="102"/>
      <c r="AA36" s="102"/>
      <c r="AB36" s="102"/>
      <c r="AC36" s="97"/>
      <c r="AD36" s="97"/>
      <c r="AE36" s="97"/>
      <c r="AF36" s="97"/>
      <c r="AG36" s="103"/>
      <c r="AH36" s="104"/>
      <c r="AI36" s="2"/>
    </row>
    <row r="37" spans="1:35" x14ac:dyDescent="0.2">
      <c r="AD37" s="9"/>
      <c r="AE37" s="1"/>
      <c r="AF37"/>
      <c r="AG37" s="39"/>
      <c r="AH37" s="39"/>
      <c r="AI37" s="2"/>
    </row>
    <row r="39" spans="1:35" x14ac:dyDescent="0.2">
      <c r="Z39" s="2" t="s">
        <v>51</v>
      </c>
    </row>
    <row r="42" spans="1:35" x14ac:dyDescent="0.2">
      <c r="S42" s="2" t="s">
        <v>51</v>
      </c>
    </row>
    <row r="44" spans="1:35" x14ac:dyDescent="0.2">
      <c r="W44" s="2" t="s">
        <v>51</v>
      </c>
    </row>
  </sheetData>
  <sheetProtection password="C6EC" sheet="1" objects="1" scenarios="1"/>
  <mergeCells count="36">
    <mergeCell ref="T36:X36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J3:J4"/>
    <mergeCell ref="T35:X35"/>
    <mergeCell ref="C3:C4"/>
    <mergeCell ref="T3:T4"/>
    <mergeCell ref="M3:M4"/>
    <mergeCell ref="N3:N4"/>
    <mergeCell ref="B2:AH2"/>
    <mergeCell ref="D3:D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I3:I4"/>
    <mergeCell ref="O3:O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opLeftCell="A13" zoomScale="90" zoomScaleNormal="90" workbookViewId="0">
      <selection activeCell="AJ17" sqref="AJ17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33" t="s">
        <v>24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</row>
    <row r="2" spans="1:34" s="4" customFormat="1" ht="20.100000000000001" customHeight="1" x14ac:dyDescent="0.2">
      <c r="A2" s="126" t="s">
        <v>21</v>
      </c>
      <c r="B2" s="129" t="s">
        <v>136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4" s="5" customFormat="1" ht="20.100000000000001" customHeight="1" x14ac:dyDescent="0.2">
      <c r="A3" s="126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23">
        <v>30</v>
      </c>
      <c r="AF3" s="123">
        <v>31</v>
      </c>
      <c r="AG3" s="24" t="s">
        <v>40</v>
      </c>
      <c r="AH3" s="32" t="s">
        <v>38</v>
      </c>
    </row>
    <row r="4" spans="1:34" s="5" customFormat="1" ht="20.100000000000001" customHeight="1" x14ac:dyDescent="0.2">
      <c r="A4" s="126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24" t="s">
        <v>37</v>
      </c>
      <c r="AH4" s="32" t="s">
        <v>37</v>
      </c>
    </row>
    <row r="5" spans="1:34" s="5" customFormat="1" ht="20.100000000000001" customHeight="1" x14ac:dyDescent="0.2">
      <c r="A5" s="15" t="s">
        <v>44</v>
      </c>
      <c r="B5" s="17">
        <f>[1]Agosto!$D$5</f>
        <v>11.1</v>
      </c>
      <c r="C5" s="17">
        <f>[1]Agosto!$D$6</f>
        <v>11.7</v>
      </c>
      <c r="D5" s="17">
        <f>[1]Agosto!$D$7</f>
        <v>11.2</v>
      </c>
      <c r="E5" s="17">
        <f>[1]Agosto!$D$8</f>
        <v>12.3</v>
      </c>
      <c r="F5" s="17">
        <f>[1]Agosto!$D$9</f>
        <v>12.2</v>
      </c>
      <c r="G5" s="17">
        <f>[1]Agosto!$D$10</f>
        <v>12.8</v>
      </c>
      <c r="H5" s="17">
        <f>[1]Agosto!$D$11</f>
        <v>15.4</v>
      </c>
      <c r="I5" s="17">
        <f>[1]Agosto!$D$12</f>
        <v>15.5</v>
      </c>
      <c r="J5" s="17">
        <f>[1]Agosto!$D$13</f>
        <v>17.899999999999999</v>
      </c>
      <c r="K5" s="17">
        <f>[1]Agosto!$D$14</f>
        <v>15.9</v>
      </c>
      <c r="L5" s="17">
        <f>[1]Agosto!$D$15</f>
        <v>8.5</v>
      </c>
      <c r="M5" s="17">
        <f>[1]Agosto!$D$16</f>
        <v>7.5</v>
      </c>
      <c r="N5" s="17">
        <f>[1]Agosto!$D$17</f>
        <v>7.9</v>
      </c>
      <c r="O5" s="17">
        <f>[1]Agosto!$D$18</f>
        <v>11.3</v>
      </c>
      <c r="P5" s="17">
        <f>[1]Agosto!$D$19</f>
        <v>15.2</v>
      </c>
      <c r="Q5" s="17">
        <f>[1]Agosto!$D$20</f>
        <v>17.100000000000001</v>
      </c>
      <c r="R5" s="17">
        <f>[1]Agosto!$D$21</f>
        <v>15.8</v>
      </c>
      <c r="S5" s="17">
        <f>[1]Agosto!$D$22</f>
        <v>16.8</v>
      </c>
      <c r="T5" s="17">
        <f>[1]Agosto!$D$23</f>
        <v>17.600000000000001</v>
      </c>
      <c r="U5" s="17">
        <f>[1]Agosto!$D$24</f>
        <v>19.399999999999999</v>
      </c>
      <c r="V5" s="17">
        <f>[1]Agosto!$D$25</f>
        <v>14.5</v>
      </c>
      <c r="W5" s="17">
        <f>[1]Agosto!$D$26</f>
        <v>7.5</v>
      </c>
      <c r="X5" s="17">
        <f>[1]Agosto!$D$27</f>
        <v>5.5</v>
      </c>
      <c r="Y5" s="17">
        <f>[1]Agosto!$D$28</f>
        <v>7.9</v>
      </c>
      <c r="Z5" s="17">
        <f>[1]Agosto!$D$29</f>
        <v>15.3</v>
      </c>
      <c r="AA5" s="17">
        <f>[1]Agosto!$D$30</f>
        <v>15.6</v>
      </c>
      <c r="AB5" s="17">
        <f>[1]Agosto!$D$31</f>
        <v>12.3</v>
      </c>
      <c r="AC5" s="17">
        <f>[1]Agosto!$D$32</f>
        <v>13.3</v>
      </c>
      <c r="AD5" s="17">
        <f>[1]Agosto!$D$33</f>
        <v>20.2</v>
      </c>
      <c r="AE5" s="17">
        <f>[1]Agosto!$D$34</f>
        <v>17.8</v>
      </c>
      <c r="AF5" s="17">
        <f>[1]Agosto!$D$35</f>
        <v>15.1</v>
      </c>
      <c r="AG5" s="25">
        <f>MIN(B5:AF5)</f>
        <v>5.5</v>
      </c>
      <c r="AH5" s="33">
        <f>AVERAGE(B5:AF5)</f>
        <v>13.487096774193551</v>
      </c>
    </row>
    <row r="6" spans="1:34" ht="17.100000000000001" customHeight="1" x14ac:dyDescent="0.2">
      <c r="A6" s="15" t="s">
        <v>0</v>
      </c>
      <c r="B6" s="17">
        <f>[2]Agosto!$D$5</f>
        <v>10.8</v>
      </c>
      <c r="C6" s="17">
        <f>[2]Agosto!$D$6</f>
        <v>13.2</v>
      </c>
      <c r="D6" s="17">
        <f>[2]Agosto!$D$7</f>
        <v>11.8</v>
      </c>
      <c r="E6" s="17">
        <f>[2]Agosto!$D$8</f>
        <v>11.8</v>
      </c>
      <c r="F6" s="17">
        <f>[2]Agosto!$D$9</f>
        <v>12</v>
      </c>
      <c r="G6" s="17">
        <f>[2]Agosto!$D$10</f>
        <v>12.3</v>
      </c>
      <c r="H6" s="17">
        <f>[2]Agosto!$D$11</f>
        <v>17.2</v>
      </c>
      <c r="I6" s="17">
        <f>[2]Agosto!$D$12</f>
        <v>15.3</v>
      </c>
      <c r="J6" s="17">
        <f>[2]Agosto!$D$13</f>
        <v>13.9</v>
      </c>
      <c r="K6" s="17">
        <f>[2]Agosto!$D$14</f>
        <v>9.6</v>
      </c>
      <c r="L6" s="17">
        <f>[2]Agosto!$D$15</f>
        <v>6.1</v>
      </c>
      <c r="M6" s="17">
        <f>[2]Agosto!$D$16</f>
        <v>5.5</v>
      </c>
      <c r="N6" s="17">
        <f>[2]Agosto!$D$17</f>
        <v>10.1</v>
      </c>
      <c r="O6" s="17">
        <f>[2]Agosto!$D$18</f>
        <v>12.4</v>
      </c>
      <c r="P6" s="17">
        <f>[2]Agosto!$D$19</f>
        <v>14.6</v>
      </c>
      <c r="Q6" s="17">
        <f>[2]Agosto!$D$20</f>
        <v>15.1</v>
      </c>
      <c r="R6" s="17">
        <f>[2]Agosto!$D$21</f>
        <v>19.2</v>
      </c>
      <c r="S6" s="17">
        <f>[2]Agosto!$D$22</f>
        <v>18.7</v>
      </c>
      <c r="T6" s="17">
        <f>[2]Agosto!$D$23</f>
        <v>15.7</v>
      </c>
      <c r="U6" s="17">
        <f>[2]Agosto!$D$24</f>
        <v>16.600000000000001</v>
      </c>
      <c r="V6" s="17">
        <f>[2]Agosto!$D$25</f>
        <v>10.3</v>
      </c>
      <c r="W6" s="17">
        <f>[2]Agosto!$D$26</f>
        <v>4.5</v>
      </c>
      <c r="X6" s="17">
        <f>[2]Agosto!$D$27</f>
        <v>5</v>
      </c>
      <c r="Y6" s="17">
        <f>[2]Agosto!$D$28</f>
        <v>8.3000000000000007</v>
      </c>
      <c r="Z6" s="17">
        <f>[2]Agosto!$D$29</f>
        <v>11.4</v>
      </c>
      <c r="AA6" s="17">
        <f>[2]Agosto!$D$30</f>
        <v>16.7</v>
      </c>
      <c r="AB6" s="17">
        <f>[2]Agosto!$D$31</f>
        <v>13.3</v>
      </c>
      <c r="AC6" s="17">
        <f>[2]Agosto!$D$32</f>
        <v>14.6</v>
      </c>
      <c r="AD6" s="17">
        <f>[2]Agosto!$D$33</f>
        <v>13.7</v>
      </c>
      <c r="AE6" s="17">
        <f>[2]Agosto!$D$34</f>
        <v>12.3</v>
      </c>
      <c r="AF6" s="17">
        <f>[2]Agosto!$D$35</f>
        <v>7.4</v>
      </c>
      <c r="AG6" s="26">
        <f t="shared" ref="AG6:AG16" si="1">MIN(B6:AF6)</f>
        <v>4.5</v>
      </c>
      <c r="AH6" s="29">
        <f>AVERAGE(B6:AF6)</f>
        <v>12.238709677419354</v>
      </c>
    </row>
    <row r="7" spans="1:34" ht="17.100000000000001" customHeight="1" x14ac:dyDescent="0.2">
      <c r="A7" s="15" t="s">
        <v>1</v>
      </c>
      <c r="B7" s="17">
        <f>[3]Agosto!$D$5</f>
        <v>13.3</v>
      </c>
      <c r="C7" s="17">
        <f>[3]Agosto!$D$6</f>
        <v>13.4</v>
      </c>
      <c r="D7" s="17">
        <f>[3]Agosto!$D$7</f>
        <v>14.9</v>
      </c>
      <c r="E7" s="17">
        <f>[3]Agosto!$D$8</f>
        <v>14.1</v>
      </c>
      <c r="F7" s="17">
        <f>[3]Agosto!$D$9</f>
        <v>13.5</v>
      </c>
      <c r="G7" s="17">
        <f>[3]Agosto!$D$10</f>
        <v>14.3</v>
      </c>
      <c r="H7" s="17">
        <f>[3]Agosto!$D$11</f>
        <v>17.5</v>
      </c>
      <c r="I7" s="17">
        <f>[3]Agosto!$D$12</f>
        <v>18.7</v>
      </c>
      <c r="J7" s="17">
        <f>[3]Agosto!$D$13</f>
        <v>18.899999999999999</v>
      </c>
      <c r="K7" s="17">
        <f>[3]Agosto!$D$14</f>
        <v>16.600000000000001</v>
      </c>
      <c r="L7" s="17">
        <f>[3]Agosto!$D$15</f>
        <v>9.4</v>
      </c>
      <c r="M7" s="17">
        <f>[3]Agosto!$D$16</f>
        <v>15.5</v>
      </c>
      <c r="N7" s="17">
        <f>[3]Agosto!$D$17</f>
        <v>15.2</v>
      </c>
      <c r="O7" s="17">
        <f>[3]Agosto!$D$18</f>
        <v>15.6</v>
      </c>
      <c r="P7" s="17">
        <f>[3]Agosto!$D$19</f>
        <v>16.8</v>
      </c>
      <c r="Q7" s="17">
        <f>[3]Agosto!$D$20</f>
        <v>19.3</v>
      </c>
      <c r="R7" s="17">
        <f>[3]Agosto!$D$21</f>
        <v>18.899999999999999</v>
      </c>
      <c r="S7" s="17">
        <f>[3]Agosto!$D$22</f>
        <v>20.3</v>
      </c>
      <c r="T7" s="17">
        <f>[3]Agosto!$D$23</f>
        <v>21.3</v>
      </c>
      <c r="U7" s="17">
        <f>[3]Agosto!$D$24</f>
        <v>20.100000000000001</v>
      </c>
      <c r="V7" s="17">
        <f>[3]Agosto!$D$25</f>
        <v>14.8</v>
      </c>
      <c r="W7" s="17">
        <f>[3]Agosto!$D$26</f>
        <v>6.6</v>
      </c>
      <c r="X7" s="17">
        <f>[3]Agosto!$D$27</f>
        <v>9.3000000000000007</v>
      </c>
      <c r="Y7" s="17">
        <f>[3]Agosto!$D$28</f>
        <v>10.1</v>
      </c>
      <c r="Z7" s="17">
        <f>[3]Agosto!$D$29</f>
        <v>15.3</v>
      </c>
      <c r="AA7" s="17">
        <f>[3]Agosto!$D$30</f>
        <v>17.5</v>
      </c>
      <c r="AB7" s="17">
        <f>[3]Agosto!$D$31</f>
        <v>19.8</v>
      </c>
      <c r="AC7" s="17">
        <f>[3]Agosto!$D$32</f>
        <v>19.399999999999999</v>
      </c>
      <c r="AD7" s="17">
        <f>[3]Agosto!$D$33</f>
        <v>15.7</v>
      </c>
      <c r="AE7" s="17">
        <f>[3]Agosto!$D$34</f>
        <v>13.4</v>
      </c>
      <c r="AF7" s="17">
        <f>[3]Agosto!$D$35</f>
        <v>11.2</v>
      </c>
      <c r="AG7" s="26">
        <f t="shared" si="1"/>
        <v>6.6</v>
      </c>
      <c r="AH7" s="29">
        <f t="shared" ref="AH7:AH15" si="2">AVERAGE(B7:AF7)</f>
        <v>15.506451612903227</v>
      </c>
    </row>
    <row r="8" spans="1:34" ht="17.100000000000001" customHeight="1" x14ac:dyDescent="0.2">
      <c r="A8" s="15" t="s">
        <v>76</v>
      </c>
      <c r="B8" s="17">
        <f>[4]Agosto!$D$5</f>
        <v>17</v>
      </c>
      <c r="C8" s="17">
        <f>[4]Agosto!$D$6</f>
        <v>18.3</v>
      </c>
      <c r="D8" s="17">
        <f>[4]Agosto!$D$7</f>
        <v>15.7</v>
      </c>
      <c r="E8" s="17">
        <f>[4]Agosto!$D$8</f>
        <v>16.600000000000001</v>
      </c>
      <c r="F8" s="17">
        <f>[4]Agosto!$D$9</f>
        <v>18.399999999999999</v>
      </c>
      <c r="G8" s="17">
        <f>[4]Agosto!$D$10</f>
        <v>19.3</v>
      </c>
      <c r="H8" s="17">
        <f>[4]Agosto!$D$11</f>
        <v>22.4</v>
      </c>
      <c r="I8" s="17">
        <f>[4]Agosto!$D$12</f>
        <v>18.2</v>
      </c>
      <c r="J8" s="17">
        <f>[4]Agosto!$D$13</f>
        <v>19.2</v>
      </c>
      <c r="K8" s="17">
        <f>[4]Agosto!$D$14</f>
        <v>14.6</v>
      </c>
      <c r="L8" s="17">
        <f>[4]Agosto!$D$15</f>
        <v>12</v>
      </c>
      <c r="M8" s="17">
        <f>[4]Agosto!$D$16</f>
        <v>11.7</v>
      </c>
      <c r="N8" s="17">
        <f>[4]Agosto!$D$17</f>
        <v>13.8</v>
      </c>
      <c r="O8" s="17">
        <f>[4]Agosto!$D$18</f>
        <v>16.899999999999999</v>
      </c>
      <c r="P8" s="17">
        <f>[4]Agosto!$D$19</f>
        <v>21.2</v>
      </c>
      <c r="Q8" s="17">
        <f>[4]Agosto!$D$20</f>
        <v>17.600000000000001</v>
      </c>
      <c r="R8" s="17">
        <f>[4]Agosto!$D$21</f>
        <v>18.600000000000001</v>
      </c>
      <c r="S8" s="17">
        <f>[4]Agosto!$D$22</f>
        <v>20.100000000000001</v>
      </c>
      <c r="T8" s="17">
        <f>[4]Agosto!$D$23</f>
        <v>17.5</v>
      </c>
      <c r="U8" s="17">
        <f>[4]Agosto!$D$24</f>
        <v>18.7</v>
      </c>
      <c r="V8" s="17">
        <f>[4]Agosto!$D$25</f>
        <v>13.4</v>
      </c>
      <c r="W8" s="17">
        <f>[4]Agosto!$D$26</f>
        <v>9.3000000000000007</v>
      </c>
      <c r="X8" s="17">
        <f>[4]Agosto!$D$27</f>
        <v>11.3</v>
      </c>
      <c r="Y8" s="17">
        <f>[4]Agosto!$D$28</f>
        <v>13.4</v>
      </c>
      <c r="Z8" s="17">
        <f>[4]Agosto!$D$29</f>
        <v>18</v>
      </c>
      <c r="AA8" s="17">
        <f>[4]Agosto!$D$30</f>
        <v>20.100000000000001</v>
      </c>
      <c r="AB8" s="17">
        <f>[4]Agosto!$D$31</f>
        <v>18.399999999999999</v>
      </c>
      <c r="AC8" s="17">
        <f>[4]Agosto!$D$32</f>
        <v>19.399999999999999</v>
      </c>
      <c r="AD8" s="17">
        <f>[4]Agosto!$D$33</f>
        <v>20</v>
      </c>
      <c r="AE8" s="17">
        <f>[4]Agosto!$D$34</f>
        <v>15.6</v>
      </c>
      <c r="AF8" s="17">
        <f>[4]Agosto!$D$35</f>
        <v>12.5</v>
      </c>
      <c r="AG8" s="26">
        <f t="shared" si="1"/>
        <v>9.3000000000000007</v>
      </c>
      <c r="AH8" s="29">
        <f t="shared" si="2"/>
        <v>16.748387096774195</v>
      </c>
    </row>
    <row r="9" spans="1:34" ht="17.100000000000001" customHeight="1" x14ac:dyDescent="0.2">
      <c r="A9" s="15" t="s">
        <v>45</v>
      </c>
      <c r="B9" s="17">
        <f>[5]Agosto!$D$5</f>
        <v>12.4</v>
      </c>
      <c r="C9" s="17">
        <f>[5]Agosto!$D$6</f>
        <v>13.1</v>
      </c>
      <c r="D9" s="17">
        <f>[5]Agosto!$D$7</f>
        <v>13.1</v>
      </c>
      <c r="E9" s="17">
        <f>[5]Agosto!$D$8</f>
        <v>12.3</v>
      </c>
      <c r="F9" s="17">
        <f>[5]Agosto!$D$9</f>
        <v>12.7</v>
      </c>
      <c r="G9" s="17">
        <f>[5]Agosto!$D$10</f>
        <v>13.9</v>
      </c>
      <c r="H9" s="17">
        <f>[5]Agosto!$D$11</f>
        <v>17.3</v>
      </c>
      <c r="I9" s="17">
        <f>[5]Agosto!$D$12</f>
        <v>16.5</v>
      </c>
      <c r="J9" s="17">
        <f>[5]Agosto!$D$13</f>
        <v>16.3</v>
      </c>
      <c r="K9" s="17">
        <f>[5]Agosto!$D$14</f>
        <v>8.9</v>
      </c>
      <c r="L9" s="17">
        <f>[5]Agosto!$D$15</f>
        <v>4.7</v>
      </c>
      <c r="M9" s="17">
        <f>[5]Agosto!$D$16</f>
        <v>7.7</v>
      </c>
      <c r="N9" s="17">
        <f>[5]Agosto!$D$17</f>
        <v>12.4</v>
      </c>
      <c r="O9" s="17">
        <f>[5]Agosto!$D$18</f>
        <v>14.7</v>
      </c>
      <c r="P9" s="17">
        <f>[5]Agosto!$D$19</f>
        <v>19.3</v>
      </c>
      <c r="Q9" s="17">
        <f>[5]Agosto!$D$20</f>
        <v>18.899999999999999</v>
      </c>
      <c r="R9" s="17">
        <f>[5]Agosto!$D$21</f>
        <v>23.1</v>
      </c>
      <c r="S9" s="17">
        <f>[5]Agosto!$D$22</f>
        <v>19.8</v>
      </c>
      <c r="T9" s="17">
        <f>[5]Agosto!$D$23</f>
        <v>18.399999999999999</v>
      </c>
      <c r="U9" s="17">
        <f>[5]Agosto!$D$24</f>
        <v>18.100000000000001</v>
      </c>
      <c r="V9" s="17">
        <f>[5]Agosto!$D$25</f>
        <v>12</v>
      </c>
      <c r="W9" s="17">
        <f>[5]Agosto!$D$26</f>
        <v>3.5</v>
      </c>
      <c r="X9" s="17">
        <f>[5]Agosto!$D$27</f>
        <v>4.5999999999999996</v>
      </c>
      <c r="Y9" s="17">
        <f>[5]Agosto!$D$28</f>
        <v>6.2</v>
      </c>
      <c r="Z9" s="17">
        <f>[5]Agosto!$D$29</f>
        <v>13.2</v>
      </c>
      <c r="AA9" s="17">
        <f>[5]Agosto!$D$30</f>
        <v>15.6</v>
      </c>
      <c r="AB9" s="17">
        <f>[5]Agosto!$D$31</f>
        <v>16.7</v>
      </c>
      <c r="AC9" s="17">
        <f>[5]Agosto!$D$32</f>
        <v>18.8</v>
      </c>
      <c r="AD9" s="17">
        <f>[5]Agosto!$D$33</f>
        <v>13.3</v>
      </c>
      <c r="AE9" s="17">
        <f>[5]Agosto!$D$34</f>
        <v>12.2</v>
      </c>
      <c r="AF9" s="17">
        <f>[5]Agosto!$D$35</f>
        <v>8.4</v>
      </c>
      <c r="AG9" s="26">
        <f t="shared" ref="AG9" si="3">MIN(B9:AF9)</f>
        <v>3.5</v>
      </c>
      <c r="AH9" s="29">
        <f t="shared" ref="AH9" si="4">AVERAGE(B9:AF9)</f>
        <v>13.487096774193548</v>
      </c>
    </row>
    <row r="10" spans="1:34" ht="17.100000000000001" customHeight="1" x14ac:dyDescent="0.2">
      <c r="A10" s="15" t="s">
        <v>2</v>
      </c>
      <c r="B10" s="17">
        <f>[6]Agosto!$D$5</f>
        <v>16</v>
      </c>
      <c r="C10" s="17">
        <f>[6]Agosto!$D$6</f>
        <v>15.7</v>
      </c>
      <c r="D10" s="17">
        <f>[6]Agosto!$D$7</f>
        <v>18</v>
      </c>
      <c r="E10" s="17">
        <f>[6]Agosto!$D$8</f>
        <v>19.899999999999999</v>
      </c>
      <c r="F10" s="17">
        <f>[6]Agosto!$D$9</f>
        <v>16.3</v>
      </c>
      <c r="G10" s="17">
        <f>[6]Agosto!$D$10</f>
        <v>17.8</v>
      </c>
      <c r="H10" s="17">
        <f>[6]Agosto!$D$11</f>
        <v>18.7</v>
      </c>
      <c r="I10" s="17">
        <f>[6]Agosto!$D$12</f>
        <v>16.100000000000001</v>
      </c>
      <c r="J10" s="17">
        <f>[6]Agosto!$D$13</f>
        <v>18.100000000000001</v>
      </c>
      <c r="K10" s="17">
        <f>[6]Agosto!$D$14</f>
        <v>14.7</v>
      </c>
      <c r="L10" s="17">
        <f>[6]Agosto!$D$15</f>
        <v>12.5</v>
      </c>
      <c r="M10" s="17">
        <f>[6]Agosto!$D$16</f>
        <v>15.2</v>
      </c>
      <c r="N10" s="17">
        <f>[6]Agosto!$D$17</f>
        <v>17.100000000000001</v>
      </c>
      <c r="O10" s="17">
        <f>[6]Agosto!$D$18</f>
        <v>19.600000000000001</v>
      </c>
      <c r="P10" s="17">
        <f>[6]Agosto!$D$19</f>
        <v>20.399999999999999</v>
      </c>
      <c r="Q10" s="17">
        <f>[6]Agosto!$D$20</f>
        <v>16.3</v>
      </c>
      <c r="R10" s="17">
        <f>[6]Agosto!$D$21</f>
        <v>20.8</v>
      </c>
      <c r="S10" s="17">
        <f>[6]Agosto!$D$22</f>
        <v>22</v>
      </c>
      <c r="T10" s="17">
        <f>[6]Agosto!$D$23</f>
        <v>20.2</v>
      </c>
      <c r="U10" s="17">
        <f>[6]Agosto!$D$24</f>
        <v>18.5</v>
      </c>
      <c r="V10" s="17">
        <f>[6]Agosto!$D$25</f>
        <v>12.2</v>
      </c>
      <c r="W10" s="17">
        <f>[6]Agosto!$D$26</f>
        <v>7.6</v>
      </c>
      <c r="X10" s="17">
        <f>[6]Agosto!$D$27</f>
        <v>6.4</v>
      </c>
      <c r="Y10" s="17">
        <f>[6]Agosto!$D$28</f>
        <v>11.9</v>
      </c>
      <c r="Z10" s="17">
        <f>[6]Agosto!$D$29</f>
        <v>18.5</v>
      </c>
      <c r="AA10" s="17">
        <f>[6]Agosto!$D$30</f>
        <v>21.2</v>
      </c>
      <c r="AB10" s="17">
        <f>[6]Agosto!$D$31</f>
        <v>22.7</v>
      </c>
      <c r="AC10" s="17">
        <f>[6]Agosto!$D$32</f>
        <v>21.2</v>
      </c>
      <c r="AD10" s="17">
        <f>[6]Agosto!$D$33</f>
        <v>17.100000000000001</v>
      </c>
      <c r="AE10" s="17">
        <f>[6]Agosto!$D$34</f>
        <v>11.8</v>
      </c>
      <c r="AF10" s="17">
        <f>[6]Agosto!$D$35</f>
        <v>8.1999999999999993</v>
      </c>
      <c r="AG10" s="26">
        <f t="shared" si="1"/>
        <v>6.4</v>
      </c>
      <c r="AH10" s="29">
        <f t="shared" si="2"/>
        <v>16.538709677419352</v>
      </c>
    </row>
    <row r="11" spans="1:34" ht="17.100000000000001" customHeight="1" x14ac:dyDescent="0.2">
      <c r="A11" s="15" t="s">
        <v>3</v>
      </c>
      <c r="B11" s="17">
        <f>[7]Agosto!$D$5</f>
        <v>13.4</v>
      </c>
      <c r="C11" s="17">
        <f>[7]Agosto!$D$6</f>
        <v>12.4</v>
      </c>
      <c r="D11" s="17">
        <f>[7]Agosto!$D$7</f>
        <v>12.2</v>
      </c>
      <c r="E11" s="17">
        <f>[7]Agosto!$D$8</f>
        <v>13.9</v>
      </c>
      <c r="F11" s="17">
        <f>[7]Agosto!$D$9</f>
        <v>13.4</v>
      </c>
      <c r="G11" s="17">
        <f>[7]Agosto!$D$10</f>
        <v>15.6</v>
      </c>
      <c r="H11" s="17">
        <f>[7]Agosto!$D$11</f>
        <v>14.4</v>
      </c>
      <c r="I11" s="17">
        <f>[7]Agosto!$D$12</f>
        <v>13.9</v>
      </c>
      <c r="J11" s="17">
        <f>[7]Agosto!$D$13</f>
        <v>15.6</v>
      </c>
      <c r="K11" s="17">
        <f>[7]Agosto!$D$14</f>
        <v>17.3</v>
      </c>
      <c r="L11" s="17">
        <f>[7]Agosto!$D$15</f>
        <v>12.7</v>
      </c>
      <c r="M11" s="17">
        <f>[7]Agosto!$D$16</f>
        <v>10.6</v>
      </c>
      <c r="N11" s="17">
        <f>[7]Agosto!$D$17</f>
        <v>8.6</v>
      </c>
      <c r="O11" s="17">
        <f>[7]Agosto!$D$18</f>
        <v>12.1</v>
      </c>
      <c r="P11" s="17">
        <f>[7]Agosto!$D$19</f>
        <v>17.100000000000001</v>
      </c>
      <c r="Q11" s="17">
        <f>[7]Agosto!$D$20</f>
        <v>17.600000000000001</v>
      </c>
      <c r="R11" s="17">
        <f>[7]Agosto!$D$21</f>
        <v>13.8</v>
      </c>
      <c r="S11" s="17">
        <f>[7]Agosto!$D$22</f>
        <v>16.2</v>
      </c>
      <c r="T11" s="17">
        <f>[7]Agosto!$D$23</f>
        <v>18.399999999999999</v>
      </c>
      <c r="U11" s="17">
        <f>[7]Agosto!$D$24</f>
        <v>19.600000000000001</v>
      </c>
      <c r="V11" s="17">
        <f>[7]Agosto!$D$25</f>
        <v>15.2</v>
      </c>
      <c r="W11" s="17">
        <f>[7]Agosto!$D$26</f>
        <v>10.6</v>
      </c>
      <c r="X11" s="17">
        <f>[7]Agosto!$D$27</f>
        <v>6.7</v>
      </c>
      <c r="Y11" s="17">
        <f>[7]Agosto!$D$28</f>
        <v>12</v>
      </c>
      <c r="Z11" s="17">
        <f>[7]Agosto!$D$29</f>
        <v>18.600000000000001</v>
      </c>
      <c r="AA11" s="17">
        <f>[7]Agosto!$D$30</f>
        <v>16.399999999999999</v>
      </c>
      <c r="AB11" s="17">
        <f>[7]Agosto!$D$31</f>
        <v>13.5</v>
      </c>
      <c r="AC11" s="17">
        <f>[7]Agosto!$D$32</f>
        <v>13.9</v>
      </c>
      <c r="AD11" s="17">
        <f>[7]Agosto!$D$33</f>
        <v>20.100000000000001</v>
      </c>
      <c r="AE11" s="17">
        <f>[7]Agosto!$D$34</f>
        <v>18.8</v>
      </c>
      <c r="AF11" s="17">
        <f>[7]Agosto!$D$35</f>
        <v>18.3</v>
      </c>
      <c r="AG11" s="26">
        <f t="shared" si="1"/>
        <v>6.7</v>
      </c>
      <c r="AH11" s="29">
        <f>AVERAGE(B11:AF11)</f>
        <v>14.609677419354838</v>
      </c>
    </row>
    <row r="12" spans="1:34" ht="17.100000000000001" customHeight="1" x14ac:dyDescent="0.2">
      <c r="A12" s="15" t="s">
        <v>4</v>
      </c>
      <c r="B12" s="17" t="str">
        <f>[8]Agosto!$D$5</f>
        <v>*</v>
      </c>
      <c r="C12" s="17" t="str">
        <f>[8]Agosto!$D$6</f>
        <v>*</v>
      </c>
      <c r="D12" s="17" t="str">
        <f>[8]Agosto!$D$7</f>
        <v>*</v>
      </c>
      <c r="E12" s="17" t="str">
        <f>[8]Agosto!$D$8</f>
        <v>*</v>
      </c>
      <c r="F12" s="17" t="str">
        <f>[8]Agosto!$D$9</f>
        <v>*</v>
      </c>
      <c r="G12" s="17" t="str">
        <f>[8]Agosto!$D$10</f>
        <v>*</v>
      </c>
      <c r="H12" s="17" t="str">
        <f>[8]Agosto!$D$11</f>
        <v>*</v>
      </c>
      <c r="I12" s="17" t="str">
        <f>[8]Agosto!$D$12</f>
        <v>*</v>
      </c>
      <c r="J12" s="17" t="str">
        <f>[8]Agosto!$D$13</f>
        <v>*</v>
      </c>
      <c r="K12" s="17" t="str">
        <f>[8]Agosto!$D$14</f>
        <v>*</v>
      </c>
      <c r="L12" s="17" t="str">
        <f>[8]Agosto!$D$15</f>
        <v>*</v>
      </c>
      <c r="M12" s="17" t="str">
        <f>[8]Agosto!$D$16</f>
        <v>*</v>
      </c>
      <c r="N12" s="17" t="str">
        <f>[8]Agosto!$D$17</f>
        <v>*</v>
      </c>
      <c r="O12" s="17" t="str">
        <f>[8]Agosto!$D$18</f>
        <v>*</v>
      </c>
      <c r="P12" s="17" t="str">
        <f>[8]Agosto!$D$19</f>
        <v>*</v>
      </c>
      <c r="Q12" s="17" t="str">
        <f>[8]Agosto!$D$20</f>
        <v>*</v>
      </c>
      <c r="R12" s="17" t="str">
        <f>[8]Agosto!$D$21</f>
        <v>*</v>
      </c>
      <c r="S12" s="17" t="str">
        <f>[8]Agosto!$D$22</f>
        <v>*</v>
      </c>
      <c r="T12" s="17" t="str">
        <f>[8]Agosto!$D$23</f>
        <v>*</v>
      </c>
      <c r="U12" s="17" t="str">
        <f>[8]Agosto!$D$24</f>
        <v>*</v>
      </c>
      <c r="V12" s="17" t="str">
        <f>[8]Agosto!$D$25</f>
        <v>*</v>
      </c>
      <c r="W12" s="17" t="str">
        <f>[8]Agosto!$D$26</f>
        <v>*</v>
      </c>
      <c r="X12" s="17" t="str">
        <f>[8]Agosto!$D$27</f>
        <v>*</v>
      </c>
      <c r="Y12" s="17" t="str">
        <f>[8]Agosto!$D$28</f>
        <v>*</v>
      </c>
      <c r="Z12" s="17" t="str">
        <f>[8]Agosto!$D$29</f>
        <v>*</v>
      </c>
      <c r="AA12" s="17">
        <f>[8]Agosto!$D$30</f>
        <v>24.7</v>
      </c>
      <c r="AB12" s="17">
        <f>[8]Agosto!$D$31</f>
        <v>16.8</v>
      </c>
      <c r="AC12" s="17">
        <f>[8]Agosto!$D$32</f>
        <v>18.3</v>
      </c>
      <c r="AD12" s="17">
        <f>[8]Agosto!$D$33</f>
        <v>18.399999999999999</v>
      </c>
      <c r="AE12" s="17">
        <f>[8]Agosto!$D$34</f>
        <v>15.9</v>
      </c>
      <c r="AF12" s="17">
        <f>[8]Agosto!$D$35</f>
        <v>15.6</v>
      </c>
      <c r="AG12" s="26">
        <f t="shared" si="1"/>
        <v>15.6</v>
      </c>
      <c r="AH12" s="29">
        <f>AVERAGE(B12:AF12)</f>
        <v>18.283333333333331</v>
      </c>
    </row>
    <row r="13" spans="1:34" ht="17.100000000000001" customHeight="1" x14ac:dyDescent="0.2">
      <c r="A13" s="15" t="s">
        <v>5</v>
      </c>
      <c r="B13" s="17">
        <f>[9]Agosto!$D$5</f>
        <v>21.2</v>
      </c>
      <c r="C13" s="17">
        <f>[9]Agosto!$D$6</f>
        <v>19.899999999999999</v>
      </c>
      <c r="D13" s="17">
        <f>[9]Agosto!$D$7</f>
        <v>18.5</v>
      </c>
      <c r="E13" s="17">
        <f>[9]Agosto!$D$8</f>
        <v>21.1</v>
      </c>
      <c r="F13" s="17">
        <f>[9]Agosto!$D$9</f>
        <v>21.6</v>
      </c>
      <c r="G13" s="17">
        <f>[9]Agosto!$D$10</f>
        <v>22.6</v>
      </c>
      <c r="H13" s="17">
        <f>[9]Agosto!$D$11</f>
        <v>23.4</v>
      </c>
      <c r="I13" s="17">
        <f>[9]Agosto!$D$12</f>
        <v>19</v>
      </c>
      <c r="J13" s="17">
        <f>[9]Agosto!$D$13</f>
        <v>16.899999999999999</v>
      </c>
      <c r="K13" s="17">
        <f>[9]Agosto!$D$14</f>
        <v>16.5</v>
      </c>
      <c r="L13" s="17">
        <f>[9]Agosto!$D$15</f>
        <v>17.899999999999999</v>
      </c>
      <c r="M13" s="17">
        <f>[9]Agosto!$D$16</f>
        <v>19</v>
      </c>
      <c r="N13" s="17">
        <f>[9]Agosto!$D$17</f>
        <v>23</v>
      </c>
      <c r="O13" s="17">
        <f>[9]Agosto!$D$18</f>
        <v>22.3</v>
      </c>
      <c r="P13" s="17">
        <f>[9]Agosto!$D$19</f>
        <v>24.6</v>
      </c>
      <c r="Q13" s="17">
        <f>[9]Agosto!$D$20</f>
        <v>24</v>
      </c>
      <c r="R13" s="17">
        <f>[9]Agosto!$D$21</f>
        <v>24.6</v>
      </c>
      <c r="S13" s="17">
        <f>[9]Agosto!$D$22</f>
        <v>27.5</v>
      </c>
      <c r="T13" s="17">
        <f>[9]Agosto!$D$23</f>
        <v>24.6</v>
      </c>
      <c r="U13" s="17">
        <f>[9]Agosto!$D$24</f>
        <v>22.2</v>
      </c>
      <c r="V13" s="17">
        <f>[9]Agosto!$D$25</f>
        <v>16.600000000000001</v>
      </c>
      <c r="W13" s="17">
        <f>[9]Agosto!$D$26</f>
        <v>14.9</v>
      </c>
      <c r="X13" s="17">
        <f>[9]Agosto!$D$27</f>
        <v>13.5</v>
      </c>
      <c r="Y13" s="17">
        <f>[9]Agosto!$D$28</f>
        <v>15.7</v>
      </c>
      <c r="Z13" s="17">
        <f>[9]Agosto!$D$29</f>
        <v>20.5</v>
      </c>
      <c r="AA13" s="17">
        <f>[9]Agosto!$D$30</f>
        <v>24.2</v>
      </c>
      <c r="AB13" s="17">
        <f>[9]Agosto!$D$31</f>
        <v>26.2</v>
      </c>
      <c r="AC13" s="17">
        <f>[9]Agosto!$D$32</f>
        <v>24.3</v>
      </c>
      <c r="AD13" s="17">
        <f>[9]Agosto!$D$33</f>
        <v>14</v>
      </c>
      <c r="AE13" s="17">
        <f>[9]Agosto!$D$34</f>
        <v>12.5</v>
      </c>
      <c r="AF13" s="17">
        <f>[9]Agosto!$D$35</f>
        <v>13.3</v>
      </c>
      <c r="AG13" s="26">
        <f t="shared" si="1"/>
        <v>12.5</v>
      </c>
      <c r="AH13" s="29">
        <f>AVERAGE(B13:AF13)</f>
        <v>20.196774193548389</v>
      </c>
    </row>
    <row r="14" spans="1:34" ht="17.100000000000001" customHeight="1" x14ac:dyDescent="0.2">
      <c r="A14" s="15" t="s">
        <v>47</v>
      </c>
      <c r="B14" s="17">
        <f>[10]Agosto!$D$5</f>
        <v>13.5</v>
      </c>
      <c r="C14" s="17">
        <f>[10]Agosto!$D$6</f>
        <v>14.4</v>
      </c>
      <c r="D14" s="17">
        <f>[10]Agosto!$D$7</f>
        <v>14.7</v>
      </c>
      <c r="E14" s="17">
        <f>[10]Agosto!$D$8</f>
        <v>14.7</v>
      </c>
      <c r="F14" s="17">
        <f>[10]Agosto!$D$9</f>
        <v>15</v>
      </c>
      <c r="G14" s="17">
        <f>[10]Agosto!$D$10</f>
        <v>17.5</v>
      </c>
      <c r="H14" s="17">
        <f>[10]Agosto!$D$11</f>
        <v>15.3</v>
      </c>
      <c r="I14" s="17">
        <f>[10]Agosto!$D$12</f>
        <v>16.8</v>
      </c>
      <c r="J14" s="17">
        <f>[10]Agosto!$D$13</f>
        <v>16</v>
      </c>
      <c r="K14" s="17">
        <f>[10]Agosto!$D$14</f>
        <v>16</v>
      </c>
      <c r="L14" s="17">
        <f>[10]Agosto!$D$15</f>
        <v>13.8</v>
      </c>
      <c r="M14" s="17">
        <f>[10]Agosto!$D$16</f>
        <v>12.9</v>
      </c>
      <c r="N14" s="17">
        <f>[10]Agosto!$D$17</f>
        <v>12.1</v>
      </c>
      <c r="O14" s="17">
        <f>[10]Agosto!$D$18</f>
        <v>16.5</v>
      </c>
      <c r="P14" s="17">
        <f>[10]Agosto!$D$19</f>
        <v>20.100000000000001</v>
      </c>
      <c r="Q14" s="17">
        <f>[10]Agosto!$D$20</f>
        <v>15.8</v>
      </c>
      <c r="R14" s="17">
        <f>[10]Agosto!$D$21</f>
        <v>17</v>
      </c>
      <c r="S14" s="17">
        <f>[10]Agosto!$D$22</f>
        <v>18</v>
      </c>
      <c r="T14" s="17">
        <f>[10]Agosto!$D$23</f>
        <v>17.399999999999999</v>
      </c>
      <c r="U14" s="17">
        <f>[10]Agosto!$D$24</f>
        <v>19.3</v>
      </c>
      <c r="V14" s="17">
        <f>[10]Agosto!$D$25</f>
        <v>13</v>
      </c>
      <c r="W14" s="17">
        <f>[10]Agosto!$D$26</f>
        <v>7</v>
      </c>
      <c r="X14" s="17">
        <f>[10]Agosto!$D$27</f>
        <v>7.3</v>
      </c>
      <c r="Y14" s="17">
        <f>[10]Agosto!$D$28</f>
        <v>13.6</v>
      </c>
      <c r="Z14" s="17">
        <f>[10]Agosto!$D$29</f>
        <v>19.2</v>
      </c>
      <c r="AA14" s="17">
        <f>[10]Agosto!$D$30</f>
        <v>17.7</v>
      </c>
      <c r="AB14" s="17">
        <f>[10]Agosto!$D$31</f>
        <v>17</v>
      </c>
      <c r="AC14" s="17">
        <f>[10]Agosto!$D$32</f>
        <v>17.899999999999999</v>
      </c>
      <c r="AD14" s="17">
        <f>[10]Agosto!$D$33</f>
        <v>18.399999999999999</v>
      </c>
      <c r="AE14" s="17">
        <f>[10]Agosto!$D$34</f>
        <v>15</v>
      </c>
      <c r="AF14" s="17">
        <f>[10]Agosto!$D$35</f>
        <v>14.9</v>
      </c>
      <c r="AG14" s="26">
        <f>MIN(B14:AF14)</f>
        <v>7</v>
      </c>
      <c r="AH14" s="29">
        <f>AVERAGE(B14:AF14)</f>
        <v>15.412903225806451</v>
      </c>
    </row>
    <row r="15" spans="1:34" ht="17.100000000000001" customHeight="1" x14ac:dyDescent="0.2">
      <c r="A15" s="15" t="s">
        <v>6</v>
      </c>
      <c r="B15" s="17">
        <f>[11]Agosto!$D$5</f>
        <v>26.8</v>
      </c>
      <c r="C15" s="17" t="str">
        <f>[11]Agosto!$D$6</f>
        <v>*</v>
      </c>
      <c r="D15" s="17">
        <f>[11]Agosto!$D$7</f>
        <v>30.3</v>
      </c>
      <c r="E15" s="17" t="str">
        <f>[11]Agosto!$D$8</f>
        <v>*</v>
      </c>
      <c r="F15" s="17">
        <f>[11]Agosto!$D$9</f>
        <v>31.3</v>
      </c>
      <c r="G15" s="17" t="str">
        <f>[11]Agosto!$D$10</f>
        <v>*</v>
      </c>
      <c r="H15" s="17" t="str">
        <f>[11]Agosto!$D$11</f>
        <v>*</v>
      </c>
      <c r="I15" s="17">
        <f>[11]Agosto!$D$12</f>
        <v>34.700000000000003</v>
      </c>
      <c r="J15" s="17" t="str">
        <f>[11]Agosto!$D$13</f>
        <v>*</v>
      </c>
      <c r="K15" s="17" t="str">
        <f>[11]Agosto!$D$14</f>
        <v>*</v>
      </c>
      <c r="L15" s="17" t="str">
        <f>[11]Agosto!$D$15</f>
        <v>*</v>
      </c>
      <c r="M15" s="17">
        <f>[11]Agosto!$D$16</f>
        <v>25.5</v>
      </c>
      <c r="N15" s="17">
        <f>[11]Agosto!$D$17</f>
        <v>30.2</v>
      </c>
      <c r="O15" s="17">
        <f>[11]Agosto!$D$18</f>
        <v>30.7</v>
      </c>
      <c r="P15" s="17">
        <f>[11]Agosto!$D$19</f>
        <v>34.9</v>
      </c>
      <c r="Q15" s="17" t="str">
        <f>[11]Agosto!$D$20</f>
        <v>*</v>
      </c>
      <c r="R15" s="17">
        <f>[11]Agosto!$D$21</f>
        <v>27.7</v>
      </c>
      <c r="S15" s="17">
        <f>[11]Agosto!$D$22</f>
        <v>28.1</v>
      </c>
      <c r="T15" s="17">
        <f>[11]Agosto!$D$23</f>
        <v>29</v>
      </c>
      <c r="U15" s="17">
        <f>[11]Agosto!$D$24</f>
        <v>28.5</v>
      </c>
      <c r="V15" s="17">
        <f>[11]Agosto!$D$25</f>
        <v>20.7</v>
      </c>
      <c r="W15" s="17">
        <f>[11]Agosto!$D$26</f>
        <v>18.3</v>
      </c>
      <c r="X15" s="17">
        <f>[11]Agosto!$D$27</f>
        <v>21.4</v>
      </c>
      <c r="Y15" s="17">
        <f>[11]Agosto!$D$28</f>
        <v>25.8</v>
      </c>
      <c r="Z15" s="17">
        <f>[11]Agosto!$D$29</f>
        <v>32.1</v>
      </c>
      <c r="AA15" s="17">
        <f>[11]Agosto!$D$30</f>
        <v>34.5</v>
      </c>
      <c r="AB15" s="17">
        <f>[11]Agosto!$D$31</f>
        <v>25.7</v>
      </c>
      <c r="AC15" s="17">
        <f>[11]Agosto!$D$32</f>
        <v>24.7</v>
      </c>
      <c r="AD15" s="17">
        <f>[11]Agosto!$D$33</f>
        <v>19.399999999999999</v>
      </c>
      <c r="AE15" s="17">
        <f>[11]Agosto!$D$34</f>
        <v>14.6</v>
      </c>
      <c r="AF15" s="17">
        <f>[11]Agosto!$D$35</f>
        <v>14.6</v>
      </c>
      <c r="AG15" s="26">
        <f t="shared" si="1"/>
        <v>14.6</v>
      </c>
      <c r="AH15" s="29">
        <f t="shared" si="2"/>
        <v>26.500000000000004</v>
      </c>
    </row>
    <row r="16" spans="1:34" ht="17.100000000000001" customHeight="1" x14ac:dyDescent="0.2">
      <c r="A16" s="15" t="s">
        <v>7</v>
      </c>
      <c r="B16" s="17">
        <f>[12]Agosto!$D$5</f>
        <v>14.6</v>
      </c>
      <c r="C16" s="17">
        <f>[12]Agosto!$D$6</f>
        <v>16.600000000000001</v>
      </c>
      <c r="D16" s="17">
        <f>[12]Agosto!$D$7</f>
        <v>15.4</v>
      </c>
      <c r="E16" s="17">
        <f>[12]Agosto!$D$8</f>
        <v>15.9</v>
      </c>
      <c r="F16" s="17">
        <f>[12]Agosto!$D$9</f>
        <v>16.5</v>
      </c>
      <c r="G16" s="17">
        <f>[12]Agosto!$D$10</f>
        <v>17.5</v>
      </c>
      <c r="H16" s="17">
        <f>[12]Agosto!$D$11</f>
        <v>19</v>
      </c>
      <c r="I16" s="17">
        <f>[12]Agosto!$D$12</f>
        <v>15.2</v>
      </c>
      <c r="J16" s="17">
        <f>[12]Agosto!$D$13</f>
        <v>16</v>
      </c>
      <c r="K16" s="17">
        <f>[12]Agosto!$D$14</f>
        <v>10.8</v>
      </c>
      <c r="L16" s="17">
        <f>[12]Agosto!$D$15</f>
        <v>9.3000000000000007</v>
      </c>
      <c r="M16" s="17">
        <f>[12]Agosto!$D$16</f>
        <v>12.2</v>
      </c>
      <c r="N16" s="17">
        <f>[12]Agosto!$D$17</f>
        <v>12.9</v>
      </c>
      <c r="O16" s="17">
        <f>[12]Agosto!$D$18</f>
        <v>15.2</v>
      </c>
      <c r="P16" s="17">
        <f>[12]Agosto!$D$19</f>
        <v>17.5</v>
      </c>
      <c r="Q16" s="17">
        <f>[12]Agosto!$D$20</f>
        <v>16.3</v>
      </c>
      <c r="R16" s="17">
        <f>[12]Agosto!$D$21</f>
        <v>17.899999999999999</v>
      </c>
      <c r="S16" s="17">
        <f>[12]Agosto!$D$22</f>
        <v>20.3</v>
      </c>
      <c r="T16" s="17">
        <f>[12]Agosto!$D$23</f>
        <v>17.600000000000001</v>
      </c>
      <c r="U16" s="17">
        <f>[12]Agosto!$D$24</f>
        <v>17.5</v>
      </c>
      <c r="V16" s="17">
        <f>[12]Agosto!$D$25</f>
        <v>11.8</v>
      </c>
      <c r="W16" s="17">
        <f>[12]Agosto!$D$26</f>
        <v>5.0999999999999996</v>
      </c>
      <c r="X16" s="17">
        <f>[12]Agosto!$D$27</f>
        <v>10.1</v>
      </c>
      <c r="Y16" s="17">
        <f>[12]Agosto!$D$28</f>
        <v>12.6</v>
      </c>
      <c r="Z16" s="17">
        <f>[12]Agosto!$D$29</f>
        <v>18</v>
      </c>
      <c r="AA16" s="17">
        <f>[12]Agosto!$D$30</f>
        <v>20.9</v>
      </c>
      <c r="AB16" s="17">
        <f>[12]Agosto!$D$31</f>
        <v>19</v>
      </c>
      <c r="AC16" s="17">
        <f>[12]Agosto!$D$32</f>
        <v>19.2</v>
      </c>
      <c r="AD16" s="17">
        <f>[12]Agosto!$D$33</f>
        <v>15.7</v>
      </c>
      <c r="AE16" s="17">
        <f>[12]Agosto!$D$34</f>
        <v>12.1</v>
      </c>
      <c r="AF16" s="17">
        <f>[12]Agosto!$D$35</f>
        <v>9.1</v>
      </c>
      <c r="AG16" s="26">
        <f t="shared" si="1"/>
        <v>5.0999999999999996</v>
      </c>
      <c r="AH16" s="29">
        <f>AVERAGE(B16:AF16)</f>
        <v>15.090322580645166</v>
      </c>
    </row>
    <row r="17" spans="1:36" ht="17.100000000000001" customHeight="1" x14ac:dyDescent="0.2">
      <c r="A17" s="15" t="s">
        <v>8</v>
      </c>
      <c r="B17" s="17">
        <f>[13]Agosto!$D$5</f>
        <v>13.9</v>
      </c>
      <c r="C17" s="17">
        <f>[13]Agosto!$D$6</f>
        <v>13.7</v>
      </c>
      <c r="D17" s="17">
        <f>[13]Agosto!$D$7</f>
        <v>15.5</v>
      </c>
      <c r="E17" s="17">
        <f>[13]Agosto!$D$8</f>
        <v>13.8</v>
      </c>
      <c r="F17" s="17">
        <f>[13]Agosto!$D$9</f>
        <v>15.1</v>
      </c>
      <c r="G17" s="17">
        <f>[13]Agosto!$D$10</f>
        <v>16.899999999999999</v>
      </c>
      <c r="H17" s="17">
        <f>[13]Agosto!$D$11</f>
        <v>19.100000000000001</v>
      </c>
      <c r="I17" s="17">
        <f>[13]Agosto!$D$12</f>
        <v>15.7</v>
      </c>
      <c r="J17" s="17">
        <f>[13]Agosto!$D$13</f>
        <v>15</v>
      </c>
      <c r="K17" s="17">
        <f>[13]Agosto!$D$14</f>
        <v>10.5</v>
      </c>
      <c r="L17" s="17">
        <f>[13]Agosto!$D$15</f>
        <v>8.6999999999999993</v>
      </c>
      <c r="M17" s="17">
        <f>[13]Agosto!$D$16</f>
        <v>9.6</v>
      </c>
      <c r="N17" s="17">
        <f>[13]Agosto!$D$17</f>
        <v>10.8</v>
      </c>
      <c r="O17" s="17">
        <f>[13]Agosto!$D$18</f>
        <v>12.4</v>
      </c>
      <c r="P17" s="17">
        <f>[13]Agosto!$D$19</f>
        <v>17.5</v>
      </c>
      <c r="Q17" s="17">
        <f>[13]Agosto!$D$20</f>
        <v>15.8</v>
      </c>
      <c r="R17" s="17">
        <f>[13]Agosto!$D$21</f>
        <v>17.7</v>
      </c>
      <c r="S17" s="17">
        <f>[13]Agosto!$D$22</f>
        <v>18.8</v>
      </c>
      <c r="T17" s="17">
        <f>[13]Agosto!$D$23</f>
        <v>16.3</v>
      </c>
      <c r="U17" s="17">
        <f>[13]Agosto!$D$24</f>
        <v>17.2</v>
      </c>
      <c r="V17" s="17">
        <f>[13]Agosto!$D$25</f>
        <v>12.2</v>
      </c>
      <c r="W17" s="17">
        <f>[13]Agosto!$D$26</f>
        <v>6.9</v>
      </c>
      <c r="X17" s="17">
        <f>[13]Agosto!$D$27</f>
        <v>6.3</v>
      </c>
      <c r="Y17" s="17">
        <f>[13]Agosto!$D$28</f>
        <v>9.8000000000000007</v>
      </c>
      <c r="Z17" s="17">
        <f>[13]Agosto!$D$29</f>
        <v>15.3</v>
      </c>
      <c r="AA17" s="17">
        <f>[13]Agosto!$D$30</f>
        <v>19.5</v>
      </c>
      <c r="AB17" s="17">
        <f>[13]Agosto!$D$31</f>
        <v>17.5</v>
      </c>
      <c r="AC17" s="17">
        <f>[13]Agosto!$D$32</f>
        <v>17</v>
      </c>
      <c r="AD17" s="17">
        <f>[13]Agosto!$D$33</f>
        <v>18.2</v>
      </c>
      <c r="AE17" s="17">
        <f>[13]Agosto!$D$34</f>
        <v>13.4</v>
      </c>
      <c r="AF17" s="17">
        <f>[13]Agosto!$D$35</f>
        <v>12.2</v>
      </c>
      <c r="AG17" s="26">
        <f>MIN(B17:AF17)</f>
        <v>6.3</v>
      </c>
      <c r="AH17" s="29">
        <f>AVERAGE(B17:AF17)</f>
        <v>14.267741935483869</v>
      </c>
      <c r="AJ17" s="21" t="s">
        <v>51</v>
      </c>
    </row>
    <row r="18" spans="1:36" ht="17.100000000000001" customHeight="1" x14ac:dyDescent="0.2">
      <c r="A18" s="15" t="s">
        <v>9</v>
      </c>
      <c r="B18" s="17">
        <f>[14]Agosto!$D$5</f>
        <v>17.100000000000001</v>
      </c>
      <c r="C18" s="17">
        <f>[14]Agosto!$D$6</f>
        <v>19.100000000000001</v>
      </c>
      <c r="D18" s="17">
        <f>[14]Agosto!$D$7</f>
        <v>18.7</v>
      </c>
      <c r="E18" s="17">
        <f>[14]Agosto!$D$8</f>
        <v>17.8</v>
      </c>
      <c r="F18" s="17">
        <f>[14]Agosto!$D$9</f>
        <v>20.3</v>
      </c>
      <c r="G18" s="17">
        <f>[14]Agosto!$D$10</f>
        <v>24.8</v>
      </c>
      <c r="H18" s="17">
        <f>[14]Agosto!$D$11</f>
        <v>19.8</v>
      </c>
      <c r="I18" s="17" t="str">
        <f>[14]Agosto!$D$12</f>
        <v>*</v>
      </c>
      <c r="J18" s="17">
        <f>[14]Agosto!$D$13</f>
        <v>19.7</v>
      </c>
      <c r="K18" s="17">
        <f>[14]Agosto!$D$14</f>
        <v>15.9</v>
      </c>
      <c r="L18" s="17">
        <f>[14]Agosto!$D$15</f>
        <v>13.1</v>
      </c>
      <c r="M18" s="17">
        <f>[14]Agosto!$D$16</f>
        <v>12.5</v>
      </c>
      <c r="N18" s="17">
        <f>[14]Agosto!$D$17</f>
        <v>13.7</v>
      </c>
      <c r="O18" s="17">
        <f>[14]Agosto!$D$18</f>
        <v>20.3</v>
      </c>
      <c r="P18" s="17">
        <f>[14]Agosto!$D$19</f>
        <v>20.2</v>
      </c>
      <c r="Q18" s="17">
        <f>[14]Agosto!$D$20</f>
        <v>18.5</v>
      </c>
      <c r="R18" s="17">
        <f>[14]Agosto!$D$21</f>
        <v>19.600000000000001</v>
      </c>
      <c r="S18" s="17">
        <f>[14]Agosto!$D$22</f>
        <v>19.5</v>
      </c>
      <c r="T18" s="17">
        <f>[14]Agosto!$D$23</f>
        <v>17.600000000000001</v>
      </c>
      <c r="U18" s="17">
        <f>[14]Agosto!$D$24</f>
        <v>18.600000000000001</v>
      </c>
      <c r="V18" s="17">
        <f>[14]Agosto!$D$25</f>
        <v>12.6</v>
      </c>
      <c r="W18" s="17">
        <f>[14]Agosto!$D$26</f>
        <v>8.3000000000000007</v>
      </c>
      <c r="X18" s="17">
        <f>[14]Agosto!$D$27</f>
        <v>10.5</v>
      </c>
      <c r="Y18" s="17">
        <f>[14]Agosto!$D$28</f>
        <v>12.5</v>
      </c>
      <c r="Z18" s="17">
        <f>[14]Agosto!$D$29</f>
        <v>17.899999999999999</v>
      </c>
      <c r="AA18" s="17">
        <f>[14]Agosto!$D$30</f>
        <v>19.7</v>
      </c>
      <c r="AB18" s="17">
        <f>[14]Agosto!$D$31</f>
        <v>18.3</v>
      </c>
      <c r="AC18" s="17">
        <f>[14]Agosto!$D$32</f>
        <v>18.5</v>
      </c>
      <c r="AD18" s="17">
        <f>[14]Agosto!$D$33</f>
        <v>17.5</v>
      </c>
      <c r="AE18" s="17">
        <f>[14]Agosto!$D$34</f>
        <v>14</v>
      </c>
      <c r="AF18" s="17">
        <f>[14]Agosto!$D$35</f>
        <v>11.8</v>
      </c>
      <c r="AG18" s="26">
        <f t="shared" ref="AG18:AG30" si="5">MIN(B18:AF18)</f>
        <v>8.3000000000000007</v>
      </c>
      <c r="AH18" s="29">
        <f t="shared" ref="AH18:AH30" si="6">AVERAGE(B18:AF18)</f>
        <v>16.946666666666669</v>
      </c>
    </row>
    <row r="19" spans="1:36" ht="17.100000000000001" customHeight="1" x14ac:dyDescent="0.2">
      <c r="A19" s="15" t="s">
        <v>46</v>
      </c>
      <c r="B19" s="17">
        <f>[15]Agosto!$D$5</f>
        <v>13.2</v>
      </c>
      <c r="C19" s="17">
        <f>[15]Agosto!$D$6</f>
        <v>13.9</v>
      </c>
      <c r="D19" s="17">
        <f>[15]Agosto!$D$7</f>
        <v>15.3</v>
      </c>
      <c r="E19" s="17">
        <f>[15]Agosto!$D$8</f>
        <v>12.8</v>
      </c>
      <c r="F19" s="17">
        <f>[15]Agosto!$D$9</f>
        <v>12.7</v>
      </c>
      <c r="G19" s="17">
        <f>[15]Agosto!$D$10</f>
        <v>14.3</v>
      </c>
      <c r="H19" s="17">
        <f>[15]Agosto!$D$11</f>
        <v>17.5</v>
      </c>
      <c r="I19" s="17">
        <f>[15]Agosto!$D$12</f>
        <v>18.399999999999999</v>
      </c>
      <c r="J19" s="17">
        <f>[15]Agosto!$D$13</f>
        <v>17.899999999999999</v>
      </c>
      <c r="K19" s="17">
        <f>[15]Agosto!$D$14</f>
        <v>13.1</v>
      </c>
      <c r="L19" s="17">
        <f>[15]Agosto!$D$15</f>
        <v>7.6</v>
      </c>
      <c r="M19" s="17">
        <f>[15]Agosto!$D$16</f>
        <v>12.4</v>
      </c>
      <c r="N19" s="17">
        <f>[15]Agosto!$D$17</f>
        <v>12.7</v>
      </c>
      <c r="O19" s="17">
        <f>[15]Agosto!$D$18</f>
        <v>14.9</v>
      </c>
      <c r="P19" s="17">
        <f>[15]Agosto!$D$19</f>
        <v>16.600000000000001</v>
      </c>
      <c r="Q19" s="17">
        <f>[15]Agosto!$D$20</f>
        <v>17.899999999999999</v>
      </c>
      <c r="R19" s="17">
        <f>[15]Agosto!$D$21</f>
        <v>20.100000000000001</v>
      </c>
      <c r="S19" s="17">
        <f>[15]Agosto!$D$22</f>
        <v>20.6</v>
      </c>
      <c r="T19" s="17">
        <f>[15]Agosto!$D$23</f>
        <v>19.899999999999999</v>
      </c>
      <c r="U19" s="17">
        <f>[15]Agosto!$D$24</f>
        <v>19.399999999999999</v>
      </c>
      <c r="V19" s="17">
        <f>[15]Agosto!$D$25</f>
        <v>13.9</v>
      </c>
      <c r="W19" s="17">
        <f>[15]Agosto!$D$26</f>
        <v>6.1</v>
      </c>
      <c r="X19" s="17">
        <f>[15]Agosto!$D$27</f>
        <v>8.1</v>
      </c>
      <c r="Y19" s="17">
        <f>[15]Agosto!$D$28</f>
        <v>10.1</v>
      </c>
      <c r="Z19" s="17">
        <f>[15]Agosto!$D$29</f>
        <v>14.5</v>
      </c>
      <c r="AA19" s="17">
        <f>[15]Agosto!$D$30</f>
        <v>16.399999999999999</v>
      </c>
      <c r="AB19" s="17">
        <f>[15]Agosto!$D$31</f>
        <v>16.899999999999999</v>
      </c>
      <c r="AC19" s="17">
        <f>[15]Agosto!$D$32</f>
        <v>19.399999999999999</v>
      </c>
      <c r="AD19" s="17">
        <f>[15]Agosto!$D$33</f>
        <v>14.4</v>
      </c>
      <c r="AE19" s="17">
        <f>[15]Agosto!$D$34</f>
        <v>12.8</v>
      </c>
      <c r="AF19" s="17">
        <f>[15]Agosto!$D$35</f>
        <v>10.199999999999999</v>
      </c>
      <c r="AG19" s="26">
        <f t="shared" ref="AG19" si="7">MIN(B19:AF19)</f>
        <v>6.1</v>
      </c>
      <c r="AH19" s="29">
        <f t="shared" ref="AH19" si="8">AVERAGE(B19:AF19)</f>
        <v>14.645161290322577</v>
      </c>
    </row>
    <row r="20" spans="1:36" ht="17.100000000000001" customHeight="1" x14ac:dyDescent="0.2">
      <c r="A20" s="15" t="s">
        <v>10</v>
      </c>
      <c r="B20" s="17">
        <f>[16]Agosto!$D$5</f>
        <v>14.1</v>
      </c>
      <c r="C20" s="17">
        <f>[16]Agosto!$D$6</f>
        <v>15.7</v>
      </c>
      <c r="D20" s="17">
        <f>[16]Agosto!$D$7</f>
        <v>14</v>
      </c>
      <c r="E20" s="17">
        <f>[16]Agosto!$D$8</f>
        <v>15.4</v>
      </c>
      <c r="F20" s="17">
        <f>[16]Agosto!$D$9</f>
        <v>14.2</v>
      </c>
      <c r="G20" s="17">
        <f>[16]Agosto!$D$10</f>
        <v>14.8</v>
      </c>
      <c r="H20" s="17">
        <f>[16]Agosto!$D$11</f>
        <v>20.2</v>
      </c>
      <c r="I20" s="17">
        <f>[16]Agosto!$D$12</f>
        <v>15.8</v>
      </c>
      <c r="J20" s="17">
        <f>[16]Agosto!$D$13</f>
        <v>15.9</v>
      </c>
      <c r="K20" s="17">
        <f>[16]Agosto!$D$14</f>
        <v>11.4</v>
      </c>
      <c r="L20" s="17">
        <f>[16]Agosto!$D$15</f>
        <v>6.1</v>
      </c>
      <c r="M20" s="17">
        <f>[16]Agosto!$D$16</f>
        <v>10.5</v>
      </c>
      <c r="N20" s="17">
        <f>[16]Agosto!$D$17</f>
        <v>11.1</v>
      </c>
      <c r="O20" s="17">
        <f>[16]Agosto!$D$18</f>
        <v>14</v>
      </c>
      <c r="P20" s="17">
        <f>[16]Agosto!$D$19</f>
        <v>17.8</v>
      </c>
      <c r="Q20" s="17">
        <f>[16]Agosto!$D$20</f>
        <v>16.8</v>
      </c>
      <c r="R20" s="17">
        <f>[16]Agosto!$D$21</f>
        <v>19.600000000000001</v>
      </c>
      <c r="S20" s="17">
        <f>[16]Agosto!$D$22</f>
        <v>19.399999999999999</v>
      </c>
      <c r="T20" s="17">
        <f>[16]Agosto!$D$23</f>
        <v>17.3</v>
      </c>
      <c r="U20" s="17">
        <f>[16]Agosto!$D$24</f>
        <v>18.100000000000001</v>
      </c>
      <c r="V20" s="17">
        <f>[16]Agosto!$D$25</f>
        <v>12.4</v>
      </c>
      <c r="W20" s="17">
        <f>[16]Agosto!$D$26</f>
        <v>6</v>
      </c>
      <c r="X20" s="17">
        <f>[16]Agosto!$D$27</f>
        <v>6.4</v>
      </c>
      <c r="Y20" s="17">
        <f>[16]Agosto!$D$28</f>
        <v>9.3000000000000007</v>
      </c>
      <c r="Z20" s="17">
        <f>[16]Agosto!$D$29</f>
        <v>15.2</v>
      </c>
      <c r="AA20" s="17">
        <f>[16]Agosto!$D$30</f>
        <v>19.100000000000001</v>
      </c>
      <c r="AB20" s="17">
        <f>[16]Agosto!$D$31</f>
        <v>17.100000000000001</v>
      </c>
      <c r="AC20" s="17">
        <f>[16]Agosto!$D$32</f>
        <v>17.5</v>
      </c>
      <c r="AD20" s="17">
        <f>[16]Agosto!$D$33</f>
        <v>16.7</v>
      </c>
      <c r="AE20" s="17">
        <f>[16]Agosto!$D$34</f>
        <v>12.7</v>
      </c>
      <c r="AF20" s="17">
        <f>[16]Agosto!$D$35</f>
        <v>9.6</v>
      </c>
      <c r="AG20" s="26">
        <f t="shared" si="5"/>
        <v>6</v>
      </c>
      <c r="AH20" s="29">
        <f t="shared" si="6"/>
        <v>14.329032258064517</v>
      </c>
    </row>
    <row r="21" spans="1:36" ht="17.100000000000001" customHeight="1" x14ac:dyDescent="0.2">
      <c r="A21" s="15" t="s">
        <v>11</v>
      </c>
      <c r="B21" s="17">
        <f>[17]Agosto!$D$5</f>
        <v>11.6</v>
      </c>
      <c r="C21" s="17">
        <f>[17]Agosto!$D$6</f>
        <v>13.4</v>
      </c>
      <c r="D21" s="17">
        <f>[17]Agosto!$D$7</f>
        <v>12.5</v>
      </c>
      <c r="E21" s="17">
        <f>[17]Agosto!$D$8</f>
        <v>10.7</v>
      </c>
      <c r="F21" s="17">
        <f>[17]Agosto!$D$9</f>
        <v>10.5</v>
      </c>
      <c r="G21" s="17">
        <f>[17]Agosto!$D$10</f>
        <v>11.1</v>
      </c>
      <c r="H21" s="17">
        <f>[17]Agosto!$D$11</f>
        <v>17.100000000000001</v>
      </c>
      <c r="I21" s="17">
        <f>[17]Agosto!$D$12</f>
        <v>17.600000000000001</v>
      </c>
      <c r="J21" s="17">
        <f>[17]Agosto!$D$13</f>
        <v>16.899999999999999</v>
      </c>
      <c r="K21" s="17">
        <f>[17]Agosto!$D$14</f>
        <v>13.3</v>
      </c>
      <c r="L21" s="17">
        <f>[17]Agosto!$D$15</f>
        <v>7.4</v>
      </c>
      <c r="M21" s="17">
        <f>[17]Agosto!$D$16</f>
        <v>6.3</v>
      </c>
      <c r="N21" s="17">
        <f>[17]Agosto!$D$17</f>
        <v>9.6999999999999993</v>
      </c>
      <c r="O21" s="17">
        <f>[17]Agosto!$D$18</f>
        <v>12.7</v>
      </c>
      <c r="P21" s="17">
        <f>[17]Agosto!$D$19</f>
        <v>15</v>
      </c>
      <c r="Q21" s="17">
        <f>[17]Agosto!$D$20</f>
        <v>16.3</v>
      </c>
      <c r="R21" s="17">
        <f>[17]Agosto!$D$21</f>
        <v>17.100000000000001</v>
      </c>
      <c r="S21" s="17">
        <f>[17]Agosto!$D$22</f>
        <v>18.399999999999999</v>
      </c>
      <c r="T21" s="17">
        <f>[17]Agosto!$D$23</f>
        <v>16.5</v>
      </c>
      <c r="U21" s="17">
        <f>[17]Agosto!$D$24</f>
        <v>17.899999999999999</v>
      </c>
      <c r="V21" s="17">
        <f>[17]Agosto!$D$25</f>
        <v>13</v>
      </c>
      <c r="W21" s="17">
        <f>[17]Agosto!$D$26</f>
        <v>6.5</v>
      </c>
      <c r="X21" s="17">
        <f>[17]Agosto!$D$27</f>
        <v>4.3</v>
      </c>
      <c r="Y21" s="17">
        <f>[17]Agosto!$D$28</f>
        <v>5.5</v>
      </c>
      <c r="Z21" s="17">
        <f>[17]Agosto!$D$29</f>
        <v>13.3</v>
      </c>
      <c r="AA21" s="17">
        <f>[17]Agosto!$D$30</f>
        <v>14.7</v>
      </c>
      <c r="AB21" s="17">
        <f>[17]Agosto!$D$31</f>
        <v>13.4</v>
      </c>
      <c r="AC21" s="17">
        <f>[17]Agosto!$D$32</f>
        <v>14.4</v>
      </c>
      <c r="AD21" s="17">
        <f>[17]Agosto!$D$33</f>
        <v>15.3</v>
      </c>
      <c r="AE21" s="17">
        <f>[17]Agosto!$D$34</f>
        <v>12.6</v>
      </c>
      <c r="AF21" s="17">
        <f>[17]Agosto!$D$35</f>
        <v>9.1999999999999993</v>
      </c>
      <c r="AG21" s="26">
        <f t="shared" si="5"/>
        <v>4.3</v>
      </c>
      <c r="AH21" s="29">
        <f t="shared" si="6"/>
        <v>12.716129032258063</v>
      </c>
    </row>
    <row r="22" spans="1:36" ht="17.100000000000001" customHeight="1" x14ac:dyDescent="0.2">
      <c r="A22" s="15" t="s">
        <v>12</v>
      </c>
      <c r="B22" s="17">
        <f>[18]Agosto!$D$5</f>
        <v>14.2</v>
      </c>
      <c r="C22" s="17">
        <f>[18]Agosto!$D$6</f>
        <v>13.8</v>
      </c>
      <c r="D22" s="17">
        <f>[18]Agosto!$D$7</f>
        <v>17.3</v>
      </c>
      <c r="E22" s="17">
        <f>[18]Agosto!$D$8</f>
        <v>16</v>
      </c>
      <c r="F22" s="17">
        <f>[18]Agosto!$D$9</f>
        <v>13.4</v>
      </c>
      <c r="G22" s="17">
        <f>[18]Agosto!$D$10</f>
        <v>15</v>
      </c>
      <c r="H22" s="17">
        <f>[18]Agosto!$D$11</f>
        <v>18.3</v>
      </c>
      <c r="I22" s="17">
        <f>[18]Agosto!$D$12</f>
        <v>18.7</v>
      </c>
      <c r="J22" s="17">
        <f>[18]Agosto!$D$13</f>
        <v>18.8</v>
      </c>
      <c r="K22" s="17">
        <f>[18]Agosto!$D$14</f>
        <v>16.7</v>
      </c>
      <c r="L22" s="17">
        <f>[18]Agosto!$D$15</f>
        <v>11.6</v>
      </c>
      <c r="M22" s="17">
        <f>[18]Agosto!$D$16</f>
        <v>15.5</v>
      </c>
      <c r="N22" s="17">
        <f>[18]Agosto!$D$17</f>
        <v>16.2</v>
      </c>
      <c r="O22" s="17">
        <f>[18]Agosto!$D$18</f>
        <v>16.399999999999999</v>
      </c>
      <c r="P22" s="17">
        <f>[18]Agosto!$D$19</f>
        <v>16.100000000000001</v>
      </c>
      <c r="Q22" s="17">
        <f>[18]Agosto!$D$20</f>
        <v>19.100000000000001</v>
      </c>
      <c r="R22" s="17">
        <f>[18]Agosto!$D$21</f>
        <v>18.8</v>
      </c>
      <c r="S22" s="17">
        <f>[18]Agosto!$D$22</f>
        <v>21.1</v>
      </c>
      <c r="T22" s="17">
        <f>[18]Agosto!$D$23</f>
        <v>21.9</v>
      </c>
      <c r="U22" s="17">
        <f>[18]Agosto!$D$24</f>
        <v>20.6</v>
      </c>
      <c r="V22" s="17">
        <f>[18]Agosto!$D$25</f>
        <v>15.5</v>
      </c>
      <c r="W22" s="17">
        <f>[18]Agosto!$D$26</f>
        <v>8.1999999999999993</v>
      </c>
      <c r="X22" s="17">
        <f>[18]Agosto!$D$27</f>
        <v>10.3</v>
      </c>
      <c r="Y22" s="17">
        <f>[18]Agosto!$D$28</f>
        <v>11.9</v>
      </c>
      <c r="Z22" s="17">
        <f>[18]Agosto!$D$29</f>
        <v>16.600000000000001</v>
      </c>
      <c r="AA22" s="17">
        <f>[18]Agosto!$D$30</f>
        <v>17.5</v>
      </c>
      <c r="AB22" s="17">
        <f>[18]Agosto!$D$31</f>
        <v>20</v>
      </c>
      <c r="AC22" s="17">
        <f>[18]Agosto!$D$32</f>
        <v>19.5</v>
      </c>
      <c r="AD22" s="17">
        <f>[18]Agosto!$D$33</f>
        <v>14.6</v>
      </c>
      <c r="AE22" s="17">
        <f>[18]Agosto!$D$34</f>
        <v>13.2</v>
      </c>
      <c r="AF22" s="17">
        <f>[18]Agosto!$D$35</f>
        <v>10.5</v>
      </c>
      <c r="AG22" s="26">
        <f t="shared" si="5"/>
        <v>8.1999999999999993</v>
      </c>
      <c r="AH22" s="29">
        <f t="shared" si="6"/>
        <v>16.041935483870969</v>
      </c>
    </row>
    <row r="23" spans="1:36" ht="17.100000000000001" customHeight="1" x14ac:dyDescent="0.2">
      <c r="A23" s="15" t="s">
        <v>13</v>
      </c>
      <c r="B23" s="17">
        <f>[19]Agosto!$D$5</f>
        <v>11.1</v>
      </c>
      <c r="C23" s="17">
        <f>[19]Agosto!$D$6</f>
        <v>12.4</v>
      </c>
      <c r="D23" s="17">
        <f>[19]Agosto!$D$7</f>
        <v>13.5</v>
      </c>
      <c r="E23" s="17">
        <f>[19]Agosto!$D$8</f>
        <v>12.4</v>
      </c>
      <c r="F23" s="17">
        <f>[19]Agosto!$D$9</f>
        <v>12.9</v>
      </c>
      <c r="G23" s="17">
        <f>[19]Agosto!$D$10</f>
        <v>14.5</v>
      </c>
      <c r="H23" s="17">
        <f>[19]Agosto!$D$11</f>
        <v>17.899999999999999</v>
      </c>
      <c r="I23" s="17">
        <f>[19]Agosto!$D$12</f>
        <v>17.2</v>
      </c>
      <c r="J23" s="17">
        <f>[19]Agosto!$D$13</f>
        <v>18.100000000000001</v>
      </c>
      <c r="K23" s="17">
        <f>[19]Agosto!$D$14</f>
        <v>17.3</v>
      </c>
      <c r="L23" s="17">
        <f>[19]Agosto!$D$15</f>
        <v>17</v>
      </c>
      <c r="M23" s="17">
        <f>[19]Agosto!$D$16</f>
        <v>13.2</v>
      </c>
      <c r="N23" s="17">
        <f>[19]Agosto!$D$17</f>
        <v>14.6</v>
      </c>
      <c r="O23" s="17">
        <f>[19]Agosto!$D$18</f>
        <v>16.7</v>
      </c>
      <c r="P23" s="17">
        <f>[19]Agosto!$D$19</f>
        <v>17.600000000000001</v>
      </c>
      <c r="Q23" s="17">
        <f>[19]Agosto!$D$20</f>
        <v>22.5</v>
      </c>
      <c r="R23" s="17">
        <f>[19]Agosto!$D$21</f>
        <v>20.7</v>
      </c>
      <c r="S23" s="17">
        <f>[19]Agosto!$D$22</f>
        <v>22.7</v>
      </c>
      <c r="T23" s="17">
        <f>[19]Agosto!$D$23</f>
        <v>20.7</v>
      </c>
      <c r="U23" s="17">
        <f>[19]Agosto!$D$24</f>
        <v>21.7</v>
      </c>
      <c r="V23" s="17">
        <f>[19]Agosto!$D$25</f>
        <v>16.399999999999999</v>
      </c>
      <c r="W23" s="17">
        <f>[19]Agosto!$D$26</f>
        <v>9.5</v>
      </c>
      <c r="X23" s="17">
        <f>[19]Agosto!$D$27</f>
        <v>6.7</v>
      </c>
      <c r="Y23" s="17">
        <f>[19]Agosto!$D$28</f>
        <v>9.8000000000000007</v>
      </c>
      <c r="Z23" s="17">
        <f>[19]Agosto!$D$29</f>
        <v>15.2</v>
      </c>
      <c r="AA23" s="17">
        <f>[19]Agosto!$D$30</f>
        <v>20.100000000000001</v>
      </c>
      <c r="AB23" s="17">
        <f>[19]Agosto!$D$31</f>
        <v>21.6</v>
      </c>
      <c r="AC23" s="17">
        <f>[19]Agosto!$D$32</f>
        <v>21.6</v>
      </c>
      <c r="AD23" s="17">
        <f>[19]Agosto!$D$33</f>
        <v>14.2</v>
      </c>
      <c r="AE23" s="17">
        <f>[19]Agosto!$D$34</f>
        <v>12.6</v>
      </c>
      <c r="AF23" s="17">
        <f>[19]Agosto!$D$35</f>
        <v>11.8</v>
      </c>
      <c r="AG23" s="26">
        <f t="shared" si="5"/>
        <v>6.7</v>
      </c>
      <c r="AH23" s="29">
        <f t="shared" si="6"/>
        <v>15.941935483870967</v>
      </c>
    </row>
    <row r="24" spans="1:36" ht="17.100000000000001" customHeight="1" x14ac:dyDescent="0.2">
      <c r="A24" s="15" t="s">
        <v>14</v>
      </c>
      <c r="B24" s="17">
        <f>[20]Agosto!$D$5</f>
        <v>12.3</v>
      </c>
      <c r="C24" s="17">
        <f>[20]Agosto!$D$6</f>
        <v>12.5</v>
      </c>
      <c r="D24" s="17">
        <f>[20]Agosto!$D$7</f>
        <v>12.4</v>
      </c>
      <c r="E24" s="17">
        <f>[20]Agosto!$D$8</f>
        <v>12.8</v>
      </c>
      <c r="F24" s="17">
        <f>[20]Agosto!$D$9</f>
        <v>14.7</v>
      </c>
      <c r="G24" s="17">
        <f>[20]Agosto!$D$10</f>
        <v>17.8</v>
      </c>
      <c r="H24" s="17">
        <f>[20]Agosto!$D$11</f>
        <v>16.7</v>
      </c>
      <c r="I24" s="17">
        <f>[20]Agosto!$D$12</f>
        <v>15.9</v>
      </c>
      <c r="J24" s="17">
        <f>[20]Agosto!$D$13</f>
        <v>15.5</v>
      </c>
      <c r="K24" s="17">
        <f>[20]Agosto!$D$14</f>
        <v>17.100000000000001</v>
      </c>
      <c r="L24" s="17">
        <f>[20]Agosto!$D$15</f>
        <v>12.4</v>
      </c>
      <c r="M24" s="17">
        <f>[20]Agosto!$D$16</f>
        <v>10.9</v>
      </c>
      <c r="N24" s="17">
        <f>[20]Agosto!$D$17</f>
        <v>9</v>
      </c>
      <c r="O24" s="17">
        <f>[20]Agosto!$D$18</f>
        <v>12.1</v>
      </c>
      <c r="P24" s="17">
        <f>[20]Agosto!$D$19</f>
        <v>18.3</v>
      </c>
      <c r="Q24" s="17">
        <f>[20]Agosto!$D$20</f>
        <v>17.899999999999999</v>
      </c>
      <c r="R24" s="17">
        <f>[20]Agosto!$D$21</f>
        <v>14.9</v>
      </c>
      <c r="S24" s="17">
        <f>[20]Agosto!$D$22</f>
        <v>16.5</v>
      </c>
      <c r="T24" s="17">
        <f>[20]Agosto!$D$23</f>
        <v>17.399999999999999</v>
      </c>
      <c r="U24" s="17">
        <f>[20]Agosto!$D$24</f>
        <v>20</v>
      </c>
      <c r="V24" s="17">
        <f>[20]Agosto!$D$25</f>
        <v>13.6</v>
      </c>
      <c r="W24" s="17">
        <f>[20]Agosto!$D$26</f>
        <v>9.6</v>
      </c>
      <c r="X24" s="17">
        <f>[20]Agosto!$D$27</f>
        <v>8</v>
      </c>
      <c r="Y24" s="17">
        <f>[20]Agosto!$D$28</f>
        <v>11.8</v>
      </c>
      <c r="Z24" s="17">
        <f>[20]Agosto!$D$29</f>
        <v>18.2</v>
      </c>
      <c r="AA24" s="17">
        <f>[20]Agosto!$D$30</f>
        <v>15.6</v>
      </c>
      <c r="AB24" s="17">
        <f>[20]Agosto!$D$31</f>
        <v>13.4</v>
      </c>
      <c r="AC24" s="17">
        <f>[20]Agosto!$D$32</f>
        <v>14.3</v>
      </c>
      <c r="AD24" s="17">
        <f>[20]Agosto!$D$33</f>
        <v>20.9</v>
      </c>
      <c r="AE24" s="17">
        <f>[20]Agosto!$D$34</f>
        <v>19.7</v>
      </c>
      <c r="AF24" s="17">
        <f>[20]Agosto!$D$35</f>
        <v>17.899999999999999</v>
      </c>
      <c r="AG24" s="26">
        <f t="shared" si="5"/>
        <v>8</v>
      </c>
      <c r="AH24" s="29">
        <f t="shared" si="6"/>
        <v>14.841935483870968</v>
      </c>
    </row>
    <row r="25" spans="1:36" ht="17.100000000000001" customHeight="1" x14ac:dyDescent="0.2">
      <c r="A25" s="15" t="s">
        <v>15</v>
      </c>
      <c r="B25" s="17">
        <f>[21]Agosto!$D$5</f>
        <v>15.4</v>
      </c>
      <c r="C25" s="17">
        <f>[21]Agosto!$D$6</f>
        <v>17.5</v>
      </c>
      <c r="D25" s="17">
        <f>[21]Agosto!$D$7</f>
        <v>15.9</v>
      </c>
      <c r="E25" s="17">
        <f>[21]Agosto!$D$8</f>
        <v>14.3</v>
      </c>
      <c r="F25" s="17">
        <f>[21]Agosto!$D$9</f>
        <v>15.6</v>
      </c>
      <c r="G25" s="17">
        <f>[21]Agosto!$D$10</f>
        <v>18.100000000000001</v>
      </c>
      <c r="H25" s="17">
        <f>[21]Agosto!$D$11</f>
        <v>18.399999999999999</v>
      </c>
      <c r="I25" s="17">
        <f>[21]Agosto!$D$12</f>
        <v>14.4</v>
      </c>
      <c r="J25" s="17">
        <f>[21]Agosto!$D$13</f>
        <v>13.6</v>
      </c>
      <c r="K25" s="17">
        <f>[21]Agosto!$D$14</f>
        <v>10.5</v>
      </c>
      <c r="L25" s="17">
        <f>[21]Agosto!$D$15</f>
        <v>6.6</v>
      </c>
      <c r="M25" s="17">
        <f>[21]Agosto!$D$16</f>
        <v>8.9</v>
      </c>
      <c r="N25" s="17">
        <f>[21]Agosto!$D$17</f>
        <v>12.2</v>
      </c>
      <c r="O25" s="17">
        <f>[21]Agosto!$D$18</f>
        <v>16.399999999999999</v>
      </c>
      <c r="P25" s="17">
        <f>[21]Agosto!$D$19</f>
        <v>18.600000000000001</v>
      </c>
      <c r="Q25" s="17">
        <f>[21]Agosto!$D$20</f>
        <v>16.7</v>
      </c>
      <c r="R25" s="17">
        <f>[21]Agosto!$D$21</f>
        <v>20.2</v>
      </c>
      <c r="S25" s="17">
        <f>[21]Agosto!$D$22</f>
        <v>18.8</v>
      </c>
      <c r="T25" s="17">
        <f>[21]Agosto!$D$23</f>
        <v>16.899999999999999</v>
      </c>
      <c r="U25" s="17">
        <f>[21]Agosto!$D$24</f>
        <v>15.9</v>
      </c>
      <c r="V25" s="17">
        <f>[21]Agosto!$D$25</f>
        <v>9.3000000000000007</v>
      </c>
      <c r="W25" s="17">
        <f>[21]Agosto!$D$26</f>
        <v>6.6</v>
      </c>
      <c r="X25" s="17">
        <f>[21]Agosto!$D$27</f>
        <v>6.4</v>
      </c>
      <c r="Y25" s="17">
        <f>[21]Agosto!$D$28</f>
        <v>9.1</v>
      </c>
      <c r="Z25" s="17">
        <f>[21]Agosto!$D$29</f>
        <v>15.3</v>
      </c>
      <c r="AA25" s="17">
        <f>[21]Agosto!$D$30</f>
        <v>17.8</v>
      </c>
      <c r="AB25" s="17">
        <f>[21]Agosto!$D$31</f>
        <v>16.600000000000001</v>
      </c>
      <c r="AC25" s="17">
        <f>[21]Agosto!$D$32</f>
        <v>17.600000000000001</v>
      </c>
      <c r="AD25" s="17">
        <f>[21]Agosto!$D$33</f>
        <v>11.4</v>
      </c>
      <c r="AE25" s="17">
        <f>[21]Agosto!$D$34</f>
        <v>10.6</v>
      </c>
      <c r="AF25" s="17">
        <f>[21]Agosto!$D$35</f>
        <v>8.5</v>
      </c>
      <c r="AG25" s="26">
        <f t="shared" si="5"/>
        <v>6.4</v>
      </c>
      <c r="AH25" s="29">
        <f t="shared" si="6"/>
        <v>14.003225806451614</v>
      </c>
    </row>
    <row r="26" spans="1:36" ht="17.100000000000001" customHeight="1" x14ac:dyDescent="0.2">
      <c r="A26" s="15" t="s">
        <v>16</v>
      </c>
      <c r="B26" s="17">
        <f>[22]Agosto!$D$5</f>
        <v>14.8</v>
      </c>
      <c r="C26" s="17">
        <f>[22]Agosto!$D$6</f>
        <v>17.8</v>
      </c>
      <c r="D26" s="17">
        <f>[22]Agosto!$D$7</f>
        <v>14.2</v>
      </c>
      <c r="E26" s="17">
        <f>[22]Agosto!$D$8</f>
        <v>13.7</v>
      </c>
      <c r="F26" s="17">
        <f>[22]Agosto!$D$9</f>
        <v>16.899999999999999</v>
      </c>
      <c r="G26" s="17">
        <f>[22]Agosto!$D$10</f>
        <v>20.399999999999999</v>
      </c>
      <c r="H26" s="17">
        <f>[22]Agosto!$D$11</f>
        <v>19.100000000000001</v>
      </c>
      <c r="I26" s="17">
        <f>[22]Agosto!$D$12</f>
        <v>16.5</v>
      </c>
      <c r="J26" s="17">
        <f>[22]Agosto!$D$13</f>
        <v>14.6</v>
      </c>
      <c r="K26" s="17">
        <f>[22]Agosto!$D$14</f>
        <v>11.9</v>
      </c>
      <c r="L26" s="17">
        <f>[22]Agosto!$D$15</f>
        <v>9</v>
      </c>
      <c r="M26" s="17">
        <f>[22]Agosto!$D$16</f>
        <v>11.8</v>
      </c>
      <c r="N26" s="17">
        <f>[22]Agosto!$D$17</f>
        <v>14.3</v>
      </c>
      <c r="O26" s="17">
        <f>[22]Agosto!$D$18</f>
        <v>18.100000000000001</v>
      </c>
      <c r="P26" s="17">
        <f>[22]Agosto!$D$19</f>
        <v>21.8</v>
      </c>
      <c r="Q26" s="17">
        <f>[22]Agosto!$D$20</f>
        <v>21.4</v>
      </c>
      <c r="R26" s="17">
        <f>[22]Agosto!$D$21</f>
        <v>24.3</v>
      </c>
      <c r="S26" s="17">
        <f>[22]Agosto!$D$22</f>
        <v>22.2</v>
      </c>
      <c r="T26" s="17">
        <f>[22]Agosto!$D$23</f>
        <v>20.3</v>
      </c>
      <c r="U26" s="17">
        <f>[22]Agosto!$D$24</f>
        <v>20.6</v>
      </c>
      <c r="V26" s="17">
        <f>[22]Agosto!$D$25</f>
        <v>13.6</v>
      </c>
      <c r="W26" s="17">
        <f>[22]Agosto!$D$26</f>
        <v>5.9</v>
      </c>
      <c r="X26" s="17">
        <f>[22]Agosto!$D$27</f>
        <v>7.2</v>
      </c>
      <c r="Y26" s="17">
        <f>[22]Agosto!$D$28</f>
        <v>8.5</v>
      </c>
      <c r="Z26" s="17">
        <f>[22]Agosto!$D$29</f>
        <v>15</v>
      </c>
      <c r="AA26" s="17">
        <f>[22]Agosto!$D$30</f>
        <v>18.600000000000001</v>
      </c>
      <c r="AB26" s="17">
        <f>[22]Agosto!$D$31</f>
        <v>20.6</v>
      </c>
      <c r="AC26" s="17">
        <f>[22]Agosto!$D$32</f>
        <v>23.8</v>
      </c>
      <c r="AD26" s="17">
        <f>[22]Agosto!$D$33</f>
        <v>12.7</v>
      </c>
      <c r="AE26" s="17">
        <f>[22]Agosto!$D$34</f>
        <v>12.3</v>
      </c>
      <c r="AF26" s="17">
        <f>[22]Agosto!$D$35</f>
        <v>11</v>
      </c>
      <c r="AG26" s="26">
        <f t="shared" si="5"/>
        <v>5.9</v>
      </c>
      <c r="AH26" s="29">
        <f t="shared" si="6"/>
        <v>15.900000000000002</v>
      </c>
    </row>
    <row r="27" spans="1:36" ht="17.100000000000001" customHeight="1" x14ac:dyDescent="0.2">
      <c r="A27" s="15" t="s">
        <v>17</v>
      </c>
      <c r="B27" s="17">
        <f>[23]Agosto!$D$5</f>
        <v>10.4</v>
      </c>
      <c r="C27" s="17">
        <f>[23]Agosto!$D$6</f>
        <v>13.4</v>
      </c>
      <c r="D27" s="17">
        <f>[23]Agosto!$D$7</f>
        <v>11.4</v>
      </c>
      <c r="E27" s="17">
        <f>[23]Agosto!$D$8</f>
        <v>11</v>
      </c>
      <c r="F27" s="17">
        <f>[23]Agosto!$D$9</f>
        <v>11</v>
      </c>
      <c r="G27" s="17">
        <f>[23]Agosto!$D$10</f>
        <v>11.2</v>
      </c>
      <c r="H27" s="17">
        <f>[23]Agosto!$D$11</f>
        <v>17.100000000000001</v>
      </c>
      <c r="I27" s="17">
        <f>[23]Agosto!$D$12</f>
        <v>17.7</v>
      </c>
      <c r="J27" s="17">
        <f>[23]Agosto!$D$13</f>
        <v>17.600000000000001</v>
      </c>
      <c r="K27" s="17">
        <f>[23]Agosto!$D$14</f>
        <v>13</v>
      </c>
      <c r="L27" s="17">
        <f>[23]Agosto!$D$15</f>
        <v>3.7</v>
      </c>
      <c r="M27" s="17">
        <f>[23]Agosto!$D$16</f>
        <v>6.6</v>
      </c>
      <c r="N27" s="17">
        <f>[23]Agosto!$D$17</f>
        <v>6.6</v>
      </c>
      <c r="O27" s="17">
        <f>[23]Agosto!$D$18</f>
        <v>11.8</v>
      </c>
      <c r="P27" s="17">
        <f>[23]Agosto!$D$19</f>
        <v>16.2</v>
      </c>
      <c r="Q27" s="17">
        <f>[23]Agosto!$D$20</f>
        <v>16.899999999999999</v>
      </c>
      <c r="R27" s="17">
        <f>[23]Agosto!$D$21</f>
        <v>17.2</v>
      </c>
      <c r="S27" s="17">
        <f>[23]Agosto!$D$22</f>
        <v>19.399999999999999</v>
      </c>
      <c r="T27" s="17">
        <f>[23]Agosto!$D$23</f>
        <v>18.3</v>
      </c>
      <c r="U27" s="17">
        <f>[23]Agosto!$D$24</f>
        <v>18</v>
      </c>
      <c r="V27" s="17">
        <f>[23]Agosto!$D$25</f>
        <v>13.8</v>
      </c>
      <c r="W27" s="17">
        <f>[23]Agosto!$D$26</f>
        <v>4.2</v>
      </c>
      <c r="X27" s="17">
        <f>[23]Agosto!$D$27</f>
        <v>4.4000000000000004</v>
      </c>
      <c r="Y27" s="17">
        <f>[23]Agosto!$D$28</f>
        <v>6</v>
      </c>
      <c r="Z27" s="17">
        <f>[23]Agosto!$D$29</f>
        <v>13.3</v>
      </c>
      <c r="AA27" s="17">
        <f>[23]Agosto!$D$30</f>
        <v>18.100000000000001</v>
      </c>
      <c r="AB27" s="17">
        <f>[23]Agosto!$D$31</f>
        <v>15.7</v>
      </c>
      <c r="AC27" s="17">
        <f>[23]Agosto!$D$32</f>
        <v>17.2</v>
      </c>
      <c r="AD27" s="17">
        <f>[23]Agosto!$D$33</f>
        <v>18.3</v>
      </c>
      <c r="AE27" s="17">
        <f>[23]Agosto!$D$34</f>
        <v>13</v>
      </c>
      <c r="AF27" s="17">
        <f>[23]Agosto!$D$35</f>
        <v>8.3000000000000007</v>
      </c>
      <c r="AG27" s="26">
        <f t="shared" si="5"/>
        <v>3.7</v>
      </c>
      <c r="AH27" s="29">
        <f t="shared" si="6"/>
        <v>12.929032258064517</v>
      </c>
    </row>
    <row r="28" spans="1:36" ht="17.100000000000001" customHeight="1" x14ac:dyDescent="0.2">
      <c r="A28" s="15" t="s">
        <v>18</v>
      </c>
      <c r="B28" s="17">
        <f>[24]Agosto!$D$5</f>
        <v>15.1</v>
      </c>
      <c r="C28" s="17">
        <f>[24]Agosto!$D$6</f>
        <v>12.3</v>
      </c>
      <c r="D28" s="17">
        <f>[24]Agosto!$D$7</f>
        <v>15.2</v>
      </c>
      <c r="E28" s="17">
        <f>[24]Agosto!$D$8</f>
        <v>16.3</v>
      </c>
      <c r="F28" s="17">
        <f>[24]Agosto!$D$9</f>
        <v>14.4</v>
      </c>
      <c r="G28" s="17">
        <f>[24]Agosto!$D$10</f>
        <v>15.7</v>
      </c>
      <c r="H28" s="17">
        <f>[24]Agosto!$D$11</f>
        <v>16</v>
      </c>
      <c r="I28" s="17">
        <f>[24]Agosto!$D$12</f>
        <v>15</v>
      </c>
      <c r="J28" s="17">
        <f>[24]Agosto!$D$13</f>
        <v>18.3</v>
      </c>
      <c r="K28" s="17">
        <f>[24]Agosto!$D$14</f>
        <v>15.5</v>
      </c>
      <c r="L28" s="17">
        <f>[24]Agosto!$D$15</f>
        <v>14</v>
      </c>
      <c r="M28" s="17">
        <f>[24]Agosto!$D$16</f>
        <v>14.9</v>
      </c>
      <c r="N28" s="17">
        <f>[24]Agosto!$D$17</f>
        <v>15.9</v>
      </c>
      <c r="O28" s="17">
        <f>[24]Agosto!$D$18</f>
        <v>17.2</v>
      </c>
      <c r="P28" s="17">
        <f>[24]Agosto!$D$19</f>
        <v>17.2</v>
      </c>
      <c r="Q28" s="17">
        <f>[24]Agosto!$D$20</f>
        <v>15.8</v>
      </c>
      <c r="R28" s="17">
        <f>[24]Agosto!$D$21</f>
        <v>19.5</v>
      </c>
      <c r="S28" s="17">
        <f>[24]Agosto!$D$22</f>
        <v>19.899999999999999</v>
      </c>
      <c r="T28" s="17">
        <f>[24]Agosto!$D$23</f>
        <v>18.899999999999999</v>
      </c>
      <c r="U28" s="17">
        <f>[24]Agosto!$D$24</f>
        <v>19.100000000000001</v>
      </c>
      <c r="V28" s="17">
        <f>[24]Agosto!$D$25</f>
        <v>12.2</v>
      </c>
      <c r="W28" s="17">
        <f>[24]Agosto!$D$26</f>
        <v>6.5</v>
      </c>
      <c r="X28" s="17">
        <f>[24]Agosto!$D$27</f>
        <v>7.2</v>
      </c>
      <c r="Y28" s="17">
        <f>[24]Agosto!$D$28</f>
        <v>13.2</v>
      </c>
      <c r="Z28" s="17">
        <f>[24]Agosto!$D$29</f>
        <v>17</v>
      </c>
      <c r="AA28" s="17">
        <f>[24]Agosto!$D$30</f>
        <v>19.100000000000001</v>
      </c>
      <c r="AB28" s="17">
        <f>[24]Agosto!$D$31</f>
        <v>19.100000000000001</v>
      </c>
      <c r="AC28" s="17">
        <f>[24]Agosto!$D$32</f>
        <v>18.2</v>
      </c>
      <c r="AD28" s="17">
        <f>[24]Agosto!$D$33</f>
        <v>16.3</v>
      </c>
      <c r="AE28" s="17">
        <f>[24]Agosto!$D$34</f>
        <v>12.5</v>
      </c>
      <c r="AF28" s="17">
        <f>[24]Agosto!$D$35</f>
        <v>9.4</v>
      </c>
      <c r="AG28" s="26">
        <f t="shared" si="5"/>
        <v>6.5</v>
      </c>
      <c r="AH28" s="29">
        <f t="shared" si="6"/>
        <v>15.383870967741935</v>
      </c>
    </row>
    <row r="29" spans="1:36" ht="17.100000000000001" customHeight="1" x14ac:dyDescent="0.2">
      <c r="A29" s="15" t="s">
        <v>19</v>
      </c>
      <c r="B29" s="17">
        <f>[25]Agosto!$D$5</f>
        <v>16.3</v>
      </c>
      <c r="C29" s="17">
        <f>[25]Agosto!$D$6</f>
        <v>16.899999999999999</v>
      </c>
      <c r="D29" s="17">
        <f>[25]Agosto!$D$7</f>
        <v>15.5</v>
      </c>
      <c r="E29" s="17">
        <f>[25]Agosto!$D$8</f>
        <v>14.9</v>
      </c>
      <c r="F29" s="17">
        <f>[25]Agosto!$D$9</f>
        <v>16</v>
      </c>
      <c r="G29" s="17">
        <f>[25]Agosto!$D$10</f>
        <v>16.600000000000001</v>
      </c>
      <c r="H29" s="17">
        <f>[25]Agosto!$D$11</f>
        <v>17.100000000000001</v>
      </c>
      <c r="I29" s="17">
        <f>[25]Agosto!$D$12</f>
        <v>14.4</v>
      </c>
      <c r="J29" s="17">
        <f>[25]Agosto!$D$13</f>
        <v>12.7</v>
      </c>
      <c r="K29" s="17">
        <f>[25]Agosto!$D$14</f>
        <v>9.6999999999999993</v>
      </c>
      <c r="L29" s="17">
        <f>[25]Agosto!$D$15</f>
        <v>9</v>
      </c>
      <c r="M29" s="17">
        <f>[25]Agosto!$D$16</f>
        <v>10.5</v>
      </c>
      <c r="N29" s="17">
        <f>[25]Agosto!$D$17</f>
        <v>12.8</v>
      </c>
      <c r="O29" s="17">
        <f>[25]Agosto!$D$18</f>
        <v>15.8</v>
      </c>
      <c r="P29" s="17">
        <f>[25]Agosto!$D$19</f>
        <v>17.2</v>
      </c>
      <c r="Q29" s="17">
        <f>[25]Agosto!$D$20</f>
        <v>15.4</v>
      </c>
      <c r="R29" s="17">
        <f>[25]Agosto!$D$21</f>
        <v>18.3</v>
      </c>
      <c r="S29" s="17">
        <f>[25]Agosto!$D$22</f>
        <v>18.8</v>
      </c>
      <c r="T29" s="17">
        <f>[25]Agosto!$D$23</f>
        <v>16.3</v>
      </c>
      <c r="U29" s="17">
        <f>[25]Agosto!$D$24</f>
        <v>15</v>
      </c>
      <c r="V29" s="17">
        <f>[25]Agosto!$D$25</f>
        <v>10.4</v>
      </c>
      <c r="W29" s="17">
        <f>[25]Agosto!$D$26</f>
        <v>6.7</v>
      </c>
      <c r="X29" s="17">
        <f>[25]Agosto!$D$27</f>
        <v>8.9</v>
      </c>
      <c r="Y29" s="17">
        <f>[25]Agosto!$D$28</f>
        <v>11.7</v>
      </c>
      <c r="Z29" s="17">
        <f>[25]Agosto!$D$29</f>
        <v>16.100000000000001</v>
      </c>
      <c r="AA29" s="17">
        <f>[25]Agosto!$D$30</f>
        <v>19.2</v>
      </c>
      <c r="AB29" s="17">
        <f>[25]Agosto!$D$31</f>
        <v>19.899999999999999</v>
      </c>
      <c r="AC29" s="17">
        <f>[25]Agosto!$D$32</f>
        <v>17.8</v>
      </c>
      <c r="AD29" s="17">
        <f>[25]Agosto!$D$33</f>
        <v>13.7</v>
      </c>
      <c r="AE29" s="17">
        <f>[25]Agosto!$D$34</f>
        <v>12.4</v>
      </c>
      <c r="AF29" s="17">
        <f>[25]Agosto!$D$35</f>
        <v>12.1</v>
      </c>
      <c r="AG29" s="26">
        <f t="shared" si="5"/>
        <v>6.7</v>
      </c>
      <c r="AH29" s="29">
        <f t="shared" si="6"/>
        <v>14.454838709677416</v>
      </c>
    </row>
    <row r="30" spans="1:36" ht="17.100000000000001" customHeight="1" x14ac:dyDescent="0.2">
      <c r="A30" s="15" t="s">
        <v>31</v>
      </c>
      <c r="B30" s="17">
        <f>[26]Agosto!$D$5</f>
        <v>14.9</v>
      </c>
      <c r="C30" s="17">
        <f>[26]Agosto!$D$6</f>
        <v>15.9</v>
      </c>
      <c r="D30" s="17">
        <f>[26]Agosto!$D$7</f>
        <v>14.1</v>
      </c>
      <c r="E30" s="17">
        <f>[26]Agosto!$D$8</f>
        <v>14.2</v>
      </c>
      <c r="F30" s="17">
        <f>[26]Agosto!$D$9</f>
        <v>15</v>
      </c>
      <c r="G30" s="17">
        <f>[26]Agosto!$D$10</f>
        <v>16</v>
      </c>
      <c r="H30" s="17">
        <f>[26]Agosto!$D$11</f>
        <v>21.8</v>
      </c>
      <c r="I30" s="17">
        <f>[26]Agosto!$D$12</f>
        <v>15.9</v>
      </c>
      <c r="J30" s="17">
        <f>[26]Agosto!$D$13</f>
        <v>17.399999999999999</v>
      </c>
      <c r="K30" s="17">
        <f>[26]Agosto!$D$14</f>
        <v>12.7</v>
      </c>
      <c r="L30" s="17">
        <f>[26]Agosto!$D$15</f>
        <v>6.1</v>
      </c>
      <c r="M30" s="17">
        <f>[26]Agosto!$D$16</f>
        <v>10.5</v>
      </c>
      <c r="N30" s="17">
        <f>[26]Agosto!$D$17</f>
        <v>13.1</v>
      </c>
      <c r="O30" s="17">
        <f>[26]Agosto!$D$18</f>
        <v>17.2</v>
      </c>
      <c r="P30" s="17">
        <f>[26]Agosto!$D$19</f>
        <v>21.1</v>
      </c>
      <c r="Q30" s="17">
        <f>[26]Agosto!$D$20</f>
        <v>16.399999999999999</v>
      </c>
      <c r="R30" s="17">
        <f>[26]Agosto!$D$21</f>
        <v>20.100000000000001</v>
      </c>
      <c r="S30" s="17">
        <f>[26]Agosto!$D$22</f>
        <v>21.4</v>
      </c>
      <c r="T30" s="17">
        <f>[26]Agosto!$D$23</f>
        <v>18.100000000000001</v>
      </c>
      <c r="U30" s="17">
        <f>[26]Agosto!$D$24</f>
        <v>18.899999999999999</v>
      </c>
      <c r="V30" s="17">
        <f>[26]Agosto!$D$25</f>
        <v>12.2</v>
      </c>
      <c r="W30" s="17">
        <f>[26]Agosto!$D$26</f>
        <v>4.2</v>
      </c>
      <c r="X30" s="17">
        <f>[26]Agosto!$D$27</f>
        <v>8.6</v>
      </c>
      <c r="Y30" s="17">
        <f>[26]Agosto!$D$28</f>
        <v>8.9</v>
      </c>
      <c r="Z30" s="17">
        <f>[26]Agosto!$D$29</f>
        <v>17.8</v>
      </c>
      <c r="AA30" s="17">
        <f>[26]Agosto!$D$30</f>
        <v>19.2</v>
      </c>
      <c r="AB30" s="17">
        <f>[26]Agosto!$D$31</f>
        <v>22.2</v>
      </c>
      <c r="AC30" s="17">
        <f>[26]Agosto!$D$32</f>
        <v>20.100000000000001</v>
      </c>
      <c r="AD30" s="17">
        <f>[26]Agosto!$D$33</f>
        <v>17.2</v>
      </c>
      <c r="AE30" s="17">
        <f>[26]Agosto!$D$34</f>
        <v>12.5</v>
      </c>
      <c r="AF30" s="17">
        <f>[26]Agosto!$D$35</f>
        <v>8.9</v>
      </c>
      <c r="AG30" s="26">
        <f t="shared" si="5"/>
        <v>4.2</v>
      </c>
      <c r="AH30" s="29">
        <f t="shared" si="6"/>
        <v>15.245161290322578</v>
      </c>
    </row>
    <row r="31" spans="1:36" ht="17.100000000000001" customHeight="1" x14ac:dyDescent="0.2">
      <c r="A31" s="15" t="s">
        <v>48</v>
      </c>
      <c r="B31" s="17">
        <f>[27]Agosto!$D$5</f>
        <v>17.8</v>
      </c>
      <c r="C31" s="17">
        <f>[27]Agosto!$D$6</f>
        <v>18.100000000000001</v>
      </c>
      <c r="D31" s="17">
        <f>[27]Agosto!$D$7</f>
        <v>18.5</v>
      </c>
      <c r="E31" s="17">
        <f>[27]Agosto!$D$8</f>
        <v>18.5</v>
      </c>
      <c r="F31" s="17">
        <f>[27]Agosto!$D$9</f>
        <v>17.2</v>
      </c>
      <c r="G31" s="17">
        <f>[27]Agosto!$D$10</f>
        <v>20.5</v>
      </c>
      <c r="H31" s="17">
        <f>[27]Agosto!$D$11</f>
        <v>19.2</v>
      </c>
      <c r="I31" s="17">
        <f>[27]Agosto!$D$12</f>
        <v>18.2</v>
      </c>
      <c r="J31" s="17">
        <f>[27]Agosto!$D$13</f>
        <v>17.399999999999999</v>
      </c>
      <c r="K31" s="17">
        <f>[27]Agosto!$D$14</f>
        <v>16.3</v>
      </c>
      <c r="L31" s="17">
        <f>[27]Agosto!$D$15</f>
        <v>17.8</v>
      </c>
      <c r="M31" s="17">
        <f>[27]Agosto!$D$16</f>
        <v>16.100000000000001</v>
      </c>
      <c r="N31" s="17">
        <f>[27]Agosto!$D$17</f>
        <v>18.5</v>
      </c>
      <c r="O31" s="17">
        <f>[27]Agosto!$D$18</f>
        <v>21.4</v>
      </c>
      <c r="P31" s="17">
        <f>[27]Agosto!$D$19</f>
        <v>20.7</v>
      </c>
      <c r="Q31" s="17">
        <f>[27]Agosto!$D$20</f>
        <v>18.399999999999999</v>
      </c>
      <c r="R31" s="17">
        <f>[27]Agosto!$D$21</f>
        <v>21</v>
      </c>
      <c r="S31" s="17">
        <f>[27]Agosto!$D$22</f>
        <v>22.4</v>
      </c>
      <c r="T31" s="17">
        <f>[27]Agosto!$D$23</f>
        <v>21.2</v>
      </c>
      <c r="U31" s="17">
        <f>[27]Agosto!$D$24</f>
        <v>21.8</v>
      </c>
      <c r="V31" s="17">
        <f>[27]Agosto!$D$25</f>
        <v>14</v>
      </c>
      <c r="W31" s="17">
        <f>[27]Agosto!$D$26</f>
        <v>8.3000000000000007</v>
      </c>
      <c r="X31" s="17">
        <f>[27]Agosto!$D$27</f>
        <v>11.1</v>
      </c>
      <c r="Y31" s="17">
        <f>[27]Agosto!$D$28</f>
        <v>16</v>
      </c>
      <c r="Z31" s="17">
        <f>[27]Agosto!$D$29</f>
        <v>21.5</v>
      </c>
      <c r="AA31" s="17">
        <f>[27]Agosto!$D$30</f>
        <v>21.5</v>
      </c>
      <c r="AB31" s="17">
        <f>[27]Agosto!$D$31</f>
        <v>20.9</v>
      </c>
      <c r="AC31" s="17">
        <f>[27]Agosto!$D$32</f>
        <v>20.7</v>
      </c>
      <c r="AD31" s="17">
        <f>[27]Agosto!$D$33</f>
        <v>17.100000000000001</v>
      </c>
      <c r="AE31" s="17">
        <f>[27]Agosto!$D$34</f>
        <v>12.4</v>
      </c>
      <c r="AF31" s="17">
        <f>[27]Agosto!$D$35</f>
        <v>12.7</v>
      </c>
      <c r="AG31" s="26">
        <f>MIN(B31:AF31)</f>
        <v>8.3000000000000007</v>
      </c>
      <c r="AH31" s="29">
        <f>AVERAGE(B31:AF31)</f>
        <v>17.974193548387099</v>
      </c>
    </row>
    <row r="32" spans="1:36" ht="17.100000000000001" customHeight="1" x14ac:dyDescent="0.2">
      <c r="A32" s="15" t="s">
        <v>20</v>
      </c>
      <c r="B32" s="17">
        <f>[28]Agosto!$D$5</f>
        <v>14.6</v>
      </c>
      <c r="C32" s="17">
        <f>[28]Agosto!$D$6</f>
        <v>14.6</v>
      </c>
      <c r="D32" s="17">
        <f>[28]Agosto!$D$7</f>
        <v>15.4</v>
      </c>
      <c r="E32" s="17">
        <f>[28]Agosto!$D$8</f>
        <v>14.8</v>
      </c>
      <c r="F32" s="17">
        <f>[28]Agosto!$D$9</f>
        <v>18</v>
      </c>
      <c r="G32" s="17">
        <f>[28]Agosto!$D$10</f>
        <v>17.7</v>
      </c>
      <c r="H32" s="17">
        <f>[28]Agosto!$D$11</f>
        <v>18.5</v>
      </c>
      <c r="I32" s="17">
        <f>[28]Agosto!$D$12</f>
        <v>18.600000000000001</v>
      </c>
      <c r="J32" s="17">
        <f>[28]Agosto!$D$13</f>
        <v>19.399999999999999</v>
      </c>
      <c r="K32" s="17">
        <f>[28]Agosto!$D$14</f>
        <v>17.5</v>
      </c>
      <c r="L32" s="17">
        <f>[28]Agosto!$D$15</f>
        <v>10.5</v>
      </c>
      <c r="M32" s="17">
        <f>[28]Agosto!$D$16</f>
        <v>10.7</v>
      </c>
      <c r="N32" s="17">
        <f>[28]Agosto!$D$17</f>
        <v>11.8</v>
      </c>
      <c r="O32" s="17">
        <f>[28]Agosto!$D$18</f>
        <v>14.3</v>
      </c>
      <c r="P32" s="17">
        <f>[28]Agosto!$D$19</f>
        <v>19.100000000000001</v>
      </c>
      <c r="Q32" s="17">
        <f>[28]Agosto!$D$20</f>
        <v>17.899999999999999</v>
      </c>
      <c r="R32" s="17">
        <f>[28]Agosto!$D$21</f>
        <v>16.8</v>
      </c>
      <c r="S32" s="17" t="str">
        <f>[28]Agosto!$D$22</f>
        <v>*</v>
      </c>
      <c r="T32" s="17" t="str">
        <f>[28]Agosto!$D$23</f>
        <v>*</v>
      </c>
      <c r="U32" s="17" t="str">
        <f>[28]Agosto!$D$24</f>
        <v>*</v>
      </c>
      <c r="V32" s="17" t="str">
        <f>[28]Agosto!$D$25</f>
        <v>*</v>
      </c>
      <c r="W32" s="17" t="str">
        <f>[28]Agosto!$D$26</f>
        <v>*</v>
      </c>
      <c r="X32" s="17" t="str">
        <f>[28]Agosto!$D$27</f>
        <v>*</v>
      </c>
      <c r="Y32" s="17" t="str">
        <f>[28]Agosto!$D$28</f>
        <v>*</v>
      </c>
      <c r="Z32" s="17" t="str">
        <f>[28]Agosto!$D$29</f>
        <v>*</v>
      </c>
      <c r="AA32" s="17" t="str">
        <f>[28]Agosto!$D$30</f>
        <v>*</v>
      </c>
      <c r="AB32" s="17" t="str">
        <f>[28]Agosto!$D$31</f>
        <v>*</v>
      </c>
      <c r="AC32" s="17" t="str">
        <f>[28]Agosto!$D$32</f>
        <v>*</v>
      </c>
      <c r="AD32" s="17" t="str">
        <f>[28]Agosto!$D$33</f>
        <v>*</v>
      </c>
      <c r="AE32" s="17" t="str">
        <f>[28]Agosto!$D$34</f>
        <v>*</v>
      </c>
      <c r="AF32" s="17" t="str">
        <f>[28]Agosto!$D$35</f>
        <v>*</v>
      </c>
      <c r="AG32" s="26">
        <f>MIN(B32:AF32)</f>
        <v>10.5</v>
      </c>
      <c r="AH32" s="29">
        <f>AVERAGE(B32:AF32)</f>
        <v>15.894117647058826</v>
      </c>
    </row>
    <row r="33" spans="1:35" s="5" customFormat="1" ht="17.100000000000001" customHeight="1" x14ac:dyDescent="0.2">
      <c r="A33" s="22" t="s">
        <v>35</v>
      </c>
      <c r="B33" s="23">
        <f t="shared" ref="B33:AG33" si="9">MIN(B5:B32)</f>
        <v>10.4</v>
      </c>
      <c r="C33" s="23">
        <f t="shared" si="9"/>
        <v>11.7</v>
      </c>
      <c r="D33" s="23">
        <f t="shared" si="9"/>
        <v>11.2</v>
      </c>
      <c r="E33" s="23">
        <f t="shared" si="9"/>
        <v>10.7</v>
      </c>
      <c r="F33" s="23">
        <f t="shared" si="9"/>
        <v>10.5</v>
      </c>
      <c r="G33" s="23">
        <f t="shared" si="9"/>
        <v>11.1</v>
      </c>
      <c r="H33" s="23">
        <f t="shared" si="9"/>
        <v>14.4</v>
      </c>
      <c r="I33" s="23">
        <f t="shared" si="9"/>
        <v>13.9</v>
      </c>
      <c r="J33" s="23">
        <f t="shared" si="9"/>
        <v>12.7</v>
      </c>
      <c r="K33" s="23">
        <f t="shared" si="9"/>
        <v>8.9</v>
      </c>
      <c r="L33" s="23">
        <f t="shared" si="9"/>
        <v>3.7</v>
      </c>
      <c r="M33" s="23">
        <f t="shared" si="9"/>
        <v>5.5</v>
      </c>
      <c r="N33" s="23">
        <f t="shared" si="9"/>
        <v>6.6</v>
      </c>
      <c r="O33" s="23">
        <f t="shared" si="9"/>
        <v>11.3</v>
      </c>
      <c r="P33" s="23">
        <f t="shared" si="9"/>
        <v>14.6</v>
      </c>
      <c r="Q33" s="23">
        <f t="shared" si="9"/>
        <v>15.1</v>
      </c>
      <c r="R33" s="23">
        <f t="shared" si="9"/>
        <v>13.8</v>
      </c>
      <c r="S33" s="23">
        <f t="shared" si="9"/>
        <v>16.2</v>
      </c>
      <c r="T33" s="23">
        <f t="shared" si="9"/>
        <v>15.7</v>
      </c>
      <c r="U33" s="23">
        <f t="shared" si="9"/>
        <v>15</v>
      </c>
      <c r="V33" s="23">
        <f t="shared" si="9"/>
        <v>9.3000000000000007</v>
      </c>
      <c r="W33" s="23">
        <f t="shared" si="9"/>
        <v>3.5</v>
      </c>
      <c r="X33" s="23">
        <f t="shared" si="9"/>
        <v>4.3</v>
      </c>
      <c r="Y33" s="23">
        <f t="shared" si="9"/>
        <v>5.5</v>
      </c>
      <c r="Z33" s="23">
        <f t="shared" si="9"/>
        <v>11.4</v>
      </c>
      <c r="AA33" s="23">
        <f t="shared" si="9"/>
        <v>14.7</v>
      </c>
      <c r="AB33" s="23">
        <f t="shared" si="9"/>
        <v>12.3</v>
      </c>
      <c r="AC33" s="23">
        <f t="shared" si="9"/>
        <v>13.3</v>
      </c>
      <c r="AD33" s="23">
        <f t="shared" si="9"/>
        <v>11.4</v>
      </c>
      <c r="AE33" s="23">
        <f t="shared" si="9"/>
        <v>10.6</v>
      </c>
      <c r="AF33" s="23">
        <f t="shared" si="9"/>
        <v>7.4</v>
      </c>
      <c r="AG33" s="26">
        <f t="shared" si="9"/>
        <v>3.5</v>
      </c>
      <c r="AH33" s="29">
        <f>AVERAGE(AH5:AH32)</f>
        <v>15.700515722417995</v>
      </c>
    </row>
    <row r="34" spans="1:35" x14ac:dyDescent="0.2">
      <c r="A34" s="105"/>
      <c r="B34" s="106"/>
      <c r="C34" s="106"/>
      <c r="D34" s="106" t="s">
        <v>139</v>
      </c>
      <c r="E34" s="106"/>
      <c r="F34" s="106"/>
      <c r="G34" s="106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4"/>
      <c r="AE34" s="85"/>
      <c r="AF34" s="86"/>
      <c r="AG34" s="86"/>
      <c r="AH34" s="87"/>
    </row>
    <row r="35" spans="1:35" x14ac:dyDescent="0.2">
      <c r="A35" s="81"/>
      <c r="B35" s="88"/>
      <c r="C35" s="88"/>
      <c r="D35" s="88"/>
      <c r="E35" s="88" t="s">
        <v>140</v>
      </c>
      <c r="F35" s="88"/>
      <c r="G35" s="88"/>
      <c r="H35" s="88"/>
      <c r="I35" s="88"/>
      <c r="J35" s="89"/>
      <c r="K35" s="89"/>
      <c r="L35" s="89"/>
      <c r="M35" s="89" t="s">
        <v>49</v>
      </c>
      <c r="N35" s="89"/>
      <c r="O35" s="89"/>
      <c r="P35" s="89"/>
      <c r="Q35" s="89"/>
      <c r="R35" s="89"/>
      <c r="S35" s="89"/>
      <c r="T35" s="127" t="s">
        <v>141</v>
      </c>
      <c r="U35" s="127"/>
      <c r="V35" s="127"/>
      <c r="W35" s="127"/>
      <c r="X35" s="127"/>
      <c r="Y35" s="89"/>
      <c r="Z35" s="89"/>
      <c r="AA35" s="89"/>
      <c r="AB35" s="89"/>
      <c r="AC35" s="88"/>
      <c r="AD35" s="88"/>
      <c r="AE35" s="88"/>
      <c r="AF35" s="89"/>
      <c r="AG35" s="100"/>
      <c r="AH35" s="94"/>
    </row>
    <row r="36" spans="1:35" ht="13.5" thickBot="1" x14ac:dyDescent="0.25">
      <c r="A36" s="95"/>
      <c r="B36" s="97"/>
      <c r="C36" s="97"/>
      <c r="D36" s="97"/>
      <c r="E36" s="97"/>
      <c r="F36" s="97"/>
      <c r="G36" s="97"/>
      <c r="H36" s="97"/>
      <c r="I36" s="97"/>
      <c r="J36" s="102"/>
      <c r="K36" s="102"/>
      <c r="L36" s="102"/>
      <c r="M36" s="102" t="s">
        <v>50</v>
      </c>
      <c r="N36" s="102"/>
      <c r="O36" s="102"/>
      <c r="P36" s="102"/>
      <c r="Q36" s="97"/>
      <c r="R36" s="97"/>
      <c r="S36" s="97"/>
      <c r="T36" s="134" t="s">
        <v>142</v>
      </c>
      <c r="U36" s="134"/>
      <c r="V36" s="134"/>
      <c r="W36" s="134"/>
      <c r="X36" s="134"/>
      <c r="Y36" s="102"/>
      <c r="Z36" s="102"/>
      <c r="AA36" s="102"/>
      <c r="AB36" s="102"/>
      <c r="AC36" s="97"/>
      <c r="AD36" s="97"/>
      <c r="AE36" s="97"/>
      <c r="AF36" s="97"/>
      <c r="AG36" s="103"/>
      <c r="AH36" s="104"/>
      <c r="AI36" s="2"/>
    </row>
    <row r="37" spans="1:35" x14ac:dyDescent="0.2">
      <c r="AD37" s="9"/>
      <c r="AE37" s="1"/>
      <c r="AF37"/>
      <c r="AG37" s="39"/>
      <c r="AH37" s="39"/>
      <c r="AI37" s="2"/>
    </row>
    <row r="42" spans="1:35" x14ac:dyDescent="0.2">
      <c r="E42" s="2" t="s">
        <v>51</v>
      </c>
    </row>
  </sheetData>
  <sheetProtection password="C6EC" sheet="1" objects="1" scenarios="1"/>
  <mergeCells count="36">
    <mergeCell ref="T35:X35"/>
    <mergeCell ref="T36:X3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F3:AF4"/>
    <mergeCell ref="T3:T4"/>
    <mergeCell ref="AE3:AE4"/>
    <mergeCell ref="Z3:Z4"/>
    <mergeCell ref="U3:U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L44" sqref="L44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" style="2" customWidth="1"/>
    <col min="27" max="30" width="5.42578125" style="2" bestFit="1" customWidth="1"/>
    <col min="31" max="31" width="7.85546875" style="2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3" t="s">
        <v>25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</row>
    <row r="2" spans="1:34" s="4" customFormat="1" ht="20.100000000000001" customHeight="1" x14ac:dyDescent="0.2">
      <c r="A2" s="126" t="s">
        <v>21</v>
      </c>
      <c r="B2" s="124" t="s">
        <v>136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7"/>
    </row>
    <row r="3" spans="1:34" s="5" customFormat="1" ht="20.100000000000001" customHeight="1" x14ac:dyDescent="0.2">
      <c r="A3" s="126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23">
        <v>30</v>
      </c>
      <c r="AF3" s="123">
        <v>31</v>
      </c>
      <c r="AG3" s="24" t="s">
        <v>38</v>
      </c>
      <c r="AH3" s="8"/>
    </row>
    <row r="4" spans="1:34" s="5" customFormat="1" ht="20.100000000000001" customHeight="1" x14ac:dyDescent="0.2">
      <c r="A4" s="126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24" t="s">
        <v>37</v>
      </c>
      <c r="AH4" s="8"/>
    </row>
    <row r="5" spans="1:34" s="5" customFormat="1" ht="20.100000000000001" customHeight="1" x14ac:dyDescent="0.2">
      <c r="A5" s="15" t="s">
        <v>44</v>
      </c>
      <c r="B5" s="17">
        <f>[1]Agosto!$E$5</f>
        <v>55.526315789473685</v>
      </c>
      <c r="C5" s="17">
        <f>[1]Agosto!$E$6</f>
        <v>52.875</v>
      </c>
      <c r="D5" s="17">
        <f>[1]Agosto!$E$7</f>
        <v>54.6875</v>
      </c>
      <c r="E5" s="17">
        <f>[1]Agosto!$E$8</f>
        <v>55.842105263157897</v>
      </c>
      <c r="F5" s="17">
        <f>[1]Agosto!$E$9</f>
        <v>52.210526315789473</v>
      </c>
      <c r="G5" s="17">
        <f>[1]Agosto!$E$10</f>
        <v>54.142857142857146</v>
      </c>
      <c r="H5" s="17">
        <f>[1]Agosto!$E$11</f>
        <v>52.565217391304351</v>
      </c>
      <c r="I5" s="17">
        <f>[1]Agosto!$E$12</f>
        <v>57.727272727272727</v>
      </c>
      <c r="J5" s="17">
        <f>[1]Agosto!$E$13</f>
        <v>73.142857142857139</v>
      </c>
      <c r="K5" s="17">
        <f>[1]Agosto!$E$14</f>
        <v>79.818181818181813</v>
      </c>
      <c r="L5" s="17">
        <f>[1]Agosto!$E$15</f>
        <v>43</v>
      </c>
      <c r="M5" s="17">
        <f>[1]Agosto!$E$16</f>
        <v>55.941176470588232</v>
      </c>
      <c r="N5" s="17">
        <f>[1]Agosto!$E$17</f>
        <v>55.222222222222221</v>
      </c>
      <c r="O5" s="17">
        <f>[1]Agosto!$E$18</f>
        <v>44.294117647058826</v>
      </c>
      <c r="P5" s="17">
        <f>[1]Agosto!$E$19</f>
        <v>67.541666666666671</v>
      </c>
      <c r="Q5" s="17">
        <f>[1]Agosto!$E$20</f>
        <v>69</v>
      </c>
      <c r="R5" s="17">
        <f>[1]Agosto!$E$21</f>
        <v>47</v>
      </c>
      <c r="S5" s="17">
        <f>[1]Agosto!$E$22</f>
        <v>48.5</v>
      </c>
      <c r="T5" s="17">
        <f>[1]Agosto!$E$23</f>
        <v>69.875</v>
      </c>
      <c r="U5" s="17">
        <f>[1]Agosto!$E$24</f>
        <v>70.375</v>
      </c>
      <c r="V5" s="17">
        <f>[1]Agosto!$E$25</f>
        <v>64.75</v>
      </c>
      <c r="W5" s="17">
        <f>[1]Agosto!$E$26</f>
        <v>63.31818181818182</v>
      </c>
      <c r="X5" s="17">
        <f>[1]Agosto!$E$27</f>
        <v>59.5625</v>
      </c>
      <c r="Y5" s="17">
        <f>[1]Agosto!$E$28</f>
        <v>53.93333333333333</v>
      </c>
      <c r="Z5" s="17">
        <f>[1]Agosto!$E$29</f>
        <v>52.823529411764703</v>
      </c>
      <c r="AA5" s="17">
        <f>[1]Agosto!$E$30</f>
        <v>42.833333333333336</v>
      </c>
      <c r="AB5" s="17">
        <f>[1]Agosto!$E$31</f>
        <v>52.81818181818182</v>
      </c>
      <c r="AC5" s="17">
        <f>[1]Agosto!$E$32</f>
        <v>49.227272727272727</v>
      </c>
      <c r="AD5" s="17">
        <f>[1]Agosto!$E$33</f>
        <v>72.7</v>
      </c>
      <c r="AE5" s="17" t="str">
        <f>[1]Agosto!$E$34</f>
        <v>*</v>
      </c>
      <c r="AF5" s="17">
        <f>[1]Agosto!$E$35</f>
        <v>66.545454545454547</v>
      </c>
      <c r="AG5" s="25">
        <f>AVERAGE(B5:AF5)</f>
        <v>57.926626786165073</v>
      </c>
      <c r="AH5" s="8"/>
    </row>
    <row r="6" spans="1:34" ht="17.100000000000001" customHeight="1" x14ac:dyDescent="0.2">
      <c r="A6" s="15" t="s">
        <v>0</v>
      </c>
      <c r="B6" s="17">
        <f>[2]Agosto!$E$5</f>
        <v>58.916666666666664</v>
      </c>
      <c r="C6" s="17">
        <f>[2]Agosto!$E$6</f>
        <v>61.125</v>
      </c>
      <c r="D6" s="17">
        <f>[2]Agosto!$E$7</f>
        <v>72.375</v>
      </c>
      <c r="E6" s="17">
        <f>[2]Agosto!$E$8</f>
        <v>63.75</v>
      </c>
      <c r="F6" s="17">
        <f>[2]Agosto!$E$9</f>
        <v>58.458333333333336</v>
      </c>
      <c r="G6" s="17">
        <f>[2]Agosto!$E$10</f>
        <v>53.166666666666664</v>
      </c>
      <c r="H6" s="17">
        <f>[2]Agosto!$E$11</f>
        <v>67.083333333333329</v>
      </c>
      <c r="I6" s="17">
        <f>[2]Agosto!$E$12</f>
        <v>91.333333333333329</v>
      </c>
      <c r="J6" s="17">
        <f>[2]Agosto!$E$13</f>
        <v>74.083333333333329</v>
      </c>
      <c r="K6" s="17">
        <f>[2]Agosto!$E$14</f>
        <v>63.416666666666664</v>
      </c>
      <c r="L6" s="17">
        <f>[2]Agosto!$E$15</f>
        <v>59.958333333333336</v>
      </c>
      <c r="M6" s="17">
        <f>[2]Agosto!$E$16</f>
        <v>59.666666666666664</v>
      </c>
      <c r="N6" s="17">
        <f>[2]Agosto!$E$17</f>
        <v>55.75</v>
      </c>
      <c r="O6" s="17">
        <f>[2]Agosto!$E$18</f>
        <v>57.25</v>
      </c>
      <c r="P6" s="17">
        <f>[2]Agosto!$E$19</f>
        <v>73.458333333333329</v>
      </c>
      <c r="Q6" s="17">
        <f>[2]Agosto!$E$20</f>
        <v>74</v>
      </c>
      <c r="R6" s="17">
        <f>[2]Agosto!$E$21</f>
        <v>58.625</v>
      </c>
      <c r="S6" s="17">
        <f>[2]Agosto!$E$22</f>
        <v>79.583333333333329</v>
      </c>
      <c r="T6" s="17">
        <f>[2]Agosto!$E$23</f>
        <v>94.708333333333329</v>
      </c>
      <c r="U6" s="17">
        <f>[2]Agosto!$E$24</f>
        <v>88.875</v>
      </c>
      <c r="V6" s="17">
        <f>[2]Agosto!$E$25</f>
        <v>67.833333333333329</v>
      </c>
      <c r="W6" s="17">
        <f>[2]Agosto!$E$26</f>
        <v>64.5</v>
      </c>
      <c r="X6" s="17">
        <f>[2]Agosto!$E$27</f>
        <v>61.291666666666664</v>
      </c>
      <c r="Y6" s="17">
        <f>[2]Agosto!$E$28</f>
        <v>61.125</v>
      </c>
      <c r="Z6" s="17">
        <f>[2]Agosto!$E$29</f>
        <v>64.333333333333329</v>
      </c>
      <c r="AA6" s="17">
        <f>[2]Agosto!$E$30</f>
        <v>57.666666666666664</v>
      </c>
      <c r="AB6" s="17">
        <f>[2]Agosto!$E$31</f>
        <v>50.166666666666664</v>
      </c>
      <c r="AC6" s="17">
        <f>[2]Agosto!$E$32</f>
        <v>51.416666666666664</v>
      </c>
      <c r="AD6" s="17">
        <f>[2]Agosto!$E$33</f>
        <v>87.083333333333329</v>
      </c>
      <c r="AE6" s="17">
        <f>[2]Agosto!$E$34</f>
        <v>89.125</v>
      </c>
      <c r="AF6" s="17">
        <f>[2]Agosto!$E$35</f>
        <v>78.208333333333329</v>
      </c>
      <c r="AG6" s="26">
        <f t="shared" ref="AG6:AG19" si="1">AVERAGE(B6:AF6)</f>
        <v>67.688172043010738</v>
      </c>
    </row>
    <row r="7" spans="1:34" ht="17.100000000000001" customHeight="1" x14ac:dyDescent="0.2">
      <c r="A7" s="15" t="s">
        <v>1</v>
      </c>
      <c r="B7" s="17">
        <f>[3]Agosto!$E$5</f>
        <v>59.625</v>
      </c>
      <c r="C7" s="17">
        <f>[3]Agosto!$E$6</f>
        <v>64.375</v>
      </c>
      <c r="D7" s="17">
        <f>[3]Agosto!$E$7</f>
        <v>64.583333333333329</v>
      </c>
      <c r="E7" s="17">
        <f>[3]Agosto!$E$8</f>
        <v>55.25</v>
      </c>
      <c r="F7" s="17">
        <f>[3]Agosto!$E$9</f>
        <v>54.833333333333336</v>
      </c>
      <c r="G7" s="17">
        <f>[3]Agosto!$E$10</f>
        <v>56.958333333333336</v>
      </c>
      <c r="H7" s="17">
        <f>[3]Agosto!$E$11</f>
        <v>58</v>
      </c>
      <c r="I7" s="17">
        <f>[3]Agosto!$E$12</f>
        <v>73.583333333333329</v>
      </c>
      <c r="J7" s="17">
        <f>[3]Agosto!$E$13</f>
        <v>85.416666666666671</v>
      </c>
      <c r="K7" s="17">
        <f>[3]Agosto!$E$14</f>
        <v>64.041666666666671</v>
      </c>
      <c r="L7" s="17">
        <f>[3]Agosto!$E$15</f>
        <v>57.208333333333336</v>
      </c>
      <c r="M7" s="17">
        <f>[3]Agosto!$E$16</f>
        <v>44.708333333333336</v>
      </c>
      <c r="N7" s="17">
        <f>[3]Agosto!$E$17</f>
        <v>47.041666666666664</v>
      </c>
      <c r="O7" s="17">
        <f>[3]Agosto!$E$18</f>
        <v>62.375</v>
      </c>
      <c r="P7" s="17">
        <f>[3]Agosto!$E$19</f>
        <v>63</v>
      </c>
      <c r="Q7" s="17">
        <f>[3]Agosto!$E$20</f>
        <v>63.333333333333336</v>
      </c>
      <c r="R7" s="17">
        <f>[3]Agosto!$E$21</f>
        <v>67.083333333333329</v>
      </c>
      <c r="S7" s="17">
        <f>[3]Agosto!$E$22</f>
        <v>66.708333333333329</v>
      </c>
      <c r="T7" s="17">
        <f>[3]Agosto!$E$23</f>
        <v>76</v>
      </c>
      <c r="U7" s="17">
        <f>[3]Agosto!$E$24</f>
        <v>76</v>
      </c>
      <c r="V7" s="17">
        <f>[3]Agosto!$E$25</f>
        <v>58.958333333333336</v>
      </c>
      <c r="W7" s="17">
        <f>[3]Agosto!$E$26</f>
        <v>62.041666666666664</v>
      </c>
      <c r="X7" s="17">
        <f>[3]Agosto!$E$27</f>
        <v>61.458333333333336</v>
      </c>
      <c r="Y7" s="17">
        <f>[3]Agosto!$E$28</f>
        <v>62.166666666666664</v>
      </c>
      <c r="Z7" s="17">
        <f>[3]Agosto!$E$29</f>
        <v>62.125</v>
      </c>
      <c r="AA7" s="17">
        <f>[3]Agosto!$E$30</f>
        <v>61.25</v>
      </c>
      <c r="AB7" s="17">
        <f>[3]Agosto!$E$31</f>
        <v>41.625</v>
      </c>
      <c r="AC7" s="17">
        <f>[3]Agosto!$E$32</f>
        <v>59.25</v>
      </c>
      <c r="AD7" s="17">
        <f>[3]Agosto!$E$33</f>
        <v>88.208333333333329</v>
      </c>
      <c r="AE7" s="17">
        <f>[3]Agosto!$E$34</f>
        <v>90.583333333333329</v>
      </c>
      <c r="AF7" s="17">
        <f>[3]Agosto!$E$35</f>
        <v>82.041666666666671</v>
      </c>
      <c r="AG7" s="26">
        <f t="shared" si="1"/>
        <v>64.188172043010738</v>
      </c>
    </row>
    <row r="8" spans="1:34" ht="17.100000000000001" customHeight="1" x14ac:dyDescent="0.2">
      <c r="A8" s="15" t="s">
        <v>76</v>
      </c>
      <c r="B8" s="17">
        <f>[4]Agosto!$E$5</f>
        <v>51.083333333333336</v>
      </c>
      <c r="C8" s="17">
        <f>[4]Agosto!$E$6</f>
        <v>47.125</v>
      </c>
      <c r="D8" s="17">
        <f>[4]Agosto!$E$7</f>
        <v>60.416666666666664</v>
      </c>
      <c r="E8" s="17">
        <f>[4]Agosto!$E$8</f>
        <v>63.125</v>
      </c>
      <c r="F8" s="17">
        <f>[4]Agosto!$E$9</f>
        <v>52.958333333333336</v>
      </c>
      <c r="G8" s="17">
        <f>[4]Agosto!$E$10</f>
        <v>40.833333333333336</v>
      </c>
      <c r="H8" s="17">
        <f>[4]Agosto!$E$11</f>
        <v>33.833333333333336</v>
      </c>
      <c r="I8" s="17">
        <f>[4]Agosto!$E$12</f>
        <v>60.875</v>
      </c>
      <c r="J8" s="17">
        <f>[4]Agosto!$E$13</f>
        <v>75.666666666666671</v>
      </c>
      <c r="K8" s="17">
        <f>[4]Agosto!$E$14</f>
        <v>69.25</v>
      </c>
      <c r="L8" s="17">
        <f>[4]Agosto!$E$15</f>
        <v>49</v>
      </c>
      <c r="M8" s="17">
        <f>[4]Agosto!$E$16</f>
        <v>53.458333333333336</v>
      </c>
      <c r="N8" s="17">
        <f>[4]Agosto!$E$17</f>
        <v>50.333333333333336</v>
      </c>
      <c r="O8" s="17">
        <f>[4]Agosto!$E$18</f>
        <v>42.291666666666664</v>
      </c>
      <c r="P8" s="17">
        <f>[4]Agosto!$E$19</f>
        <v>40.625</v>
      </c>
      <c r="Q8" s="17">
        <f>[4]Agosto!$E$20</f>
        <v>67.083333333333329</v>
      </c>
      <c r="R8" s="17">
        <f>[4]Agosto!$E$21</f>
        <v>59.25</v>
      </c>
      <c r="S8" s="17">
        <f>[4]Agosto!$E$22</f>
        <v>61.333333333333336</v>
      </c>
      <c r="T8" s="17">
        <f>[4]Agosto!$E$23</f>
        <v>79.875</v>
      </c>
      <c r="U8" s="17">
        <f>[4]Agosto!$E$24</f>
        <v>87</v>
      </c>
      <c r="V8" s="17">
        <f>[4]Agosto!$E$25</f>
        <v>75.21052631578948</v>
      </c>
      <c r="W8" s="17">
        <f>[4]Agosto!$E$26</f>
        <v>62.625</v>
      </c>
      <c r="X8" s="17">
        <f>[4]Agosto!$E$27</f>
        <v>62.541666666666664</v>
      </c>
      <c r="Y8" s="17">
        <f>[4]Agosto!$E$28</f>
        <v>63.625</v>
      </c>
      <c r="Z8" s="17">
        <f>[4]Agosto!$E$29</f>
        <v>61</v>
      </c>
      <c r="AA8" s="17">
        <f>[4]Agosto!$E$30</f>
        <v>46.791666666666664</v>
      </c>
      <c r="AB8" s="17">
        <f>[4]Agosto!$E$31</f>
        <v>41.958333333333336</v>
      </c>
      <c r="AC8" s="17">
        <f>[4]Agosto!$E$32</f>
        <v>35</v>
      </c>
      <c r="AD8" s="17">
        <f>[4]Agosto!$E$33</f>
        <v>66.818181818181813</v>
      </c>
      <c r="AE8" s="17">
        <f>[4]Agosto!$E$34</f>
        <v>100</v>
      </c>
      <c r="AF8" s="17">
        <f>[4]Agosto!$E$35</f>
        <v>73.9375</v>
      </c>
      <c r="AG8" s="26">
        <f t="shared" si="1"/>
        <v>59.191114240880793</v>
      </c>
    </row>
    <row r="9" spans="1:34" ht="17.100000000000001" customHeight="1" x14ac:dyDescent="0.2">
      <c r="A9" s="15" t="s">
        <v>45</v>
      </c>
      <c r="B9" s="17">
        <f>[5]Agosto!$E$5</f>
        <v>59.875</v>
      </c>
      <c r="C9" s="17">
        <f>[5]Agosto!$E$6</f>
        <v>75.208333333333329</v>
      </c>
      <c r="D9" s="17">
        <f>[5]Agosto!$E$7</f>
        <v>75.125</v>
      </c>
      <c r="E9" s="17">
        <f>[5]Agosto!$E$8</f>
        <v>58.291666666666664</v>
      </c>
      <c r="F9" s="17">
        <f>[5]Agosto!$E$9</f>
        <v>53.541666666666664</v>
      </c>
      <c r="G9" s="17">
        <f>[5]Agosto!$E$10</f>
        <v>53.75</v>
      </c>
      <c r="H9" s="17">
        <f>[5]Agosto!$E$11</f>
        <v>70.416666666666671</v>
      </c>
      <c r="I9" s="17">
        <f>[5]Agosto!$E$12</f>
        <v>85.416666666666671</v>
      </c>
      <c r="J9" s="17">
        <f>[5]Agosto!$E$13</f>
        <v>76.375</v>
      </c>
      <c r="K9" s="17">
        <f>[5]Agosto!$E$14</f>
        <v>65.625</v>
      </c>
      <c r="L9" s="17">
        <f>[5]Agosto!$E$15</f>
        <v>68.625</v>
      </c>
      <c r="M9" s="17">
        <f>[5]Agosto!$E$16</f>
        <v>68.166666666666671</v>
      </c>
      <c r="N9" s="17">
        <f>[5]Agosto!$E$17</f>
        <v>57.958333333333336</v>
      </c>
      <c r="O9" s="17">
        <f>[5]Agosto!$E$18</f>
        <v>61.125</v>
      </c>
      <c r="P9" s="17">
        <f>[5]Agosto!$E$19</f>
        <v>59.291666666666664</v>
      </c>
      <c r="Q9" s="17">
        <f>[5]Agosto!$E$20</f>
        <v>69.416666666666671</v>
      </c>
      <c r="R9" s="17">
        <f>[5]Agosto!$E$21</f>
        <v>57.666666666666664</v>
      </c>
      <c r="S9" s="17">
        <f>[5]Agosto!$E$22</f>
        <v>64.791666666666671</v>
      </c>
      <c r="T9" s="17">
        <f>[5]Agosto!$E$23</f>
        <v>79.666666666666671</v>
      </c>
      <c r="U9" s="17">
        <f>[5]Agosto!$E$24</f>
        <v>76.208333333333329</v>
      </c>
      <c r="V9" s="17">
        <f>[5]Agosto!$E$25</f>
        <v>66.25</v>
      </c>
      <c r="W9" s="17">
        <f>[5]Agosto!$E$26</f>
        <v>69.826086956521735</v>
      </c>
      <c r="X9" s="17">
        <f>[5]Agosto!$E$27</f>
        <v>69</v>
      </c>
      <c r="Y9" s="17">
        <f>[5]Agosto!$E$28</f>
        <v>65.833333333333329</v>
      </c>
      <c r="Z9" s="17">
        <f>[5]Agosto!$E$29</f>
        <v>62.5</v>
      </c>
      <c r="AA9" s="17">
        <f>[5]Agosto!$E$30</f>
        <v>57.541666666666664</v>
      </c>
      <c r="AB9" s="17">
        <f>[5]Agosto!$E$31</f>
        <v>47.041666666666664</v>
      </c>
      <c r="AC9" s="17">
        <f>[5]Agosto!$E$32</f>
        <v>64.25</v>
      </c>
      <c r="AD9" s="17">
        <f>[5]Agosto!$E$33</f>
        <v>90</v>
      </c>
      <c r="AE9" s="17">
        <f>[5]Agosto!$E$34</f>
        <v>87.833333333333329</v>
      </c>
      <c r="AF9" s="17">
        <f>[5]Agosto!$E$35</f>
        <v>83.041666666666671</v>
      </c>
      <c r="AG9" s="26">
        <f t="shared" si="1"/>
        <v>67.730949041608227</v>
      </c>
    </row>
    <row r="10" spans="1:34" ht="17.100000000000001" customHeight="1" x14ac:dyDescent="0.2">
      <c r="A10" s="15" t="s">
        <v>2</v>
      </c>
      <c r="B10" s="17">
        <f>[6]Agosto!$E$5</f>
        <v>45.166666666666664</v>
      </c>
      <c r="C10" s="17">
        <f>[6]Agosto!$E$6</f>
        <v>49.5</v>
      </c>
      <c r="D10" s="17">
        <f>[6]Agosto!$E$7</f>
        <v>45.541666666666664</v>
      </c>
      <c r="E10" s="17">
        <f>[6]Agosto!$E$8</f>
        <v>45.333333333333336</v>
      </c>
      <c r="F10" s="17">
        <f>[6]Agosto!$E$9</f>
        <v>43.416666666666664</v>
      </c>
      <c r="G10" s="17">
        <f>[6]Agosto!$E$10</f>
        <v>42.916666666666664</v>
      </c>
      <c r="H10" s="17">
        <f>[6]Agosto!$E$11</f>
        <v>49.958333333333336</v>
      </c>
      <c r="I10" s="17">
        <f>[6]Agosto!$E$12</f>
        <v>57.958333333333336</v>
      </c>
      <c r="J10" s="17">
        <f>[6]Agosto!$E$13</f>
        <v>78.583333333333329</v>
      </c>
      <c r="K10" s="17">
        <f>[6]Agosto!$E$14</f>
        <v>65.25</v>
      </c>
      <c r="L10" s="17">
        <f>[6]Agosto!$E$15</f>
        <v>46.375</v>
      </c>
      <c r="M10" s="17">
        <f>[6]Agosto!$E$16</f>
        <v>45.416666666666664</v>
      </c>
      <c r="N10" s="17">
        <f>[6]Agosto!$E$17</f>
        <v>43.75</v>
      </c>
      <c r="O10" s="17">
        <f>[6]Agosto!$E$18</f>
        <v>46.583333333333336</v>
      </c>
      <c r="P10" s="17">
        <f>[6]Agosto!$E$19</f>
        <v>52.625</v>
      </c>
      <c r="Q10" s="17">
        <f>[6]Agosto!$E$20</f>
        <v>65.166666666666671</v>
      </c>
      <c r="R10" s="17">
        <f>[6]Agosto!$E$21</f>
        <v>59.583333333333336</v>
      </c>
      <c r="S10" s="17">
        <f>[6]Agosto!$E$22</f>
        <v>63.583333333333336</v>
      </c>
      <c r="T10" s="17">
        <f>[6]Agosto!$E$23</f>
        <v>69.291666666666671</v>
      </c>
      <c r="U10" s="17">
        <f>[6]Agosto!$E$24</f>
        <v>68.75</v>
      </c>
      <c r="V10" s="17">
        <f>[6]Agosto!$E$25</f>
        <v>66.583333333333329</v>
      </c>
      <c r="W10" s="17">
        <f>[6]Agosto!$E$26</f>
        <v>58.956521739130437</v>
      </c>
      <c r="X10" s="17">
        <f>[6]Agosto!$E$27</f>
        <v>58.909090909090907</v>
      </c>
      <c r="Y10" s="17">
        <f>[6]Agosto!$E$28</f>
        <v>54.708333333333336</v>
      </c>
      <c r="Z10" s="17">
        <f>[6]Agosto!$E$29</f>
        <v>56.541666666666664</v>
      </c>
      <c r="AA10" s="17">
        <f>[6]Agosto!$E$30</f>
        <v>50.708333333333336</v>
      </c>
      <c r="AB10" s="17">
        <f>[6]Agosto!$E$31</f>
        <v>44.083333333333336</v>
      </c>
      <c r="AC10" s="17">
        <f>[6]Agosto!$E$32</f>
        <v>50.166666666666664</v>
      </c>
      <c r="AD10" s="17">
        <f>[6]Agosto!$E$33</f>
        <v>78.833333333333329</v>
      </c>
      <c r="AE10" s="17">
        <f>[6]Agosto!$E$34</f>
        <v>84.5</v>
      </c>
      <c r="AF10" s="17">
        <f>[6]Agosto!$E$35</f>
        <v>77</v>
      </c>
      <c r="AG10" s="26">
        <f t="shared" si="1"/>
        <v>56.959374601555524</v>
      </c>
    </row>
    <row r="11" spans="1:34" ht="17.100000000000001" customHeight="1" x14ac:dyDescent="0.2">
      <c r="A11" s="15" t="s">
        <v>3</v>
      </c>
      <c r="B11" s="17">
        <f>[7]Agosto!$E$5</f>
        <v>49.166666666666664</v>
      </c>
      <c r="C11" s="17">
        <f>[7]Agosto!$E$6</f>
        <v>52.791666666666664</v>
      </c>
      <c r="D11" s="17">
        <f>[7]Agosto!$E$7</f>
        <v>52.375</v>
      </c>
      <c r="E11" s="17">
        <f>[7]Agosto!$E$8</f>
        <v>43.375</v>
      </c>
      <c r="F11" s="17">
        <f>[7]Agosto!$E$9</f>
        <v>47.041666666666664</v>
      </c>
      <c r="G11" s="17">
        <f>[7]Agosto!$E$10</f>
        <v>44.625</v>
      </c>
      <c r="H11" s="17">
        <f>[7]Agosto!$E$11</f>
        <v>46.958333333333336</v>
      </c>
      <c r="I11" s="17">
        <f>[7]Agosto!$E$12</f>
        <v>43.958333333333336</v>
      </c>
      <c r="J11" s="17">
        <f>[7]Agosto!$E$13</f>
        <v>48.958333333333336</v>
      </c>
      <c r="K11" s="17">
        <f>[7]Agosto!$E$14</f>
        <v>72.375</v>
      </c>
      <c r="L11" s="17">
        <f>[7]Agosto!$E$15</f>
        <v>65.791666666666671</v>
      </c>
      <c r="M11" s="17">
        <f>[7]Agosto!$E$16</f>
        <v>45.291666666666664</v>
      </c>
      <c r="N11" s="17">
        <f>[7]Agosto!$E$17</f>
        <v>41.916666666666664</v>
      </c>
      <c r="O11" s="17">
        <f>[7]Agosto!$E$18</f>
        <v>36.666666666666664</v>
      </c>
      <c r="P11" s="17">
        <f>[7]Agosto!$E$19</f>
        <v>41.583333333333336</v>
      </c>
      <c r="Q11" s="17">
        <f>[7]Agosto!$E$20</f>
        <v>71.416666666666671</v>
      </c>
      <c r="R11" s="17">
        <f>[7]Agosto!$E$21</f>
        <v>65.333333333333329</v>
      </c>
      <c r="S11" s="17">
        <f>[7]Agosto!$E$22</f>
        <v>51.791666666666664</v>
      </c>
      <c r="T11" s="17">
        <f>[7]Agosto!$E$23</f>
        <v>47.416666666666664</v>
      </c>
      <c r="U11" s="17">
        <f>[7]Agosto!$E$24</f>
        <v>69.916666666666671</v>
      </c>
      <c r="V11" s="17">
        <f>[7]Agosto!$E$25</f>
        <v>74.291666666666671</v>
      </c>
      <c r="W11" s="17">
        <f>[7]Agosto!$E$26</f>
        <v>57.166666666666664</v>
      </c>
      <c r="X11" s="17">
        <f>[7]Agosto!$E$27</f>
        <v>62.083333333333336</v>
      </c>
      <c r="Y11" s="17">
        <f>[7]Agosto!$E$28</f>
        <v>56.166666666666664</v>
      </c>
      <c r="Z11" s="17">
        <f>[7]Agosto!$E$29</f>
        <v>50.208333333333336</v>
      </c>
      <c r="AA11" s="17">
        <f>[7]Agosto!$E$30</f>
        <v>49.916666666666664</v>
      </c>
      <c r="AB11" s="17">
        <f>[7]Agosto!$E$31</f>
        <v>42.125</v>
      </c>
      <c r="AC11" s="17">
        <f>[7]Agosto!$E$32</f>
        <v>41.166666666666664</v>
      </c>
      <c r="AD11" s="17">
        <f>[7]Agosto!$E$33</f>
        <v>63.916666666666664</v>
      </c>
      <c r="AE11" s="17">
        <f>[7]Agosto!$E$34</f>
        <v>89.875</v>
      </c>
      <c r="AF11" s="17">
        <f>[7]Agosto!$E$35</f>
        <v>83.230769230769226</v>
      </c>
      <c r="AG11" s="26">
        <f t="shared" si="1"/>
        <v>55.125723738626967</v>
      </c>
    </row>
    <row r="12" spans="1:34" ht="17.100000000000001" customHeight="1" x14ac:dyDescent="0.2">
      <c r="A12" s="15" t="s">
        <v>4</v>
      </c>
      <c r="B12" s="17" t="str">
        <f>[8]Agosto!$E$5</f>
        <v>*</v>
      </c>
      <c r="C12" s="17" t="str">
        <f>[8]Agosto!$E$6</f>
        <v>*</v>
      </c>
      <c r="D12" s="17" t="str">
        <f>[8]Agosto!$E$7</f>
        <v>*</v>
      </c>
      <c r="E12" s="17" t="str">
        <f>[8]Agosto!$E$8</f>
        <v>*</v>
      </c>
      <c r="F12" s="17" t="str">
        <f>[8]Agosto!$E$9</f>
        <v>*</v>
      </c>
      <c r="G12" s="17" t="str">
        <f>[8]Agosto!$E$10</f>
        <v>*</v>
      </c>
      <c r="H12" s="17" t="str">
        <f>[8]Agosto!$E$11</f>
        <v>*</v>
      </c>
      <c r="I12" s="17" t="str">
        <f>[8]Agosto!$E$12</f>
        <v>*</v>
      </c>
      <c r="J12" s="17" t="str">
        <f>[8]Agosto!$E$13</f>
        <v>*</v>
      </c>
      <c r="K12" s="17" t="str">
        <f>[8]Agosto!$E$14</f>
        <v>*</v>
      </c>
      <c r="L12" s="17" t="str">
        <f>[8]Agosto!$E$15</f>
        <v>*</v>
      </c>
      <c r="M12" s="17" t="str">
        <f>[8]Agosto!$E$16</f>
        <v>*</v>
      </c>
      <c r="N12" s="17" t="str">
        <f>[8]Agosto!$E$17</f>
        <v>*</v>
      </c>
      <c r="O12" s="17" t="str">
        <f>[8]Agosto!$E$18</f>
        <v>*</v>
      </c>
      <c r="P12" s="17" t="str">
        <f>[8]Agosto!$E$19</f>
        <v>*</v>
      </c>
      <c r="Q12" s="17" t="str">
        <f>[8]Agosto!$E$20</f>
        <v>*</v>
      </c>
      <c r="R12" s="17" t="str">
        <f>[8]Agosto!$E$21</f>
        <v>*</v>
      </c>
      <c r="S12" s="17" t="str">
        <f>[8]Agosto!$E$22</f>
        <v>*</v>
      </c>
      <c r="T12" s="17" t="str">
        <f>[8]Agosto!$E$23</f>
        <v>*</v>
      </c>
      <c r="U12" s="17" t="str">
        <f>[8]Agosto!$E$24</f>
        <v>*</v>
      </c>
      <c r="V12" s="17" t="str">
        <f>[8]Agosto!$E$25</f>
        <v>*</v>
      </c>
      <c r="W12" s="17" t="str">
        <f>[8]Agosto!$E$26</f>
        <v>*</v>
      </c>
      <c r="X12" s="17" t="str">
        <f>[8]Agosto!$E$27</f>
        <v>*</v>
      </c>
      <c r="Y12" s="17" t="str">
        <f>[8]Agosto!$E$28</f>
        <v>*</v>
      </c>
      <c r="Z12" s="17" t="str">
        <f>[8]Agosto!$E$29</f>
        <v>*</v>
      </c>
      <c r="AA12" s="17">
        <f>[8]Agosto!$E$30</f>
        <v>27.4</v>
      </c>
      <c r="AB12" s="17">
        <f>[8]Agosto!$E$31</f>
        <v>32.041666666666664</v>
      </c>
      <c r="AC12" s="17">
        <f>[8]Agosto!$E$32</f>
        <v>33.958333333333336</v>
      </c>
      <c r="AD12" s="17">
        <f>[8]Agosto!$E$33</f>
        <v>68.583333333333329</v>
      </c>
      <c r="AE12" s="17">
        <f>[8]Agosto!$E$34</f>
        <v>92.083333333333329</v>
      </c>
      <c r="AF12" s="17">
        <f>[8]Agosto!$E$35</f>
        <v>90.291666666666671</v>
      </c>
      <c r="AG12" s="26">
        <f t="shared" si="1"/>
        <v>57.393055555555556</v>
      </c>
    </row>
    <row r="13" spans="1:34" ht="17.100000000000001" customHeight="1" x14ac:dyDescent="0.2">
      <c r="A13" s="15" t="s">
        <v>5</v>
      </c>
      <c r="B13" s="17">
        <f>[9]Agosto!$E$5</f>
        <v>42.791666666666664</v>
      </c>
      <c r="C13" s="17">
        <f>[9]Agosto!$E$6</f>
        <v>54.333333333333336</v>
      </c>
      <c r="D13" s="17">
        <f>[9]Agosto!$E$7</f>
        <v>64.541666666666671</v>
      </c>
      <c r="E13" s="17">
        <f>[9]Agosto!$E$8</f>
        <v>41.041666666666664</v>
      </c>
      <c r="F13" s="17">
        <f>[9]Agosto!$E$9</f>
        <v>44.916666666666664</v>
      </c>
      <c r="G13" s="17">
        <f>[9]Agosto!$E$10</f>
        <v>48.583333333333336</v>
      </c>
      <c r="H13" s="17">
        <f>[9]Agosto!$E$11</f>
        <v>50.333333333333336</v>
      </c>
      <c r="I13" s="17">
        <f>[9]Agosto!$E$12</f>
        <v>71.875</v>
      </c>
      <c r="J13" s="17">
        <f>[9]Agosto!$E$13</f>
        <v>84.875</v>
      </c>
      <c r="K13" s="17">
        <f>[9]Agosto!$E$14</f>
        <v>76.083333333333329</v>
      </c>
      <c r="L13" s="17">
        <f>[9]Agosto!$E$15</f>
        <v>59.375</v>
      </c>
      <c r="M13" s="17">
        <f>[9]Agosto!$E$16</f>
        <v>52.916666666666664</v>
      </c>
      <c r="N13" s="17">
        <f>[9]Agosto!$E$17</f>
        <v>43.625</v>
      </c>
      <c r="O13" s="17">
        <f>[9]Agosto!$E$18</f>
        <v>46.666666666666664</v>
      </c>
      <c r="P13" s="17">
        <f>[9]Agosto!$E$19</f>
        <v>47</v>
      </c>
      <c r="Q13" s="17">
        <f>[9]Agosto!$E$20</f>
        <v>52.583333333333336</v>
      </c>
      <c r="R13" s="17">
        <f>[9]Agosto!$E$21</f>
        <v>56.791666666666664</v>
      </c>
      <c r="S13" s="17">
        <f>[9]Agosto!$E$22</f>
        <v>54.458333333333336</v>
      </c>
      <c r="T13" s="17">
        <f>[9]Agosto!$E$23</f>
        <v>56.916666666666664</v>
      </c>
      <c r="U13" s="17">
        <f>[9]Agosto!$E$24</f>
        <v>62.916666666666664</v>
      </c>
      <c r="V13" s="17">
        <f>[9]Agosto!$E$25</f>
        <v>42.541666666666664</v>
      </c>
      <c r="W13" s="17">
        <f>[9]Agosto!$E$26</f>
        <v>34.166666666666664</v>
      </c>
      <c r="X13" s="17">
        <f>[9]Agosto!$E$27</f>
        <v>50.041666666666664</v>
      </c>
      <c r="Y13" s="17">
        <f>[9]Agosto!$E$28</f>
        <v>48.125</v>
      </c>
      <c r="Z13" s="17">
        <f>[9]Agosto!$E$29</f>
        <v>44.25</v>
      </c>
      <c r="AA13" s="17">
        <f>[9]Agosto!$E$30</f>
        <v>47.75</v>
      </c>
      <c r="AB13" s="17">
        <f>[9]Agosto!$E$31</f>
        <v>51.416666666666664</v>
      </c>
      <c r="AC13" s="17">
        <f>[9]Agosto!$E$32</f>
        <v>62.708333333333336</v>
      </c>
      <c r="AD13" s="17">
        <f>[9]Agosto!$E$33</f>
        <v>79.666666666666671</v>
      </c>
      <c r="AE13" s="17">
        <f>[9]Agosto!$E$34</f>
        <v>82.041666666666671</v>
      </c>
      <c r="AF13" s="17">
        <f>[9]Agosto!$E$35</f>
        <v>76.25</v>
      </c>
      <c r="AG13" s="26">
        <f t="shared" si="1"/>
        <v>55.857526881720439</v>
      </c>
    </row>
    <row r="14" spans="1:34" ht="17.100000000000001" customHeight="1" x14ac:dyDescent="0.2">
      <c r="A14" s="15" t="s">
        <v>47</v>
      </c>
      <c r="B14" s="17">
        <f>[10]Agosto!$E$5</f>
        <v>44</v>
      </c>
      <c r="C14" s="17">
        <f>[10]Agosto!$E$6</f>
        <v>42.25</v>
      </c>
      <c r="D14" s="17">
        <f>[10]Agosto!$E$7</f>
        <v>39.375</v>
      </c>
      <c r="E14" s="17">
        <f>[10]Agosto!$E$8</f>
        <v>38.5</v>
      </c>
      <c r="F14" s="17">
        <f>[10]Agosto!$E$9</f>
        <v>37.791666666666664</v>
      </c>
      <c r="G14" s="17">
        <f>[10]Agosto!$E$10</f>
        <v>34.666666666666664</v>
      </c>
      <c r="H14" s="17">
        <f>[10]Agosto!$E$11</f>
        <v>36.458333333333336</v>
      </c>
      <c r="I14" s="17">
        <f>[10]Agosto!$E$12</f>
        <v>31.625</v>
      </c>
      <c r="J14" s="17">
        <f>[10]Agosto!$E$13</f>
        <v>49.416666666666664</v>
      </c>
      <c r="K14" s="17">
        <f>[10]Agosto!$E$14</f>
        <v>75.166666666666671</v>
      </c>
      <c r="L14" s="17">
        <f>[10]Agosto!$E$15</f>
        <v>67.208333333333329</v>
      </c>
      <c r="M14" s="17">
        <f>[10]Agosto!$E$16</f>
        <v>38.25</v>
      </c>
      <c r="N14" s="17">
        <f>[10]Agosto!$E$17</f>
        <v>30.333333333333332</v>
      </c>
      <c r="O14" s="17">
        <f>[10]Agosto!$E$18</f>
        <v>30.75</v>
      </c>
      <c r="P14" s="17">
        <f>[10]Agosto!$E$19</f>
        <v>32.833333333333336</v>
      </c>
      <c r="Q14" s="17">
        <f>[10]Agosto!$E$20</f>
        <v>68.166666666666671</v>
      </c>
      <c r="R14" s="17">
        <f>[10]Agosto!$E$21</f>
        <v>56.666666666666664</v>
      </c>
      <c r="S14" s="17">
        <f>[10]Agosto!$E$22</f>
        <v>51.541666666666664</v>
      </c>
      <c r="T14" s="17">
        <f>[10]Agosto!$E$23</f>
        <v>50.291666666666664</v>
      </c>
      <c r="U14" s="17">
        <f>[10]Agosto!$E$24</f>
        <v>75</v>
      </c>
      <c r="V14" s="17">
        <f>[10]Agosto!$E$25</f>
        <v>79.333333333333329</v>
      </c>
      <c r="W14" s="17">
        <f>[10]Agosto!$E$26</f>
        <v>64.416666666666671</v>
      </c>
      <c r="X14" s="17">
        <f>[10]Agosto!$E$27</f>
        <v>55.958333333333336</v>
      </c>
      <c r="Y14" s="17">
        <f>[10]Agosto!$E$28</f>
        <v>46.833333333333336</v>
      </c>
      <c r="Z14" s="17">
        <f>[10]Agosto!$E$29</f>
        <v>47.125</v>
      </c>
      <c r="AA14" s="17">
        <f>[10]Agosto!$E$30</f>
        <v>44.833333333333336</v>
      </c>
      <c r="AB14" s="17">
        <f>[10]Agosto!$E$31</f>
        <v>34.458333333333336</v>
      </c>
      <c r="AC14" s="17">
        <f>[10]Agosto!$E$32</f>
        <v>40.166666666666664</v>
      </c>
      <c r="AD14" s="17">
        <f>[10]Agosto!$E$33</f>
        <v>77.291666666666671</v>
      </c>
      <c r="AE14" s="17">
        <f>[10]Agosto!$E$34</f>
        <v>95.25</v>
      </c>
      <c r="AF14" s="17">
        <f>[10]Agosto!$E$35</f>
        <v>85.75</v>
      </c>
      <c r="AG14" s="26">
        <f>AVERAGE(B14:AF14)</f>
        <v>51.668010752688161</v>
      </c>
    </row>
    <row r="15" spans="1:34" ht="17.100000000000001" customHeight="1" x14ac:dyDescent="0.2">
      <c r="A15" s="15" t="s">
        <v>6</v>
      </c>
      <c r="B15" s="17">
        <f>[11]Agosto!$E$5</f>
        <v>27</v>
      </c>
      <c r="C15" s="17" t="str">
        <f>[11]Agosto!$E$6</f>
        <v>*</v>
      </c>
      <c r="D15" s="17">
        <f>[11]Agosto!$E$7</f>
        <v>20.333333333333332</v>
      </c>
      <c r="E15" s="17" t="str">
        <f>[11]Agosto!$E$8</f>
        <v>*</v>
      </c>
      <c r="F15" s="17">
        <f>[11]Agosto!$E$9</f>
        <v>20</v>
      </c>
      <c r="G15" s="17" t="str">
        <f>[11]Agosto!$E$10</f>
        <v>*</v>
      </c>
      <c r="H15" s="17" t="str">
        <f>[11]Agosto!$E$11</f>
        <v>*</v>
      </c>
      <c r="I15" s="17">
        <f>[11]Agosto!$E$12</f>
        <v>17</v>
      </c>
      <c r="J15" s="17" t="str">
        <f>[11]Agosto!$E$13</f>
        <v>*</v>
      </c>
      <c r="K15" s="17" t="str">
        <f>[11]Agosto!$E$14</f>
        <v>*</v>
      </c>
      <c r="L15" s="17" t="str">
        <f>[11]Agosto!$E$15</f>
        <v>*</v>
      </c>
      <c r="M15" s="17">
        <f>[11]Agosto!$E$16</f>
        <v>23.142857142857142</v>
      </c>
      <c r="N15" s="17">
        <f>[11]Agosto!$E$17</f>
        <v>19.333333333333332</v>
      </c>
      <c r="O15" s="17">
        <f>[11]Agosto!$E$18</f>
        <v>16.75</v>
      </c>
      <c r="P15" s="17">
        <f>[11]Agosto!$E$19</f>
        <v>22.4</v>
      </c>
      <c r="Q15" s="17" t="str">
        <f>[11]Agosto!$E$20</f>
        <v>*</v>
      </c>
      <c r="R15" s="17">
        <f>[11]Agosto!$E$21</f>
        <v>43</v>
      </c>
      <c r="S15" s="17">
        <f>[11]Agosto!$E$22</f>
        <v>39.666666666666664</v>
      </c>
      <c r="T15" s="17">
        <f>[11]Agosto!$E$23</f>
        <v>42.833333333333336</v>
      </c>
      <c r="U15" s="17">
        <f>[11]Agosto!$E$24</f>
        <v>46</v>
      </c>
      <c r="V15" s="17">
        <f>[11]Agosto!$E$25</f>
        <v>36</v>
      </c>
      <c r="W15" s="17">
        <f>[11]Agosto!$E$26</f>
        <v>29.857142857142858</v>
      </c>
      <c r="X15" s="17">
        <f>[11]Agosto!$E$27</f>
        <v>25</v>
      </c>
      <c r="Y15" s="17">
        <f>[11]Agosto!$E$28</f>
        <v>33</v>
      </c>
      <c r="Z15" s="17">
        <f>[11]Agosto!$E$29</f>
        <v>26</v>
      </c>
      <c r="AA15" s="17">
        <f>[11]Agosto!$E$30</f>
        <v>22</v>
      </c>
      <c r="AB15" s="17">
        <f>[11]Agosto!$E$31</f>
        <v>29.714285714285715</v>
      </c>
      <c r="AC15" s="17">
        <f>[11]Agosto!$E$32</f>
        <v>47.5</v>
      </c>
      <c r="AD15" s="17">
        <f>[11]Agosto!$E$33</f>
        <v>85.75</v>
      </c>
      <c r="AE15" s="17">
        <f>[11]Agosto!$E$34</f>
        <v>89</v>
      </c>
      <c r="AF15" s="17">
        <f>[11]Agosto!$E$35</f>
        <v>60.53846153846154</v>
      </c>
      <c r="AG15" s="26">
        <f t="shared" si="1"/>
        <v>35.731278866061473</v>
      </c>
    </row>
    <row r="16" spans="1:34" ht="17.100000000000001" customHeight="1" x14ac:dyDescent="0.2">
      <c r="A16" s="15" t="s">
        <v>7</v>
      </c>
      <c r="B16" s="17">
        <f>[12]Agosto!$E$5</f>
        <v>48.833333333333336</v>
      </c>
      <c r="C16" s="17">
        <f>[12]Agosto!$E$6</f>
        <v>42.166666666666664</v>
      </c>
      <c r="D16" s="17">
        <f>[12]Agosto!$E$7</f>
        <v>56.708333333333336</v>
      </c>
      <c r="E16" s="17">
        <f>[12]Agosto!$E$8</f>
        <v>54.125</v>
      </c>
      <c r="F16" s="17">
        <f>[12]Agosto!$E$9</f>
        <v>48.5</v>
      </c>
      <c r="G16" s="17">
        <f>[12]Agosto!$E$10</f>
        <v>40.416666666666664</v>
      </c>
      <c r="H16" s="17">
        <f>[12]Agosto!$E$11</f>
        <v>56.958333333333336</v>
      </c>
      <c r="I16" s="17">
        <f>[12]Agosto!$E$12</f>
        <v>84.708333333333329</v>
      </c>
      <c r="J16" s="17">
        <f>[12]Agosto!$E$13</f>
        <v>78.208333333333329</v>
      </c>
      <c r="K16" s="17">
        <f>[12]Agosto!$E$14</f>
        <v>59.708333333333336</v>
      </c>
      <c r="L16" s="17">
        <f>[12]Agosto!$E$15</f>
        <v>52</v>
      </c>
      <c r="M16" s="17">
        <f>[12]Agosto!$E$16</f>
        <v>49.333333333333336</v>
      </c>
      <c r="N16" s="17">
        <f>[12]Agosto!$E$17</f>
        <v>45.458333333333336</v>
      </c>
      <c r="O16" s="17">
        <f>[12]Agosto!$E$18</f>
        <v>44.291666666666664</v>
      </c>
      <c r="P16" s="17">
        <f>[12]Agosto!$E$19</f>
        <v>60.583333333333336</v>
      </c>
      <c r="Q16" s="17">
        <f>[12]Agosto!$E$20</f>
        <v>73.666666666666671</v>
      </c>
      <c r="R16" s="17">
        <f>[12]Agosto!$E$21</f>
        <v>65.708333333333329</v>
      </c>
      <c r="S16" s="17">
        <f>[12]Agosto!$E$22</f>
        <v>66.25</v>
      </c>
      <c r="T16" s="17">
        <f>[12]Agosto!$E$23</f>
        <v>87.666666666666671</v>
      </c>
      <c r="U16" s="17">
        <f>[12]Agosto!$E$24</f>
        <v>84.666666666666671</v>
      </c>
      <c r="V16" s="17">
        <f>[12]Agosto!$E$25</f>
        <v>68.833333333333329</v>
      </c>
      <c r="W16" s="17">
        <f>[12]Agosto!$E$26</f>
        <v>63.791666666666664</v>
      </c>
      <c r="X16" s="17">
        <f>[12]Agosto!$E$27</f>
        <v>53.208333333333336</v>
      </c>
      <c r="Y16" s="17">
        <f>[12]Agosto!$E$28</f>
        <v>53.041666666666664</v>
      </c>
      <c r="Z16" s="17">
        <f>[12]Agosto!$E$29</f>
        <v>56.166666666666664</v>
      </c>
      <c r="AA16" s="17">
        <f>[12]Agosto!$E$30</f>
        <v>46.958333333333336</v>
      </c>
      <c r="AB16" s="17">
        <f>[12]Agosto!$E$31</f>
        <v>37.583333333333336</v>
      </c>
      <c r="AC16" s="17">
        <f>[12]Agosto!$E$32</f>
        <v>41.708333333333336</v>
      </c>
      <c r="AD16" s="17">
        <f>[12]Agosto!$E$33</f>
        <v>85.416666666666671</v>
      </c>
      <c r="AE16" s="17">
        <f>[12]Agosto!$E$34</f>
        <v>91.916666666666671</v>
      </c>
      <c r="AF16" s="17">
        <f>[12]Agosto!$E$35</f>
        <v>83.041666666666671</v>
      </c>
      <c r="AG16" s="26">
        <f t="shared" si="1"/>
        <v>60.697580645161295</v>
      </c>
    </row>
    <row r="17" spans="1:34" ht="17.100000000000001" customHeight="1" x14ac:dyDescent="0.2">
      <c r="A17" s="15" t="s">
        <v>8</v>
      </c>
      <c r="B17" s="17">
        <f>[13]Agosto!$E$5</f>
        <v>56.958333333333336</v>
      </c>
      <c r="C17" s="17">
        <f>[13]Agosto!$E$6</f>
        <v>58.25</v>
      </c>
      <c r="D17" s="17">
        <f>[13]Agosto!$E$7</f>
        <v>64.416666666666671</v>
      </c>
      <c r="E17" s="17">
        <f>[13]Agosto!$E$8</f>
        <v>69.416666666666671</v>
      </c>
      <c r="F17" s="17">
        <f>[13]Agosto!$E$9</f>
        <v>59.375</v>
      </c>
      <c r="G17" s="17">
        <f>[13]Agosto!$E$10</f>
        <v>53.541666666666664</v>
      </c>
      <c r="H17" s="17">
        <f>[13]Agosto!$E$11</f>
        <v>72.75</v>
      </c>
      <c r="I17" s="17">
        <f>[13]Agosto!$E$12</f>
        <v>94.083333333333329</v>
      </c>
      <c r="J17" s="17">
        <f>[13]Agosto!$E$13</f>
        <v>80.708333333333329</v>
      </c>
      <c r="K17" s="17">
        <f>[13]Agosto!$E$14</f>
        <v>66.25</v>
      </c>
      <c r="L17" s="17">
        <f>[13]Agosto!$E$15</f>
        <v>62</v>
      </c>
      <c r="M17" s="17">
        <f>[13]Agosto!$E$16</f>
        <v>60.208333333333336</v>
      </c>
      <c r="N17" s="17">
        <f>[13]Agosto!$E$17</f>
        <v>59.583333333333336</v>
      </c>
      <c r="O17" s="17">
        <f>[13]Agosto!$E$18</f>
        <v>56.583333333333336</v>
      </c>
      <c r="P17" s="17">
        <f>[13]Agosto!$E$19</f>
        <v>77.5</v>
      </c>
      <c r="Q17" s="17">
        <f>[13]Agosto!$E$20</f>
        <v>72.125</v>
      </c>
      <c r="R17" s="17">
        <f>[13]Agosto!$E$21</f>
        <v>64.208333333333329</v>
      </c>
      <c r="S17" s="17">
        <f>[13]Agosto!$E$22</f>
        <v>85.166666666666671</v>
      </c>
      <c r="T17" s="17">
        <f>[13]Agosto!$E$23</f>
        <v>94.458333333333329</v>
      </c>
      <c r="U17" s="17">
        <f>[13]Agosto!$E$24</f>
        <v>96.357142857142861</v>
      </c>
      <c r="V17" s="17">
        <f>[13]Agosto!$E$25</f>
        <v>74.434782608695656</v>
      </c>
      <c r="W17" s="17">
        <f>[13]Agosto!$E$26</f>
        <v>63.666666666666664</v>
      </c>
      <c r="X17" s="17">
        <f>[13]Agosto!$E$27</f>
        <v>63.416666666666664</v>
      </c>
      <c r="Y17" s="17">
        <f>[13]Agosto!$E$28</f>
        <v>68.083333333333329</v>
      </c>
      <c r="Z17" s="17">
        <f>[13]Agosto!$E$29</f>
        <v>66.25</v>
      </c>
      <c r="AA17" s="17">
        <f>[13]Agosto!$E$30</f>
        <v>61.041666666666664</v>
      </c>
      <c r="AB17" s="17">
        <f>[13]Agosto!$E$31</f>
        <v>48.75</v>
      </c>
      <c r="AC17" s="17">
        <f>[13]Agosto!$E$32</f>
        <v>43.541666666666664</v>
      </c>
      <c r="AD17" s="17">
        <f>[13]Agosto!$E$33</f>
        <v>87.416666666666671</v>
      </c>
      <c r="AE17" s="17">
        <f>[13]Agosto!$E$34</f>
        <v>94.583333333333329</v>
      </c>
      <c r="AF17" s="17">
        <f>[13]Agosto!$E$35</f>
        <v>81.375</v>
      </c>
      <c r="AG17" s="26">
        <f t="shared" si="1"/>
        <v>69.564524477392666</v>
      </c>
    </row>
    <row r="18" spans="1:34" ht="17.100000000000001" customHeight="1" x14ac:dyDescent="0.2">
      <c r="A18" s="15" t="s">
        <v>9</v>
      </c>
      <c r="B18" s="17">
        <f>[14]Agosto!$E$5</f>
        <v>45.333333333333336</v>
      </c>
      <c r="C18" s="17">
        <f>[14]Agosto!$E$6</f>
        <v>52</v>
      </c>
      <c r="D18" s="17">
        <f>[14]Agosto!$E$7</f>
        <v>47.333333333333336</v>
      </c>
      <c r="E18" s="17">
        <f>[14]Agosto!$E$8</f>
        <v>52.2</v>
      </c>
      <c r="F18" s="17">
        <f>[14]Agosto!$E$9</f>
        <v>56</v>
      </c>
      <c r="G18" s="17">
        <f>[14]Agosto!$E$10</f>
        <v>29.818181818181817</v>
      </c>
      <c r="H18" s="17">
        <f>[14]Agosto!$E$11</f>
        <v>51.31818181818182</v>
      </c>
      <c r="I18" s="17" t="str">
        <f>[14]Agosto!$E$12</f>
        <v>*</v>
      </c>
      <c r="J18" s="17">
        <f>[14]Agosto!$E$13</f>
        <v>54.714285714285715</v>
      </c>
      <c r="K18" s="17">
        <f>[14]Agosto!$E$14</f>
        <v>40.583333333333336</v>
      </c>
      <c r="L18" s="17">
        <f>[14]Agosto!$E$15</f>
        <v>37.333333333333336</v>
      </c>
      <c r="M18" s="17">
        <f>[14]Agosto!$E$16</f>
        <v>46.38095238095238</v>
      </c>
      <c r="N18" s="17">
        <f>[14]Agosto!$E$17</f>
        <v>45.666666666666664</v>
      </c>
      <c r="O18" s="17">
        <f>[14]Agosto!$E$18</f>
        <v>32.642857142857146</v>
      </c>
      <c r="P18" s="17">
        <f>[14]Agosto!$E$19</f>
        <v>60.92307692307692</v>
      </c>
      <c r="Q18" s="17">
        <f>[14]Agosto!$E$20</f>
        <v>56.93333333333333</v>
      </c>
      <c r="R18" s="17">
        <f>[14]Agosto!$E$21</f>
        <v>50.214285714285715</v>
      </c>
      <c r="S18" s="17">
        <f>[14]Agosto!$E$22</f>
        <v>68.416666666666671</v>
      </c>
      <c r="T18" s="17">
        <f>[14]Agosto!$E$23</f>
        <v>86.181818181818187</v>
      </c>
      <c r="U18" s="17">
        <f>[14]Agosto!$E$24</f>
        <v>76</v>
      </c>
      <c r="V18" s="17">
        <f>[14]Agosto!$E$25</f>
        <v>71.333333333333329</v>
      </c>
      <c r="W18" s="17">
        <f>[14]Agosto!$E$26</f>
        <v>59.041666666666664</v>
      </c>
      <c r="X18" s="17">
        <f>[14]Agosto!$E$27</f>
        <v>54.666666666666664</v>
      </c>
      <c r="Y18" s="17">
        <f>[14]Agosto!$E$28</f>
        <v>58.291666666666664</v>
      </c>
      <c r="Z18" s="17">
        <f>[14]Agosto!$E$29</f>
        <v>57.541666666666664</v>
      </c>
      <c r="AA18" s="17">
        <f>[14]Agosto!$E$30</f>
        <v>49.416666666666664</v>
      </c>
      <c r="AB18" s="17">
        <f>[14]Agosto!$E$31</f>
        <v>37.458333333333336</v>
      </c>
      <c r="AC18" s="17">
        <f>[14]Agosto!$E$32</f>
        <v>37.25</v>
      </c>
      <c r="AD18" s="17">
        <f>[14]Agosto!$E$33</f>
        <v>84.458333333333329</v>
      </c>
      <c r="AE18" s="17">
        <f>[14]Agosto!$E$34</f>
        <v>94.208333333333329</v>
      </c>
      <c r="AF18" s="17">
        <f>[14]Agosto!$E$35</f>
        <v>77.541666666666671</v>
      </c>
      <c r="AG18" s="26">
        <f t="shared" si="1"/>
        <v>55.706732434232428</v>
      </c>
    </row>
    <row r="19" spans="1:34" ht="17.100000000000001" customHeight="1" x14ac:dyDescent="0.2">
      <c r="A19" s="15" t="s">
        <v>46</v>
      </c>
      <c r="B19" s="17">
        <f>[15]Agosto!$E$5</f>
        <v>55.791666666666664</v>
      </c>
      <c r="C19" s="17">
        <f>[15]Agosto!$E$6</f>
        <v>64.625</v>
      </c>
      <c r="D19" s="17">
        <f>[15]Agosto!$E$7</f>
        <v>66.208333333333329</v>
      </c>
      <c r="E19" s="17">
        <f>[15]Agosto!$E$8</f>
        <v>58.291666666666664</v>
      </c>
      <c r="F19" s="17">
        <f>[15]Agosto!$E$9</f>
        <v>52.791666666666664</v>
      </c>
      <c r="G19" s="17">
        <f>[15]Agosto!$E$10</f>
        <v>50</v>
      </c>
      <c r="H19" s="17">
        <f>[15]Agosto!$E$11</f>
        <v>61.208333333333336</v>
      </c>
      <c r="I19" s="17">
        <f>[15]Agosto!$E$12</f>
        <v>80.25</v>
      </c>
      <c r="J19" s="17">
        <f>[15]Agosto!$E$13</f>
        <v>78.666666666666671</v>
      </c>
      <c r="K19" s="17">
        <f>[15]Agosto!$E$14</f>
        <v>54.25</v>
      </c>
      <c r="L19" s="17">
        <f>[15]Agosto!$E$15</f>
        <v>54.833333333333336</v>
      </c>
      <c r="M19" s="17">
        <f>[15]Agosto!$E$16</f>
        <v>47.666666666666664</v>
      </c>
      <c r="N19" s="17">
        <f>[15]Agosto!$E$17</f>
        <v>52.208333333333336</v>
      </c>
      <c r="O19" s="17">
        <f>[15]Agosto!$E$18</f>
        <v>59.416666666666664</v>
      </c>
      <c r="P19" s="17">
        <f>[15]Agosto!$E$19</f>
        <v>58.625</v>
      </c>
      <c r="Q19" s="17">
        <f>[15]Agosto!$E$20</f>
        <v>73.666666666666671</v>
      </c>
      <c r="R19" s="17">
        <f>[15]Agosto!$E$21</f>
        <v>63</v>
      </c>
      <c r="S19" s="17">
        <f>[15]Agosto!$E$22</f>
        <v>61.708333333333336</v>
      </c>
      <c r="T19" s="17">
        <f>[15]Agosto!$E$23</f>
        <v>80.625</v>
      </c>
      <c r="U19" s="17">
        <f>[15]Agosto!$E$24</f>
        <v>76</v>
      </c>
      <c r="V19" s="17">
        <f>[15]Agosto!$E$25</f>
        <v>62.208333333333336</v>
      </c>
      <c r="W19" s="17">
        <f>[15]Agosto!$E$26</f>
        <v>60.875</v>
      </c>
      <c r="X19" s="17">
        <f>[15]Agosto!$E$27</f>
        <v>55.75</v>
      </c>
      <c r="Y19" s="17">
        <f>[15]Agosto!$E$28</f>
        <v>58.125</v>
      </c>
      <c r="Z19" s="17">
        <f>[15]Agosto!$E$29</f>
        <v>57.875</v>
      </c>
      <c r="AA19" s="17">
        <f>[15]Agosto!$E$30</f>
        <v>57.583333333333336</v>
      </c>
      <c r="AB19" s="17">
        <f>[15]Agosto!$E$31</f>
        <v>43.208333333333336</v>
      </c>
      <c r="AC19" s="17">
        <f>[15]Agosto!$E$32</f>
        <v>60.375</v>
      </c>
      <c r="AD19" s="17">
        <f>[15]Agosto!$E$33</f>
        <v>88.125</v>
      </c>
      <c r="AE19" s="17">
        <f>[15]Agosto!$E$34</f>
        <v>85.625</v>
      </c>
      <c r="AF19" s="17">
        <f>[15]Agosto!$E$35</f>
        <v>84.666666666666671</v>
      </c>
      <c r="AG19" s="26">
        <f t="shared" si="1"/>
        <v>63.362903225806441</v>
      </c>
    </row>
    <row r="20" spans="1:34" ht="17.100000000000001" customHeight="1" x14ac:dyDescent="0.2">
      <c r="A20" s="15" t="s">
        <v>10</v>
      </c>
      <c r="B20" s="17">
        <f>[16]Agosto!$E$5</f>
        <v>52.333333333333336</v>
      </c>
      <c r="C20" s="17">
        <f>[16]Agosto!$E$6</f>
        <v>56.791666666666664</v>
      </c>
      <c r="D20" s="17">
        <f>[16]Agosto!$E$7</f>
        <v>64.708333333333329</v>
      </c>
      <c r="E20" s="17">
        <f>[16]Agosto!$E$8</f>
        <v>58.916666666666664</v>
      </c>
      <c r="F20" s="17">
        <f>[16]Agosto!$E$9</f>
        <v>56.125</v>
      </c>
      <c r="G20" s="17">
        <f>[16]Agosto!$E$10</f>
        <v>48.375</v>
      </c>
      <c r="H20" s="17">
        <f>[16]Agosto!$E$11</f>
        <v>61.875</v>
      </c>
      <c r="I20" s="17">
        <f>[16]Agosto!$E$12</f>
        <v>90.125</v>
      </c>
      <c r="J20" s="17">
        <f>[16]Agosto!$E$13</f>
        <v>76.75</v>
      </c>
      <c r="K20" s="17">
        <f>[16]Agosto!$E$14</f>
        <v>60.25</v>
      </c>
      <c r="L20" s="17">
        <f>[16]Agosto!$E$15</f>
        <v>60.5</v>
      </c>
      <c r="M20" s="17">
        <f>[16]Agosto!$E$16</f>
        <v>54.208333333333336</v>
      </c>
      <c r="N20" s="17">
        <f>[16]Agosto!$E$17</f>
        <v>51.458333333333336</v>
      </c>
      <c r="O20" s="17">
        <f>[16]Agosto!$E$18</f>
        <v>52.083333333333336</v>
      </c>
      <c r="P20" s="17">
        <f>[16]Agosto!$E$19</f>
        <v>72.416666666666671</v>
      </c>
      <c r="Q20" s="17">
        <f>[16]Agosto!$E$20</f>
        <v>72</v>
      </c>
      <c r="R20" s="17">
        <f>[16]Agosto!$E$21</f>
        <v>63.458333333333336</v>
      </c>
      <c r="S20" s="17">
        <f>[16]Agosto!$E$22</f>
        <v>80.25</v>
      </c>
      <c r="T20" s="17">
        <f>[16]Agosto!$E$23</f>
        <v>90.833333333333329</v>
      </c>
      <c r="U20" s="17">
        <f>[16]Agosto!$E$24</f>
        <v>88.791666666666671</v>
      </c>
      <c r="V20" s="17">
        <f>[16]Agosto!$E$25</f>
        <v>70.375</v>
      </c>
      <c r="W20" s="17">
        <f>[16]Agosto!$E$26</f>
        <v>66.75</v>
      </c>
      <c r="X20" s="17">
        <f>[16]Agosto!$E$27</f>
        <v>64.541666666666671</v>
      </c>
      <c r="Y20" s="17">
        <f>[16]Agosto!$E$28</f>
        <v>63.5</v>
      </c>
      <c r="Z20" s="17">
        <f>[16]Agosto!$E$29</f>
        <v>64.291666666666671</v>
      </c>
      <c r="AA20" s="17">
        <f>[16]Agosto!$E$30</f>
        <v>54.291666666666664</v>
      </c>
      <c r="AB20" s="17">
        <f>[16]Agosto!$E$31</f>
        <v>39.708333333333336</v>
      </c>
      <c r="AC20" s="17">
        <f>[16]Agosto!$E$32</f>
        <v>44.625</v>
      </c>
      <c r="AD20" s="17">
        <f>[16]Agosto!$E$33</f>
        <v>84.708333333333329</v>
      </c>
      <c r="AE20" s="17">
        <f>[16]Agosto!$E$34</f>
        <v>92.291666666666671</v>
      </c>
      <c r="AF20" s="17">
        <f>[16]Agosto!$E$35</f>
        <v>78.166666666666671</v>
      </c>
      <c r="AG20" s="26">
        <f t="shared" ref="AG20:AG32" si="2">AVERAGE(B20:AF20)</f>
        <v>65.661290322580655</v>
      </c>
    </row>
    <row r="21" spans="1:34" ht="17.100000000000001" customHeight="1" x14ac:dyDescent="0.2">
      <c r="A21" s="15" t="s">
        <v>11</v>
      </c>
      <c r="B21" s="17">
        <f>[17]Agosto!$E$5</f>
        <v>60.541666666666664</v>
      </c>
      <c r="C21" s="17">
        <f>[17]Agosto!$E$6</f>
        <v>61.25</v>
      </c>
      <c r="D21" s="17">
        <f>[17]Agosto!$E$7</f>
        <v>61.833333333333336</v>
      </c>
      <c r="E21" s="17">
        <f>[17]Agosto!$E$8</f>
        <v>62.333333333333336</v>
      </c>
      <c r="F21" s="17">
        <f>[17]Agosto!$E$9</f>
        <v>59.708333333333336</v>
      </c>
      <c r="G21" s="17">
        <f>[17]Agosto!$E$10</f>
        <v>58.708333333333336</v>
      </c>
      <c r="H21" s="17">
        <f>[17]Agosto!$E$11</f>
        <v>55.208333333333336</v>
      </c>
      <c r="I21" s="17">
        <f>[17]Agosto!$E$12</f>
        <v>78.75</v>
      </c>
      <c r="J21" s="17">
        <f>[17]Agosto!$E$13</f>
        <v>80.416666666666671</v>
      </c>
      <c r="K21" s="17">
        <f>[17]Agosto!$E$14</f>
        <v>56.083333333333336</v>
      </c>
      <c r="L21" s="17">
        <f>[17]Agosto!$E$15</f>
        <v>53.416666666666664</v>
      </c>
      <c r="M21" s="17">
        <f>[17]Agosto!$E$16</f>
        <v>61.166666666666664</v>
      </c>
      <c r="N21" s="17">
        <f>[17]Agosto!$E$17</f>
        <v>62.208333333333336</v>
      </c>
      <c r="O21" s="17">
        <f>[17]Agosto!$E$18</f>
        <v>62.833333333333336</v>
      </c>
      <c r="P21" s="17">
        <f>[17]Agosto!$E$19</f>
        <v>63.458333333333336</v>
      </c>
      <c r="Q21" s="17">
        <f>[17]Agosto!$E$20</f>
        <v>75.208333333333329</v>
      </c>
      <c r="R21" s="17">
        <f>[17]Agosto!$E$21</f>
        <v>68.208333333333329</v>
      </c>
      <c r="S21" s="17">
        <f>[17]Agosto!$E$22</f>
        <v>71.791666666666671</v>
      </c>
      <c r="T21" s="17">
        <f>[17]Agosto!$E$23</f>
        <v>87.083333333333329</v>
      </c>
      <c r="U21" s="17">
        <f>[17]Agosto!$E$24</f>
        <v>80.875</v>
      </c>
      <c r="V21" s="17">
        <f>[17]Agosto!$E$25</f>
        <v>63</v>
      </c>
      <c r="W21" s="17">
        <f>[17]Agosto!$E$26</f>
        <v>62.25</v>
      </c>
      <c r="X21" s="17">
        <f>[17]Agosto!$E$27</f>
        <v>65.583333333333329</v>
      </c>
      <c r="Y21" s="17">
        <f>[17]Agosto!$E$28</f>
        <v>65.291666666666671</v>
      </c>
      <c r="Z21" s="17">
        <f>[17]Agosto!$E$29</f>
        <v>64.291666666666671</v>
      </c>
      <c r="AA21" s="17">
        <f>[17]Agosto!$E$30</f>
        <v>56.25</v>
      </c>
      <c r="AB21" s="17">
        <f>[17]Agosto!$E$31</f>
        <v>54.333333333333336</v>
      </c>
      <c r="AC21" s="17">
        <f>[17]Agosto!$E$32</f>
        <v>61.291666666666664</v>
      </c>
      <c r="AD21" s="17">
        <f>[17]Agosto!$E$33</f>
        <v>89.166666666666671</v>
      </c>
      <c r="AE21" s="17">
        <f>[17]Agosto!$E$34</f>
        <v>91.208333333333329</v>
      </c>
      <c r="AF21" s="17">
        <f>[17]Agosto!$E$35</f>
        <v>83.083333333333329</v>
      </c>
      <c r="AG21" s="26">
        <f t="shared" si="2"/>
        <v>66.994623655913983</v>
      </c>
    </row>
    <row r="22" spans="1:34" ht="17.100000000000001" customHeight="1" x14ac:dyDescent="0.2">
      <c r="A22" s="15" t="s">
        <v>12</v>
      </c>
      <c r="B22" s="17">
        <f>[18]Agosto!$E$5</f>
        <v>52.875</v>
      </c>
      <c r="C22" s="17">
        <f>[18]Agosto!$E$6</f>
        <v>59.583333333333336</v>
      </c>
      <c r="D22" s="17">
        <f>[18]Agosto!$E$7</f>
        <v>59.5</v>
      </c>
      <c r="E22" s="17">
        <f>[18]Agosto!$E$8</f>
        <v>53.291666666666664</v>
      </c>
      <c r="F22" s="17">
        <f>[18]Agosto!$E$9</f>
        <v>51.375</v>
      </c>
      <c r="G22" s="17">
        <f>[18]Agosto!$E$10</f>
        <v>55.666666666666664</v>
      </c>
      <c r="H22" s="17">
        <f>[18]Agosto!$E$11</f>
        <v>59</v>
      </c>
      <c r="I22" s="17">
        <f>[18]Agosto!$E$12</f>
        <v>75.083333333333329</v>
      </c>
      <c r="J22" s="17">
        <f>[18]Agosto!$E$13</f>
        <v>83.916666666666671</v>
      </c>
      <c r="K22" s="17">
        <f>[18]Agosto!$E$14</f>
        <v>59.583333333333336</v>
      </c>
      <c r="L22" s="17">
        <f>[18]Agosto!$E$15</f>
        <v>53.208333333333336</v>
      </c>
      <c r="M22" s="17">
        <f>[18]Agosto!$E$16</f>
        <v>49.541666666666664</v>
      </c>
      <c r="N22" s="17">
        <f>[18]Agosto!$E$17</f>
        <v>49.625</v>
      </c>
      <c r="O22" s="17">
        <f>[18]Agosto!$E$18</f>
        <v>57.916666666666664</v>
      </c>
      <c r="P22" s="17">
        <f>[18]Agosto!$E$19</f>
        <v>61.125</v>
      </c>
      <c r="Q22" s="17">
        <f>[18]Agosto!$E$20</f>
        <v>65.5</v>
      </c>
      <c r="R22" s="17">
        <f>[18]Agosto!$E$21</f>
        <v>62.125</v>
      </c>
      <c r="S22" s="17">
        <f>[18]Agosto!$E$22</f>
        <v>62.666666666666664</v>
      </c>
      <c r="T22" s="17">
        <f>[18]Agosto!$E$23</f>
        <v>72.916666666666671</v>
      </c>
      <c r="U22" s="17">
        <f>[18]Agosto!$E$24</f>
        <v>75.375</v>
      </c>
      <c r="V22" s="17">
        <f>[18]Agosto!$E$25</f>
        <v>52.333333333333336</v>
      </c>
      <c r="W22" s="17">
        <f>[18]Agosto!$E$26</f>
        <v>53.375</v>
      </c>
      <c r="X22" s="17">
        <f>[18]Agosto!$E$27</f>
        <v>54.291666666666664</v>
      </c>
      <c r="Y22" s="17">
        <f>[18]Agosto!$E$28</f>
        <v>52.958333333333336</v>
      </c>
      <c r="Z22" s="17">
        <f>[18]Agosto!$E$29</f>
        <v>52.375</v>
      </c>
      <c r="AA22" s="17">
        <f>[18]Agosto!$E$30</f>
        <v>54.5</v>
      </c>
      <c r="AB22" s="17">
        <f>[18]Agosto!$E$31</f>
        <v>45.25</v>
      </c>
      <c r="AC22" s="17">
        <f>[18]Agosto!$E$32</f>
        <v>62.583333333333336</v>
      </c>
      <c r="AD22" s="17">
        <f>[18]Agosto!$E$33</f>
        <v>88.125</v>
      </c>
      <c r="AE22" s="17">
        <f>[18]Agosto!$E$34</f>
        <v>86.625</v>
      </c>
      <c r="AF22" s="17">
        <f>[18]Agosto!$E$35</f>
        <v>83.291666666666671</v>
      </c>
      <c r="AG22" s="26">
        <f t="shared" si="2"/>
        <v>61.47043010752688</v>
      </c>
    </row>
    <row r="23" spans="1:34" ht="17.100000000000001" customHeight="1" x14ac:dyDescent="0.2">
      <c r="A23" s="15" t="s">
        <v>13</v>
      </c>
      <c r="B23" s="17">
        <f>[19]Agosto!$E$5</f>
        <v>55.5</v>
      </c>
      <c r="C23" s="17">
        <f>[19]Agosto!$E$6</f>
        <v>66.416666666666671</v>
      </c>
      <c r="D23" s="17">
        <f>[19]Agosto!$E$7</f>
        <v>65.625</v>
      </c>
      <c r="E23" s="17">
        <f>[19]Agosto!$E$8</f>
        <v>55.916666666666664</v>
      </c>
      <c r="F23" s="17">
        <f>[19]Agosto!$E$9</f>
        <v>54.791666666666664</v>
      </c>
      <c r="G23" s="17">
        <f>[19]Agosto!$E$10</f>
        <v>56.916666666666664</v>
      </c>
      <c r="H23" s="17">
        <f>[19]Agosto!$E$11</f>
        <v>59.208333333333336</v>
      </c>
      <c r="I23" s="17">
        <f>[19]Agosto!$E$12</f>
        <v>76.541666666666671</v>
      </c>
      <c r="J23" s="17">
        <f>[19]Agosto!$E$13</f>
        <v>87.958333333333329</v>
      </c>
      <c r="K23" s="17">
        <f>[19]Agosto!$E$14</f>
        <v>76.541666666666671</v>
      </c>
      <c r="L23" s="17">
        <f>[19]Agosto!$E$15</f>
        <v>64.25</v>
      </c>
      <c r="M23" s="17">
        <f>[19]Agosto!$E$16</f>
        <v>63.708333333333336</v>
      </c>
      <c r="N23" s="17">
        <f>[19]Agosto!$E$17</f>
        <v>57.125</v>
      </c>
      <c r="O23" s="17">
        <f>[19]Agosto!$E$18</f>
        <v>59.333333333333336</v>
      </c>
      <c r="P23" s="17">
        <f>[19]Agosto!$E$19</f>
        <v>59.916666666666664</v>
      </c>
      <c r="Q23" s="17">
        <f>[19]Agosto!$E$20</f>
        <v>64.25</v>
      </c>
      <c r="R23" s="17">
        <f>[19]Agosto!$E$21</f>
        <v>54.416666666666664</v>
      </c>
      <c r="S23" s="17">
        <f>[19]Agosto!$E$22</f>
        <v>59.791666666666664</v>
      </c>
      <c r="T23" s="17">
        <f>[19]Agosto!$E$23</f>
        <v>72.5</v>
      </c>
      <c r="U23" s="17">
        <f>[19]Agosto!$E$24</f>
        <v>68.041666666666671</v>
      </c>
      <c r="V23" s="17">
        <f>[19]Agosto!$E$25</f>
        <v>58.333333333333336</v>
      </c>
      <c r="W23" s="17">
        <f>[19]Agosto!$E$26</f>
        <v>54.041666666666664</v>
      </c>
      <c r="X23" s="17">
        <f>[19]Agosto!$E$27</f>
        <v>65.875</v>
      </c>
      <c r="Y23" s="17">
        <f>[19]Agosto!$E$28</f>
        <v>63.666666666666664</v>
      </c>
      <c r="Z23" s="17">
        <f>[19]Agosto!$E$29</f>
        <v>63</v>
      </c>
      <c r="AA23" s="17">
        <f>[19]Agosto!$E$30</f>
        <v>57.75</v>
      </c>
      <c r="AB23" s="17">
        <f>[19]Agosto!$E$31</f>
        <v>51.541666666666664</v>
      </c>
      <c r="AC23" s="17">
        <f>[19]Agosto!$E$32</f>
        <v>67.625</v>
      </c>
      <c r="AD23" s="17">
        <f>[19]Agosto!$E$33</f>
        <v>88.625</v>
      </c>
      <c r="AE23" s="17">
        <f>[19]Agosto!$E$34</f>
        <v>92.583333333333329</v>
      </c>
      <c r="AF23" s="17">
        <f>[19]Agosto!$E$35</f>
        <v>82.125</v>
      </c>
      <c r="AG23" s="26">
        <f t="shared" si="2"/>
        <v>65.287634408602159</v>
      </c>
    </row>
    <row r="24" spans="1:34" ht="17.100000000000001" customHeight="1" x14ac:dyDescent="0.2">
      <c r="A24" s="15" t="s">
        <v>14</v>
      </c>
      <c r="B24" s="17">
        <f>[20]Agosto!$E$5</f>
        <v>53.875</v>
      </c>
      <c r="C24" s="17">
        <f>[20]Agosto!$E$6</f>
        <v>55.375</v>
      </c>
      <c r="D24" s="17">
        <f>[20]Agosto!$E$7</f>
        <v>53.833333333333336</v>
      </c>
      <c r="E24" s="17">
        <f>[20]Agosto!$E$8</f>
        <v>50.666666666666664</v>
      </c>
      <c r="F24" s="17">
        <f>[20]Agosto!$E$9</f>
        <v>48.458333333333336</v>
      </c>
      <c r="G24" s="17">
        <f>[20]Agosto!$E$10</f>
        <v>38.833333333333336</v>
      </c>
      <c r="H24" s="17">
        <f>[20]Agosto!$E$11</f>
        <v>42.416666666666664</v>
      </c>
      <c r="I24" s="17">
        <f>[20]Agosto!$E$12</f>
        <v>40.333333333333336</v>
      </c>
      <c r="J24" s="17">
        <f>[20]Agosto!$E$13</f>
        <v>55.291666666666664</v>
      </c>
      <c r="K24" s="17">
        <f>[20]Agosto!$E$14</f>
        <v>81.833333333333329</v>
      </c>
      <c r="L24" s="17">
        <f>[20]Agosto!$E$15</f>
        <v>64.083333333333329</v>
      </c>
      <c r="M24" s="17">
        <f>[20]Agosto!$E$16</f>
        <v>49.041666666666664</v>
      </c>
      <c r="N24" s="17">
        <f>[20]Agosto!$E$17</f>
        <v>45.875</v>
      </c>
      <c r="O24" s="17">
        <f>[20]Agosto!$E$18</f>
        <v>38.75</v>
      </c>
      <c r="P24" s="17">
        <f>[20]Agosto!$E$19</f>
        <v>43.875</v>
      </c>
      <c r="Q24" s="17">
        <f>[20]Agosto!$E$20</f>
        <v>66.958333333333329</v>
      </c>
      <c r="R24" s="17">
        <f>[20]Agosto!$E$21</f>
        <v>60.25</v>
      </c>
      <c r="S24" s="17">
        <f>[20]Agosto!$E$22</f>
        <v>48.125</v>
      </c>
      <c r="T24" s="17">
        <f>[20]Agosto!$E$23</f>
        <v>52.208333333333336</v>
      </c>
      <c r="U24" s="17">
        <f>[20]Agosto!$E$24</f>
        <v>70.791666666666671</v>
      </c>
      <c r="V24" s="17">
        <f>[20]Agosto!$E$25</f>
        <v>73.125</v>
      </c>
      <c r="W24" s="17">
        <f>[20]Agosto!$E$26</f>
        <v>66.166666666666671</v>
      </c>
      <c r="X24" s="17">
        <f>[20]Agosto!$E$27</f>
        <v>63.625</v>
      </c>
      <c r="Y24" s="17">
        <f>[20]Agosto!$E$28</f>
        <v>59.916666666666664</v>
      </c>
      <c r="Z24" s="17">
        <f>[20]Agosto!$E$29</f>
        <v>54.166666666666664</v>
      </c>
      <c r="AA24" s="17">
        <f>[20]Agosto!$E$30</f>
        <v>49.458333333333336</v>
      </c>
      <c r="AB24" s="17">
        <f>[20]Agosto!$E$31</f>
        <v>46.5</v>
      </c>
      <c r="AC24" s="17">
        <f>[20]Agosto!$E$32</f>
        <v>42.25</v>
      </c>
      <c r="AD24" s="17">
        <f>[20]Agosto!$E$33</f>
        <v>54.791666666666664</v>
      </c>
      <c r="AE24" s="17">
        <f>[20]Agosto!$E$34</f>
        <v>90.583333333333329</v>
      </c>
      <c r="AF24" s="17">
        <f>[20]Agosto!$E$35</f>
        <v>93.458333333333329</v>
      </c>
      <c r="AG24" s="26">
        <f t="shared" si="2"/>
        <v>56.61021505376344</v>
      </c>
    </row>
    <row r="25" spans="1:34" ht="17.100000000000001" customHeight="1" x14ac:dyDescent="0.2">
      <c r="A25" s="15" t="s">
        <v>15</v>
      </c>
      <c r="B25" s="17">
        <f>[21]Agosto!$E$5</f>
        <v>50.166666666666664</v>
      </c>
      <c r="C25" s="17">
        <f>[21]Agosto!$E$6</f>
        <v>47.291666666666664</v>
      </c>
      <c r="D25" s="17">
        <f>[21]Agosto!$E$7</f>
        <v>67.666666666666671</v>
      </c>
      <c r="E25" s="17">
        <f>[21]Agosto!$E$8</f>
        <v>57.625</v>
      </c>
      <c r="F25" s="17">
        <f>[21]Agosto!$E$9</f>
        <v>49.541666666666664</v>
      </c>
      <c r="G25" s="17">
        <f>[21]Agosto!$E$10</f>
        <v>37.625</v>
      </c>
      <c r="H25" s="17">
        <f>[21]Agosto!$E$11</f>
        <v>64.416666666666671</v>
      </c>
      <c r="I25" s="17">
        <f>[21]Agosto!$E$12</f>
        <v>91.958333333333329</v>
      </c>
      <c r="J25" s="17">
        <f>[21]Agosto!$E$13</f>
        <v>78.875</v>
      </c>
      <c r="K25" s="17">
        <f>[21]Agosto!$E$14</f>
        <v>56.125</v>
      </c>
      <c r="L25" s="17">
        <f>[21]Agosto!$E$15</f>
        <v>52</v>
      </c>
      <c r="M25" s="17">
        <f>[21]Agosto!$E$16</f>
        <v>55.291666666666664</v>
      </c>
      <c r="N25" s="17">
        <f>[21]Agosto!$E$17</f>
        <v>51.458333333333336</v>
      </c>
      <c r="O25" s="17">
        <f>[21]Agosto!$E$18</f>
        <v>51.208333333333336</v>
      </c>
      <c r="P25" s="17">
        <f>[21]Agosto!$E$19</f>
        <v>54.291666666666664</v>
      </c>
      <c r="Q25" s="17">
        <f>[21]Agosto!$E$20</f>
        <v>71.458333333333329</v>
      </c>
      <c r="R25" s="17">
        <f>[21]Agosto!$E$21</f>
        <v>60.75</v>
      </c>
      <c r="S25" s="17">
        <f>[21]Agosto!$E$22</f>
        <v>70.208333333333329</v>
      </c>
      <c r="T25" s="17">
        <f>[21]Agosto!$E$23</f>
        <v>92.166666666666671</v>
      </c>
      <c r="U25" s="17">
        <f>[21]Agosto!$E$24</f>
        <v>87.666666666666671</v>
      </c>
      <c r="V25" s="17">
        <f>[21]Agosto!$E$25</f>
        <v>75.208333333333329</v>
      </c>
      <c r="W25" s="17">
        <f>[21]Agosto!$E$26</f>
        <v>60.434782608695649</v>
      </c>
      <c r="X25" s="17">
        <f>[21]Agosto!$E$27</f>
        <v>57.083333333333336</v>
      </c>
      <c r="Y25" s="17">
        <f>[21]Agosto!$E$28</f>
        <v>58.625</v>
      </c>
      <c r="Z25" s="17">
        <f>[21]Agosto!$E$29</f>
        <v>60.75</v>
      </c>
      <c r="AA25" s="17">
        <f>[21]Agosto!$E$30</f>
        <v>56.083333333333336</v>
      </c>
      <c r="AB25" s="17">
        <f>[21]Agosto!$E$31</f>
        <v>45.875</v>
      </c>
      <c r="AC25" s="17">
        <f>[21]Agosto!$E$32</f>
        <v>51.041666666666664</v>
      </c>
      <c r="AD25" s="17">
        <f>[21]Agosto!$E$33</f>
        <v>87.5</v>
      </c>
      <c r="AE25" s="17">
        <f>[21]Agosto!$E$34</f>
        <v>94.583333333333329</v>
      </c>
      <c r="AF25" s="17">
        <f>[21]Agosto!$E$35</f>
        <v>77.833333333333329</v>
      </c>
      <c r="AG25" s="26">
        <f t="shared" si="2"/>
        <v>63.6390252454418</v>
      </c>
    </row>
    <row r="26" spans="1:34" ht="17.100000000000001" customHeight="1" x14ac:dyDescent="0.2">
      <c r="A26" s="15" t="s">
        <v>16</v>
      </c>
      <c r="B26" s="17">
        <f>[22]Agosto!$E$5</f>
        <v>48.291666666666664</v>
      </c>
      <c r="C26" s="17">
        <f>[22]Agosto!$E$6</f>
        <v>70.75</v>
      </c>
      <c r="D26" s="17">
        <f>[22]Agosto!$E$7</f>
        <v>69.416666666666671</v>
      </c>
      <c r="E26" s="17">
        <f>[22]Agosto!$E$8</f>
        <v>52.208333333333336</v>
      </c>
      <c r="F26" s="17">
        <f>[22]Agosto!$E$9</f>
        <v>38.958333333333336</v>
      </c>
      <c r="G26" s="17">
        <f>[22]Agosto!$E$10</f>
        <v>39.541666666666664</v>
      </c>
      <c r="H26" s="17">
        <f>[22]Agosto!$E$11</f>
        <v>68.041666666666671</v>
      </c>
      <c r="I26" s="17">
        <f>[22]Agosto!$E$12</f>
        <v>83.75</v>
      </c>
      <c r="J26" s="17">
        <f>[22]Agosto!$E$13</f>
        <v>79.583333333333329</v>
      </c>
      <c r="K26" s="17">
        <f>[22]Agosto!$E$14</f>
        <v>54.791666666666664</v>
      </c>
      <c r="L26" s="17">
        <f>[22]Agosto!$E$15</f>
        <v>52.666666666666664</v>
      </c>
      <c r="M26" s="17">
        <f>[22]Agosto!$E$16</f>
        <v>50.333333333333336</v>
      </c>
      <c r="N26" s="17">
        <f>[22]Agosto!$E$17</f>
        <v>55.083333333333336</v>
      </c>
      <c r="O26" s="17">
        <f>[22]Agosto!$E$18</f>
        <v>51.5</v>
      </c>
      <c r="P26" s="17">
        <f>[22]Agosto!$E$19</f>
        <v>47.166666666666664</v>
      </c>
      <c r="Q26" s="17">
        <f>[22]Agosto!$E$20</f>
        <v>61.083333333333336</v>
      </c>
      <c r="R26" s="17">
        <f>[22]Agosto!$E$21</f>
        <v>53.875</v>
      </c>
      <c r="S26" s="17">
        <f>[22]Agosto!$E$22</f>
        <v>66.333333333333329</v>
      </c>
      <c r="T26" s="17">
        <f>[22]Agosto!$E$23</f>
        <v>74.375</v>
      </c>
      <c r="U26" s="17">
        <f>[22]Agosto!$E$24</f>
        <v>71.708333333333329</v>
      </c>
      <c r="V26" s="17">
        <f>[22]Agosto!$E$25</f>
        <v>49.625</v>
      </c>
      <c r="W26" s="17">
        <f>[22]Agosto!$E$26</f>
        <v>56.391304347826086</v>
      </c>
      <c r="X26" s="17">
        <f>[22]Agosto!$E$27</f>
        <v>53.708333333333336</v>
      </c>
      <c r="Y26" s="17">
        <f>[22]Agosto!$E$28</f>
        <v>56.041666666666664</v>
      </c>
      <c r="Z26" s="17">
        <f>[22]Agosto!$E$29</f>
        <v>55.083333333333336</v>
      </c>
      <c r="AA26" s="17">
        <f>[22]Agosto!$E$30</f>
        <v>48.708333333333336</v>
      </c>
      <c r="AB26" s="17">
        <f>[22]Agosto!$E$31</f>
        <v>41.333333333333336</v>
      </c>
      <c r="AC26" s="17">
        <f>[22]Agosto!$E$32</f>
        <v>50.833333333333336</v>
      </c>
      <c r="AD26" s="17">
        <f>[22]Agosto!$E$33</f>
        <v>79.75</v>
      </c>
      <c r="AE26" s="17">
        <f>[22]Agosto!$E$34</f>
        <v>82.083333333333329</v>
      </c>
      <c r="AF26" s="17">
        <f>[22]Agosto!$E$35</f>
        <v>70.291666666666671</v>
      </c>
      <c r="AG26" s="26">
        <f t="shared" si="2"/>
        <v>59.138966806919107</v>
      </c>
    </row>
    <row r="27" spans="1:34" ht="17.100000000000001" customHeight="1" x14ac:dyDescent="0.2">
      <c r="A27" s="15" t="s">
        <v>17</v>
      </c>
      <c r="B27" s="17" t="str">
        <f>[23]Agosto!$E$5</f>
        <v>*</v>
      </c>
      <c r="C27" s="17" t="str">
        <f>[23]Agosto!$E$6</f>
        <v>*</v>
      </c>
      <c r="D27" s="17" t="str">
        <f>[23]Agosto!$E$7</f>
        <v>*</v>
      </c>
      <c r="E27" s="17" t="str">
        <f>[23]Agosto!$E$8</f>
        <v>*</v>
      </c>
      <c r="F27" s="17" t="str">
        <f>[23]Agosto!$E$9</f>
        <v>*</v>
      </c>
      <c r="G27" s="17" t="str">
        <f>[23]Agosto!$E$10</f>
        <v>*</v>
      </c>
      <c r="H27" s="17" t="str">
        <f>[23]Agosto!$E$11</f>
        <v>*</v>
      </c>
      <c r="I27" s="17" t="str">
        <f>[23]Agosto!$E$12</f>
        <v>*</v>
      </c>
      <c r="J27" s="17" t="str">
        <f>[23]Agosto!$E$13</f>
        <v>*</v>
      </c>
      <c r="K27" s="17" t="str">
        <f>[23]Agosto!$E$14</f>
        <v>*</v>
      </c>
      <c r="L27" s="17" t="str">
        <f>[23]Agosto!$E$15</f>
        <v>*</v>
      </c>
      <c r="M27" s="17" t="str">
        <f>[23]Agosto!$E$16</f>
        <v>*</v>
      </c>
      <c r="N27" s="17" t="s">
        <v>144</v>
      </c>
      <c r="O27" s="17" t="str">
        <f>[23]Agosto!$E$18</f>
        <v>*</v>
      </c>
      <c r="P27" s="17" t="str">
        <f>[23]Agosto!$E$19</f>
        <v>*</v>
      </c>
      <c r="Q27" s="17">
        <f>[23]Agosto!$E$20</f>
        <v>64</v>
      </c>
      <c r="R27" s="17" t="str">
        <f>[23]Agosto!$E$21</f>
        <v>*</v>
      </c>
      <c r="S27" s="17" t="str">
        <f>[23]Agosto!$E$22</f>
        <v>*</v>
      </c>
      <c r="T27" s="17" t="str">
        <f>[23]Agosto!$E$23</f>
        <v>*</v>
      </c>
      <c r="U27" s="17" t="str">
        <f>[23]Agosto!$E$24</f>
        <v>*</v>
      </c>
      <c r="V27" s="17" t="str">
        <f>[23]Agosto!$E$25</f>
        <v>*</v>
      </c>
      <c r="W27" s="17" t="str">
        <f>[23]Agosto!$E$26</f>
        <v>*</v>
      </c>
      <c r="X27" s="17" t="str">
        <f>[23]Agosto!$E$27</f>
        <v>*</v>
      </c>
      <c r="Y27" s="17" t="str">
        <f>[23]Agosto!$E$28</f>
        <v>*</v>
      </c>
      <c r="Z27" s="17" t="str">
        <f>[23]Agosto!$E$29</f>
        <v>*</v>
      </c>
      <c r="AA27" s="17" t="str">
        <f>[23]Agosto!$E$30</f>
        <v>*</v>
      </c>
      <c r="AB27" s="17" t="str">
        <f>[23]Agosto!$E$31</f>
        <v>*</v>
      </c>
      <c r="AC27" s="17" t="str">
        <f>[23]Agosto!$E$32</f>
        <v>*</v>
      </c>
      <c r="AD27" s="17" t="str">
        <f>[23]Agosto!$E$33</f>
        <v>*</v>
      </c>
      <c r="AE27" s="17" t="str">
        <f>[23]Agosto!$E$34</f>
        <v>*</v>
      </c>
      <c r="AF27" s="17" t="str">
        <f>[23]Agosto!$E$35</f>
        <v>*</v>
      </c>
      <c r="AG27" s="26">
        <f t="shared" si="2"/>
        <v>64</v>
      </c>
    </row>
    <row r="28" spans="1:34" ht="17.100000000000001" customHeight="1" x14ac:dyDescent="0.2">
      <c r="A28" s="15" t="s">
        <v>18</v>
      </c>
      <c r="B28" s="17">
        <f>[24]Agosto!$E$5</f>
        <v>42.416666666666664</v>
      </c>
      <c r="C28" s="17">
        <f>[24]Agosto!$E$6</f>
        <v>46.166666666666664</v>
      </c>
      <c r="D28" s="17">
        <f>[24]Agosto!$E$7</f>
        <v>40.833333333333336</v>
      </c>
      <c r="E28" s="17">
        <f>[24]Agosto!$E$8</f>
        <v>41.125</v>
      </c>
      <c r="F28" s="17">
        <f>[24]Agosto!$E$9</f>
        <v>38.916666666666664</v>
      </c>
      <c r="G28" s="17">
        <f>[24]Agosto!$E$10</f>
        <v>38.041666666666664</v>
      </c>
      <c r="H28" s="17">
        <f>[24]Agosto!$E$11</f>
        <v>41.541666666666664</v>
      </c>
      <c r="I28" s="17">
        <f>[24]Agosto!$E$12</f>
        <v>41.375</v>
      </c>
      <c r="J28" s="17">
        <f>[24]Agosto!$E$13</f>
        <v>67.041666666666671</v>
      </c>
      <c r="K28" s="17">
        <f>[24]Agosto!$E$14</f>
        <v>81.166666666666671</v>
      </c>
      <c r="L28" s="17">
        <f>[24]Agosto!$E$15</f>
        <v>48.958333333333336</v>
      </c>
      <c r="M28" s="17">
        <f>[24]Agosto!$E$16</f>
        <v>39.083333333333336</v>
      </c>
      <c r="N28" s="17">
        <f>[24]Agosto!$E$17</f>
        <v>34.416666666666664</v>
      </c>
      <c r="O28" s="17">
        <f>[24]Agosto!$E$18</f>
        <v>34.958333333333336</v>
      </c>
      <c r="P28" s="17">
        <f>[24]Agosto!$E$19</f>
        <v>42.375</v>
      </c>
      <c r="Q28" s="17">
        <f>[24]Agosto!$E$20</f>
        <v>72</v>
      </c>
      <c r="R28" s="17">
        <f>[24]Agosto!$E$21</f>
        <v>57.083333333333336</v>
      </c>
      <c r="S28" s="17">
        <f>[24]Agosto!$E$22</f>
        <v>58.958333333333336</v>
      </c>
      <c r="T28" s="17">
        <f>[24]Agosto!$E$23</f>
        <v>64.416666666666671</v>
      </c>
      <c r="U28" s="17">
        <f>[24]Agosto!$E$24</f>
        <v>67.083333333333329</v>
      </c>
      <c r="V28" s="17">
        <f>[24]Agosto!$E$25</f>
        <v>76.291666666666671</v>
      </c>
      <c r="W28" s="17">
        <f>[24]Agosto!$E$26</f>
        <v>60</v>
      </c>
      <c r="X28" s="17">
        <f>[24]Agosto!$E$27</f>
        <v>56.875</v>
      </c>
      <c r="Y28" s="17">
        <f>[24]Agosto!$E$28</f>
        <v>49.791666666666664</v>
      </c>
      <c r="Z28" s="17">
        <f>[24]Agosto!$E$29</f>
        <v>47.583333333333336</v>
      </c>
      <c r="AA28" s="17">
        <f>[24]Agosto!$E$30</f>
        <v>44.5</v>
      </c>
      <c r="AB28" s="17">
        <f>[24]Agosto!$E$31</f>
        <v>34.333333333333336</v>
      </c>
      <c r="AC28" s="17">
        <f>[24]Agosto!$E$32</f>
        <v>46.958333333333336</v>
      </c>
      <c r="AD28" s="17">
        <f>[24]Agosto!$E$33</f>
        <v>83.166666666666671</v>
      </c>
      <c r="AE28" s="17">
        <f>[24]Agosto!$E$34</f>
        <v>98.571428571428569</v>
      </c>
      <c r="AF28" s="17">
        <f>[24]Agosto!$E$35</f>
        <v>77.958333333333329</v>
      </c>
      <c r="AG28" s="26">
        <f t="shared" si="2"/>
        <v>53.999615975422429</v>
      </c>
    </row>
    <row r="29" spans="1:34" ht="17.100000000000001" customHeight="1" x14ac:dyDescent="0.2">
      <c r="A29" s="15" t="s">
        <v>19</v>
      </c>
      <c r="B29" s="17">
        <f>[25]Agosto!$E$5</f>
        <v>53.875</v>
      </c>
      <c r="C29" s="17">
        <f>[25]Agosto!$E$6</f>
        <v>57.208333333333336</v>
      </c>
      <c r="D29" s="17">
        <f>[25]Agosto!$E$7</f>
        <v>66</v>
      </c>
      <c r="E29" s="17">
        <f>[25]Agosto!$E$8</f>
        <v>67.041666666666671</v>
      </c>
      <c r="F29" s="17">
        <f>[25]Agosto!$E$9</f>
        <v>57.875</v>
      </c>
      <c r="G29" s="17">
        <f>[25]Agosto!$E$10</f>
        <v>50.166666666666664</v>
      </c>
      <c r="H29" s="17">
        <f>[25]Agosto!$E$11</f>
        <v>75.352941176470594</v>
      </c>
      <c r="I29" s="17" t="str">
        <f>[25]Agosto!$E$12</f>
        <v>*</v>
      </c>
      <c r="J29" s="17">
        <f>[25]Agosto!$E$13</f>
        <v>69.428571428571431</v>
      </c>
      <c r="K29" s="17">
        <f>[25]Agosto!$E$14</f>
        <v>66.545454545454547</v>
      </c>
      <c r="L29" s="17">
        <f>[25]Agosto!$E$15</f>
        <v>62.208333333333336</v>
      </c>
      <c r="M29" s="17">
        <f>[25]Agosto!$E$16</f>
        <v>57.458333333333336</v>
      </c>
      <c r="N29" s="17">
        <f>[25]Agosto!$E$17</f>
        <v>52.625</v>
      </c>
      <c r="O29" s="17">
        <f>[25]Agosto!$E$18</f>
        <v>58.041666666666664</v>
      </c>
      <c r="P29" s="17">
        <f>[25]Agosto!$E$19</f>
        <v>83.583333333333329</v>
      </c>
      <c r="Q29" s="17">
        <f>[25]Agosto!$E$20</f>
        <v>76.400000000000006</v>
      </c>
      <c r="R29" s="17">
        <f>[25]Agosto!$E$21</f>
        <v>74.75</v>
      </c>
      <c r="S29" s="17">
        <f>[25]Agosto!$E$22</f>
        <v>96</v>
      </c>
      <c r="T29" s="17">
        <f>[25]Agosto!$E$23</f>
        <v>95.8</v>
      </c>
      <c r="U29" s="17">
        <f>[25]Agosto!$E$24</f>
        <v>99.5</v>
      </c>
      <c r="V29" s="17">
        <f>[25]Agosto!$E$25</f>
        <v>76.952380952380949</v>
      </c>
      <c r="W29" s="17">
        <f>[25]Agosto!$E$26</f>
        <v>67.5</v>
      </c>
      <c r="X29" s="17">
        <f>[25]Agosto!$E$27</f>
        <v>58.708333333333336</v>
      </c>
      <c r="Y29" s="17">
        <f>[25]Agosto!$E$28</f>
        <v>58.958333333333336</v>
      </c>
      <c r="Z29" s="17">
        <f>[25]Agosto!$E$29</f>
        <v>62.875</v>
      </c>
      <c r="AA29" s="17">
        <f>[25]Agosto!$E$30</f>
        <v>58.541666666666664</v>
      </c>
      <c r="AB29" s="17">
        <f>[25]Agosto!$E$31</f>
        <v>42.666666666666664</v>
      </c>
      <c r="AC29" s="17">
        <f>[25]Agosto!$E$32</f>
        <v>49.166666666666664</v>
      </c>
      <c r="AD29" s="17">
        <f>[25]Agosto!$E$33</f>
        <v>84.777777777777771</v>
      </c>
      <c r="AE29" s="17">
        <f>[25]Agosto!$E$34</f>
        <v>90.833333333333329</v>
      </c>
      <c r="AF29" s="17">
        <f>[25]Agosto!$E$35</f>
        <v>76.666666666666671</v>
      </c>
      <c r="AG29" s="26">
        <f t="shared" si="2"/>
        <v>68.250237529355175</v>
      </c>
      <c r="AH29" s="41" t="s">
        <v>51</v>
      </c>
    </row>
    <row r="30" spans="1:34" ht="17.100000000000001" customHeight="1" x14ac:dyDescent="0.2">
      <c r="A30" s="15" t="s">
        <v>31</v>
      </c>
      <c r="B30" s="17">
        <f>[26]Agosto!$E$5</f>
        <v>42.333333333333336</v>
      </c>
      <c r="C30" s="17">
        <f>[26]Agosto!$E$6</f>
        <v>47.5</v>
      </c>
      <c r="D30" s="17">
        <f>[26]Agosto!$E$7</f>
        <v>43.083333333333336</v>
      </c>
      <c r="E30" s="17">
        <f>[26]Agosto!$E$8</f>
        <v>44.041666666666664</v>
      </c>
      <c r="F30" s="17">
        <f>[26]Agosto!$E$9</f>
        <v>41</v>
      </c>
      <c r="G30" s="17">
        <f>[26]Agosto!$E$10</f>
        <v>40.5</v>
      </c>
      <c r="H30" s="17">
        <f>[26]Agosto!$E$11</f>
        <v>43.791666666666664</v>
      </c>
      <c r="I30" s="17">
        <f>[26]Agosto!$E$12</f>
        <v>74.208333333333329</v>
      </c>
      <c r="J30" s="17">
        <f>[26]Agosto!$E$13</f>
        <v>88.25</v>
      </c>
      <c r="K30" s="17">
        <f>[26]Agosto!$E$14</f>
        <v>63.75</v>
      </c>
      <c r="L30" s="17">
        <f>[26]Agosto!$E$15</f>
        <v>56.166666666666664</v>
      </c>
      <c r="M30" s="17">
        <f>[26]Agosto!$E$16</f>
        <v>48.791666666666664</v>
      </c>
      <c r="N30" s="17">
        <f>[26]Agosto!$E$17</f>
        <v>42.833333333333336</v>
      </c>
      <c r="O30" s="17">
        <f>[26]Agosto!$E$18</f>
        <v>41.666666666666664</v>
      </c>
      <c r="P30" s="17">
        <f>[26]Agosto!$E$19</f>
        <v>45.916666666666664</v>
      </c>
      <c r="Q30" s="17">
        <f>[26]Agosto!$E$20</f>
        <v>69.291666666666671</v>
      </c>
      <c r="R30" s="17">
        <f>[26]Agosto!$E$21</f>
        <v>59.791666666666664</v>
      </c>
      <c r="S30" s="17">
        <f>[26]Agosto!$E$22</f>
        <v>58.833333333333336</v>
      </c>
      <c r="T30" s="17">
        <f>[26]Agosto!$E$23</f>
        <v>77.125</v>
      </c>
      <c r="U30" s="17">
        <f>[26]Agosto!$E$24</f>
        <v>76.041666666666671</v>
      </c>
      <c r="V30" s="17">
        <f>[26]Agosto!$E$25</f>
        <v>65.416666666666671</v>
      </c>
      <c r="W30" s="17">
        <f>[26]Agosto!$E$26</f>
        <v>66.791666666666671</v>
      </c>
      <c r="X30" s="17">
        <f>[26]Agosto!$E$27</f>
        <v>60.875</v>
      </c>
      <c r="Y30" s="17">
        <f>[26]Agosto!$E$28</f>
        <v>56.041666666666664</v>
      </c>
      <c r="Z30" s="17">
        <f>[26]Agosto!$E$29</f>
        <v>50.375</v>
      </c>
      <c r="AA30" s="17">
        <f>[26]Agosto!$E$30</f>
        <v>41.958333333333336</v>
      </c>
      <c r="AB30" s="17">
        <f>[26]Agosto!$E$31</f>
        <v>30.75</v>
      </c>
      <c r="AC30" s="17">
        <f>[26]Agosto!$E$32</f>
        <v>42.125</v>
      </c>
      <c r="AD30" s="17">
        <f>[26]Agosto!$E$33</f>
        <v>85.083333333333329</v>
      </c>
      <c r="AE30" s="17">
        <f>[26]Agosto!$E$34</f>
        <v>94.791666666666671</v>
      </c>
      <c r="AF30" s="17">
        <f>[26]Agosto!$E$35</f>
        <v>78.333333333333329</v>
      </c>
      <c r="AG30" s="26">
        <f t="shared" si="2"/>
        <v>57.337365591397855</v>
      </c>
    </row>
    <row r="31" spans="1:34" ht="17.100000000000001" customHeight="1" x14ac:dyDescent="0.2">
      <c r="A31" s="15" t="s">
        <v>48</v>
      </c>
      <c r="B31" s="17">
        <f>[27]Agosto!$E$5</f>
        <v>35.791666666666664</v>
      </c>
      <c r="C31" s="17">
        <f>[27]Agosto!$E$6</f>
        <v>34.416666666666664</v>
      </c>
      <c r="D31" s="17">
        <f>[27]Agosto!$E$7</f>
        <v>31.5</v>
      </c>
      <c r="E31" s="17">
        <f>[27]Agosto!$E$8</f>
        <v>31.875</v>
      </c>
      <c r="F31" s="17">
        <f>[27]Agosto!$E$9</f>
        <v>30.375</v>
      </c>
      <c r="G31" s="17">
        <f>[27]Agosto!$E$10</f>
        <v>32.208333333333336</v>
      </c>
      <c r="H31" s="17">
        <f>[27]Agosto!$E$11</f>
        <v>31.25</v>
      </c>
      <c r="I31" s="17">
        <f>[27]Agosto!$E$12</f>
        <v>31</v>
      </c>
      <c r="J31" s="17">
        <f>[27]Agosto!$E$13</f>
        <v>56.458333333333336</v>
      </c>
      <c r="K31" s="17">
        <f>[27]Agosto!$E$14</f>
        <v>78.75</v>
      </c>
      <c r="L31" s="17">
        <f>[27]Agosto!$E$15</f>
        <v>66.458333333333329</v>
      </c>
      <c r="M31" s="17">
        <f>[27]Agosto!$E$16</f>
        <v>54.125</v>
      </c>
      <c r="N31" s="17">
        <f>[27]Agosto!$E$17</f>
        <v>35.041666666666664</v>
      </c>
      <c r="O31" s="17">
        <f>[27]Agosto!$E$18</f>
        <v>32.916666666666664</v>
      </c>
      <c r="P31" s="17">
        <f>[27]Agosto!$E$19</f>
        <v>38.5</v>
      </c>
      <c r="Q31" s="17">
        <f>[27]Agosto!$E$20</f>
        <v>53.375</v>
      </c>
      <c r="R31" s="17">
        <f>[27]Agosto!$E$21</f>
        <v>46</v>
      </c>
      <c r="S31" s="17">
        <f>[27]Agosto!$E$22</f>
        <v>49.791666666666664</v>
      </c>
      <c r="T31" s="17">
        <f>[27]Agosto!$E$23</f>
        <v>47.125</v>
      </c>
      <c r="U31" s="17">
        <f>[27]Agosto!$E$24</f>
        <v>62.041666666666664</v>
      </c>
      <c r="V31" s="17">
        <f>[27]Agosto!$E$25</f>
        <v>78.25</v>
      </c>
      <c r="W31" s="17">
        <f>[27]Agosto!$E$26</f>
        <v>61.166666666666664</v>
      </c>
      <c r="X31" s="17">
        <f>[27]Agosto!$E$27</f>
        <v>49.666666666666664</v>
      </c>
      <c r="Y31" s="17">
        <f>[27]Agosto!$E$28</f>
        <v>41.416666666666664</v>
      </c>
      <c r="Z31" s="17">
        <f>[27]Agosto!$E$29</f>
        <v>47.375</v>
      </c>
      <c r="AA31" s="17">
        <f>[27]Agosto!$E$30</f>
        <v>42.208333333333336</v>
      </c>
      <c r="AB31" s="17">
        <f>[27]Agosto!$E$31</f>
        <v>34.333333333333336</v>
      </c>
      <c r="AC31" s="17">
        <f>[27]Agosto!$E$32</f>
        <v>56.541666666666664</v>
      </c>
      <c r="AD31" s="17">
        <f>[27]Agosto!$E$33</f>
        <v>81.791666666666671</v>
      </c>
      <c r="AE31" s="17">
        <f>[27]Agosto!$E$34</f>
        <v>96.166666666666671</v>
      </c>
      <c r="AF31" s="17">
        <f>[27]Agosto!$E$35</f>
        <v>83</v>
      </c>
      <c r="AG31" s="26">
        <f t="shared" ref="AG31" si="3">AVERAGE(B31:AF31)</f>
        <v>50.029569892473113</v>
      </c>
    </row>
    <row r="32" spans="1:34" ht="17.100000000000001" customHeight="1" x14ac:dyDescent="0.2">
      <c r="A32" s="15" t="s">
        <v>20</v>
      </c>
      <c r="B32" s="17">
        <f>[28]Agosto!$E$5</f>
        <v>56.625</v>
      </c>
      <c r="C32" s="17">
        <f>[28]Agosto!$E$6</f>
        <v>54.583333333333336</v>
      </c>
      <c r="D32" s="17">
        <f>[28]Agosto!$E$7</f>
        <v>56.916666666666664</v>
      </c>
      <c r="E32" s="17">
        <f>[28]Agosto!$E$8</f>
        <v>54.5</v>
      </c>
      <c r="F32" s="17">
        <f>[28]Agosto!$E$9</f>
        <v>47.75</v>
      </c>
      <c r="G32" s="17">
        <f>[28]Agosto!$E$10</f>
        <v>46.875</v>
      </c>
      <c r="H32" s="17">
        <f>[28]Agosto!$E$11</f>
        <v>41.875</v>
      </c>
      <c r="I32" s="17">
        <f>[28]Agosto!$E$12</f>
        <v>49.625</v>
      </c>
      <c r="J32" s="17">
        <f>[28]Agosto!$E$13</f>
        <v>65</v>
      </c>
      <c r="K32" s="17">
        <f>[28]Agosto!$E$14</f>
        <v>73.375</v>
      </c>
      <c r="L32" s="17">
        <f>[28]Agosto!$E$15</f>
        <v>57.5</v>
      </c>
      <c r="M32" s="17">
        <f>[28]Agosto!$E$16</f>
        <v>54.791666666666664</v>
      </c>
      <c r="N32" s="17">
        <f>[28]Agosto!$E$17</f>
        <v>49.541666666666664</v>
      </c>
      <c r="O32" s="17">
        <f>[28]Agosto!$E$18</f>
        <v>46.708333333333336</v>
      </c>
      <c r="P32" s="17">
        <f>[28]Agosto!$E$19</f>
        <v>51.625</v>
      </c>
      <c r="Q32" s="17">
        <f>[28]Agosto!$E$20</f>
        <v>70.625</v>
      </c>
      <c r="R32" s="17">
        <f>[28]Agosto!$E$21</f>
        <v>67.722222222222229</v>
      </c>
      <c r="S32" s="17" t="str">
        <f>[28]Agosto!$E$22</f>
        <v>*</v>
      </c>
      <c r="T32" s="17" t="str">
        <f>[28]Agosto!$E$23</f>
        <v>*</v>
      </c>
      <c r="U32" s="17" t="str">
        <f>[28]Agosto!$E$24</f>
        <v>*</v>
      </c>
      <c r="V32" s="17" t="str">
        <f>[28]Agosto!$E$25</f>
        <v>*</v>
      </c>
      <c r="W32" s="17" t="str">
        <f>[28]Agosto!$E$26</f>
        <v>*</v>
      </c>
      <c r="X32" s="17" t="str">
        <f>[28]Agosto!$E$27</f>
        <v>*</v>
      </c>
      <c r="Y32" s="17" t="str">
        <f>[28]Agosto!$E$28</f>
        <v>*</v>
      </c>
      <c r="Z32" s="17" t="str">
        <f>[28]Agosto!$E$29</f>
        <v>*</v>
      </c>
      <c r="AA32" s="17" t="str">
        <f>[28]Agosto!$E$30</f>
        <v>*</v>
      </c>
      <c r="AB32" s="17" t="str">
        <f>[28]Agosto!$E$31</f>
        <v>*</v>
      </c>
      <c r="AC32" s="17" t="str">
        <f>[28]Agosto!$E$32</f>
        <v>*</v>
      </c>
      <c r="AD32" s="17" t="str">
        <f>[28]Agosto!$E$33</f>
        <v>*</v>
      </c>
      <c r="AE32" s="17" t="str">
        <f>[28]Agosto!$E$34</f>
        <v>*</v>
      </c>
      <c r="AF32" s="17" t="str">
        <f>[28]Agosto!$E$35</f>
        <v>*</v>
      </c>
      <c r="AG32" s="26">
        <f t="shared" si="2"/>
        <v>55.625816993464056</v>
      </c>
      <c r="AH32" s="41" t="s">
        <v>51</v>
      </c>
    </row>
    <row r="33" spans="1:35" s="5" customFormat="1" ht="17.100000000000001" customHeight="1" thickBot="1" x14ac:dyDescent="0.25">
      <c r="A33" s="22" t="s">
        <v>34</v>
      </c>
      <c r="B33" s="23">
        <f t="shared" ref="B33:AG33" si="4">AVERAGE(B5:B32)</f>
        <v>50.180499325236184</v>
      </c>
      <c r="C33" s="23">
        <f t="shared" si="4"/>
        <v>54.958333333333329</v>
      </c>
      <c r="D33" s="23">
        <f t="shared" si="4"/>
        <v>56.343750000000007</v>
      </c>
      <c r="E33" s="23">
        <f t="shared" si="4"/>
        <v>53.123350877192976</v>
      </c>
      <c r="F33" s="23">
        <f t="shared" si="4"/>
        <v>48.335020242914986</v>
      </c>
      <c r="G33" s="23">
        <f t="shared" si="4"/>
        <v>45.875108225108221</v>
      </c>
      <c r="H33" s="23">
        <f t="shared" si="4"/>
        <v>54.072786948771608</v>
      </c>
      <c r="I33" s="23">
        <f t="shared" si="4"/>
        <v>65.964330808080803</v>
      </c>
      <c r="J33" s="23">
        <f t="shared" si="4"/>
        <v>73.111428571428576</v>
      </c>
      <c r="K33" s="23">
        <f t="shared" si="4"/>
        <v>66.424545454545466</v>
      </c>
      <c r="L33" s="23">
        <f t="shared" si="4"/>
        <v>56.565000000000012</v>
      </c>
      <c r="M33" s="23">
        <f t="shared" si="4"/>
        <v>51.080384076707603</v>
      </c>
      <c r="N33" s="23">
        <f t="shared" si="4"/>
        <v>47.518162393162399</v>
      </c>
      <c r="O33" s="23">
        <f t="shared" si="4"/>
        <v>47.138601594483958</v>
      </c>
      <c r="P33" s="23">
        <f t="shared" si="4"/>
        <v>54.701528599605531</v>
      </c>
      <c r="Q33" s="23">
        <f t="shared" si="4"/>
        <v>67.642628205128204</v>
      </c>
      <c r="R33" s="23">
        <f t="shared" si="4"/>
        <v>59.329288766788764</v>
      </c>
      <c r="S33" s="23">
        <f t="shared" si="4"/>
        <v>63.449999999999989</v>
      </c>
      <c r="T33" s="23">
        <f t="shared" si="4"/>
        <v>73.694272727272732</v>
      </c>
      <c r="U33" s="23">
        <f t="shared" si="4"/>
        <v>76.079285714285732</v>
      </c>
      <c r="V33" s="23">
        <f t="shared" si="4"/>
        <v>65.898907595074647</v>
      </c>
      <c r="W33" s="23">
        <f t="shared" si="4"/>
        <v>59.564694146433283</v>
      </c>
      <c r="X33" s="23">
        <f t="shared" si="4"/>
        <v>57.748863636363623</v>
      </c>
      <c r="Y33" s="23">
        <f t="shared" si="4"/>
        <v>56.370666666666672</v>
      </c>
      <c r="Z33" s="23">
        <f t="shared" si="4"/>
        <v>55.476274509803908</v>
      </c>
      <c r="AA33" s="23">
        <f t="shared" si="4"/>
        <v>49.53621794871794</v>
      </c>
      <c r="AB33" s="23">
        <f t="shared" si="4"/>
        <v>42.349005161505161</v>
      </c>
      <c r="AC33" s="23">
        <f t="shared" si="4"/>
        <v>49.72027972027972</v>
      </c>
      <c r="AD33" s="23">
        <f t="shared" si="4"/>
        <v>81.221318958818955</v>
      </c>
      <c r="AE33" s="23">
        <f t="shared" si="4"/>
        <v>91.077857142857113</v>
      </c>
      <c r="AF33" s="23">
        <f t="shared" si="4"/>
        <v>79.525725076205845</v>
      </c>
      <c r="AG33" s="26">
        <f t="shared" si="4"/>
        <v>59.529876318440607</v>
      </c>
      <c r="AH33" s="8"/>
    </row>
    <row r="34" spans="1:35" x14ac:dyDescent="0.2">
      <c r="A34" s="107"/>
      <c r="B34" s="108"/>
      <c r="C34" s="108"/>
      <c r="D34" s="108" t="s">
        <v>139</v>
      </c>
      <c r="E34" s="108"/>
      <c r="F34" s="108"/>
      <c r="G34" s="108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1"/>
      <c r="AF34" s="112"/>
      <c r="AG34" s="113"/>
      <c r="AH34"/>
    </row>
    <row r="35" spans="1:35" x14ac:dyDescent="0.2">
      <c r="A35" s="81"/>
      <c r="B35" s="88"/>
      <c r="C35" s="88"/>
      <c r="D35" s="88"/>
      <c r="E35" s="88" t="s">
        <v>140</v>
      </c>
      <c r="F35" s="88"/>
      <c r="G35" s="88"/>
      <c r="H35" s="88"/>
      <c r="I35" s="88"/>
      <c r="J35" s="89"/>
      <c r="K35" s="89"/>
      <c r="L35" s="89"/>
      <c r="M35" s="89" t="s">
        <v>49</v>
      </c>
      <c r="N35" s="89"/>
      <c r="O35" s="89"/>
      <c r="P35" s="89"/>
      <c r="Q35" s="89"/>
      <c r="R35" s="89"/>
      <c r="S35" s="89"/>
      <c r="T35" s="127" t="s">
        <v>141</v>
      </c>
      <c r="U35" s="127"/>
      <c r="V35" s="127"/>
      <c r="W35" s="127"/>
      <c r="X35" s="127"/>
      <c r="Y35" s="89"/>
      <c r="Z35" s="89"/>
      <c r="AA35" s="89"/>
      <c r="AB35" s="89"/>
      <c r="AC35" s="88"/>
      <c r="AD35" s="88"/>
      <c r="AE35" s="88"/>
      <c r="AF35" s="89"/>
      <c r="AG35" s="90"/>
      <c r="AH35" s="2"/>
    </row>
    <row r="36" spans="1:35" ht="13.5" thickBot="1" x14ac:dyDescent="0.25">
      <c r="A36" s="95"/>
      <c r="B36" s="97"/>
      <c r="C36" s="97"/>
      <c r="D36" s="97"/>
      <c r="E36" s="97"/>
      <c r="F36" s="97"/>
      <c r="G36" s="97"/>
      <c r="H36" s="97"/>
      <c r="I36" s="97"/>
      <c r="J36" s="102"/>
      <c r="K36" s="102"/>
      <c r="L36" s="102"/>
      <c r="M36" s="102" t="s">
        <v>50</v>
      </c>
      <c r="N36" s="102"/>
      <c r="O36" s="102"/>
      <c r="P36" s="102"/>
      <c r="Q36" s="97"/>
      <c r="R36" s="97"/>
      <c r="S36" s="97"/>
      <c r="T36" s="134" t="s">
        <v>142</v>
      </c>
      <c r="U36" s="134"/>
      <c r="V36" s="134"/>
      <c r="W36" s="134"/>
      <c r="X36" s="134"/>
      <c r="Y36" s="102"/>
      <c r="Z36" s="102"/>
      <c r="AA36" s="102"/>
      <c r="AB36" s="102"/>
      <c r="AC36" s="97"/>
      <c r="AD36" s="97"/>
      <c r="AE36" s="97"/>
      <c r="AF36" s="97"/>
      <c r="AG36" s="99"/>
      <c r="AH36" s="2"/>
      <c r="AI36" s="2"/>
    </row>
    <row r="37" spans="1:35" x14ac:dyDescent="0.2">
      <c r="AD37" s="9"/>
      <c r="AE37" s="1"/>
      <c r="AF37"/>
      <c r="AG37" s="39"/>
      <c r="AH37" s="39"/>
      <c r="AI37" s="2"/>
    </row>
    <row r="42" spans="1:35" x14ac:dyDescent="0.2">
      <c r="O42" s="2" t="s">
        <v>51</v>
      </c>
    </row>
  </sheetData>
  <sheetProtection password="C6EC" sheet="1" objects="1" scenarios="1"/>
  <mergeCells count="36">
    <mergeCell ref="T35:X35"/>
    <mergeCell ref="T36:X36"/>
    <mergeCell ref="Z3:Z4"/>
    <mergeCell ref="AE3:AE4"/>
    <mergeCell ref="AA3:AA4"/>
    <mergeCell ref="AB3:AB4"/>
    <mergeCell ref="AC3:AC4"/>
    <mergeCell ref="AD3:AD4"/>
    <mergeCell ref="Y3:Y4"/>
    <mergeCell ref="X3:X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B16" zoomScale="90" zoomScaleNormal="90" workbookViewId="0">
      <selection activeCell="P38" sqref="P3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133" t="s">
        <v>26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</row>
    <row r="2" spans="1:35" s="4" customFormat="1" ht="20.100000000000001" customHeight="1" x14ac:dyDescent="0.2">
      <c r="A2" s="135" t="s">
        <v>21</v>
      </c>
      <c r="B2" s="129" t="s">
        <v>136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I2" s="7"/>
    </row>
    <row r="3" spans="1:35" s="5" customFormat="1" ht="20.100000000000001" customHeight="1" x14ac:dyDescent="0.2">
      <c r="A3" s="135"/>
      <c r="B3" s="136">
        <v>1</v>
      </c>
      <c r="C3" s="136">
        <f>SUM(B3+1)</f>
        <v>2</v>
      </c>
      <c r="D3" s="136">
        <f t="shared" ref="D3:AD3" si="0">SUM(C3+1)</f>
        <v>3</v>
      </c>
      <c r="E3" s="136">
        <f t="shared" si="0"/>
        <v>4</v>
      </c>
      <c r="F3" s="136">
        <f t="shared" si="0"/>
        <v>5</v>
      </c>
      <c r="G3" s="136">
        <f t="shared" si="0"/>
        <v>6</v>
      </c>
      <c r="H3" s="136">
        <f t="shared" si="0"/>
        <v>7</v>
      </c>
      <c r="I3" s="136">
        <f t="shared" si="0"/>
        <v>8</v>
      </c>
      <c r="J3" s="136">
        <f t="shared" si="0"/>
        <v>9</v>
      </c>
      <c r="K3" s="136">
        <f t="shared" si="0"/>
        <v>10</v>
      </c>
      <c r="L3" s="136">
        <f t="shared" si="0"/>
        <v>11</v>
      </c>
      <c r="M3" s="136">
        <f t="shared" si="0"/>
        <v>12</v>
      </c>
      <c r="N3" s="136">
        <f t="shared" si="0"/>
        <v>13</v>
      </c>
      <c r="O3" s="136">
        <f t="shared" si="0"/>
        <v>14</v>
      </c>
      <c r="P3" s="136">
        <f t="shared" si="0"/>
        <v>15</v>
      </c>
      <c r="Q3" s="136">
        <f t="shared" si="0"/>
        <v>16</v>
      </c>
      <c r="R3" s="136">
        <f t="shared" si="0"/>
        <v>17</v>
      </c>
      <c r="S3" s="136">
        <f t="shared" si="0"/>
        <v>18</v>
      </c>
      <c r="T3" s="136">
        <f t="shared" si="0"/>
        <v>19</v>
      </c>
      <c r="U3" s="136">
        <f t="shared" si="0"/>
        <v>20</v>
      </c>
      <c r="V3" s="136">
        <f t="shared" si="0"/>
        <v>21</v>
      </c>
      <c r="W3" s="136">
        <f t="shared" si="0"/>
        <v>22</v>
      </c>
      <c r="X3" s="136">
        <f t="shared" si="0"/>
        <v>23</v>
      </c>
      <c r="Y3" s="136">
        <f t="shared" si="0"/>
        <v>24</v>
      </c>
      <c r="Z3" s="136">
        <f t="shared" si="0"/>
        <v>25</v>
      </c>
      <c r="AA3" s="136">
        <f t="shared" si="0"/>
        <v>26</v>
      </c>
      <c r="AB3" s="136">
        <f t="shared" si="0"/>
        <v>27</v>
      </c>
      <c r="AC3" s="136">
        <f t="shared" si="0"/>
        <v>28</v>
      </c>
      <c r="AD3" s="136">
        <f t="shared" si="0"/>
        <v>29</v>
      </c>
      <c r="AE3" s="136">
        <v>30</v>
      </c>
      <c r="AF3" s="136">
        <v>31</v>
      </c>
      <c r="AG3" s="79" t="s">
        <v>39</v>
      </c>
      <c r="AH3" s="80" t="s">
        <v>38</v>
      </c>
      <c r="AI3" s="8"/>
    </row>
    <row r="4" spans="1:35" s="5" customFormat="1" ht="20.100000000000001" customHeight="1" x14ac:dyDescent="0.2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79" t="s">
        <v>37</v>
      </c>
      <c r="AH4" s="80" t="s">
        <v>37</v>
      </c>
      <c r="AI4" s="8"/>
    </row>
    <row r="5" spans="1:35" s="5" customFormat="1" ht="20.100000000000001" customHeight="1" x14ac:dyDescent="0.2">
      <c r="A5" s="15" t="s">
        <v>44</v>
      </c>
      <c r="B5" s="17">
        <f>[1]Agosto!$F$5</f>
        <v>100</v>
      </c>
      <c r="C5" s="17">
        <f>[1]Agosto!$F$6</f>
        <v>95</v>
      </c>
      <c r="D5" s="17">
        <f>[1]Agosto!$F$7</f>
        <v>100</v>
      </c>
      <c r="E5" s="17">
        <f>[1]Agosto!$F$8</f>
        <v>100</v>
      </c>
      <c r="F5" s="17">
        <f>[1]Agosto!$F$9</f>
        <v>100</v>
      </c>
      <c r="G5" s="17">
        <f>[1]Agosto!$F$10</f>
        <v>100</v>
      </c>
      <c r="H5" s="17">
        <f>[1]Agosto!$F$11</f>
        <v>100</v>
      </c>
      <c r="I5" s="17">
        <f>[1]Agosto!$F$12</f>
        <v>96</v>
      </c>
      <c r="J5" s="17">
        <f>[1]Agosto!$F$13</f>
        <v>100</v>
      </c>
      <c r="K5" s="17">
        <f>[1]Agosto!$F$14</f>
        <v>100</v>
      </c>
      <c r="L5" s="17">
        <f>[1]Agosto!$F$15</f>
        <v>96</v>
      </c>
      <c r="M5" s="17">
        <f>[1]Agosto!$F$16</f>
        <v>100</v>
      </c>
      <c r="N5" s="17">
        <f>[1]Agosto!$F$17</f>
        <v>100</v>
      </c>
      <c r="O5" s="17">
        <f>[1]Agosto!$F$18</f>
        <v>100</v>
      </c>
      <c r="P5" s="17">
        <f>[1]Agosto!$F$19</f>
        <v>100</v>
      </c>
      <c r="Q5" s="17">
        <f>[1]Agosto!$F$20</f>
        <v>100</v>
      </c>
      <c r="R5" s="17">
        <f>[1]Agosto!$F$21</f>
        <v>100</v>
      </c>
      <c r="S5" s="17">
        <f>[1]Agosto!$F$22</f>
        <v>100</v>
      </c>
      <c r="T5" s="17">
        <f>[1]Agosto!$F$23</f>
        <v>100</v>
      </c>
      <c r="U5" s="17">
        <f>[1]Agosto!$F$24</f>
        <v>100</v>
      </c>
      <c r="V5" s="17">
        <f>[1]Agosto!$F$25</f>
        <v>100</v>
      </c>
      <c r="W5" s="17">
        <f>[1]Agosto!$F$26</f>
        <v>97</v>
      </c>
      <c r="X5" s="17">
        <f>[1]Agosto!$F$27</f>
        <v>100</v>
      </c>
      <c r="Y5" s="17">
        <f>[1]Agosto!$F$28</f>
        <v>96</v>
      </c>
      <c r="Z5" s="17">
        <f>[1]Agosto!$F$29</f>
        <v>99</v>
      </c>
      <c r="AA5" s="17">
        <f>[1]Agosto!$F$30</f>
        <v>100</v>
      </c>
      <c r="AB5" s="17">
        <f>[1]Agosto!$F$31</f>
        <v>100</v>
      </c>
      <c r="AC5" s="17">
        <f>[1]Agosto!$F$32</f>
        <v>100</v>
      </c>
      <c r="AD5" s="17">
        <f>[1]Agosto!$F$33</f>
        <v>100</v>
      </c>
      <c r="AE5" s="17" t="str">
        <f>[1]Agosto!$F$34</f>
        <v>*</v>
      </c>
      <c r="AF5" s="17">
        <f>[1]Agosto!$F$35</f>
        <v>99</v>
      </c>
      <c r="AG5" s="25">
        <f>MAX(B5:AF5)</f>
        <v>100</v>
      </c>
      <c r="AH5" s="33">
        <f>AVERAGE(B5:AF5)</f>
        <v>99.266666666666666</v>
      </c>
      <c r="AI5" s="8"/>
    </row>
    <row r="6" spans="1:35" ht="17.100000000000001" customHeight="1" x14ac:dyDescent="0.2">
      <c r="A6" s="15" t="s">
        <v>0</v>
      </c>
      <c r="B6" s="17">
        <f>[2]Agosto!$F$5</f>
        <v>96</v>
      </c>
      <c r="C6" s="17">
        <f>[2]Agosto!$F$6</f>
        <v>91</v>
      </c>
      <c r="D6" s="17">
        <f>[2]Agosto!$F$7</f>
        <v>98</v>
      </c>
      <c r="E6" s="17">
        <f>[2]Agosto!$F$8</f>
        <v>96</v>
      </c>
      <c r="F6" s="17">
        <f>[2]Agosto!$F$9</f>
        <v>96</v>
      </c>
      <c r="G6" s="17">
        <f>[2]Agosto!$F$10</f>
        <v>88</v>
      </c>
      <c r="H6" s="17">
        <f>[2]Agosto!$F$11</f>
        <v>89</v>
      </c>
      <c r="I6" s="17">
        <f>[2]Agosto!$F$12</f>
        <v>97</v>
      </c>
      <c r="J6" s="17">
        <f>[2]Agosto!$F$13</f>
        <v>97</v>
      </c>
      <c r="K6" s="17">
        <f>[2]Agosto!$F$14</f>
        <v>90</v>
      </c>
      <c r="L6" s="17">
        <f>[2]Agosto!$F$15</f>
        <v>90</v>
      </c>
      <c r="M6" s="17">
        <f>[2]Agosto!$F$16</f>
        <v>92</v>
      </c>
      <c r="N6" s="17">
        <f>[2]Agosto!$F$17</f>
        <v>85</v>
      </c>
      <c r="O6" s="17">
        <f>[2]Agosto!$F$18</f>
        <v>90</v>
      </c>
      <c r="P6" s="17">
        <f>[2]Agosto!$F$19</f>
        <v>88</v>
      </c>
      <c r="Q6" s="17">
        <f>[2]Agosto!$F$20</f>
        <v>97</v>
      </c>
      <c r="R6" s="17">
        <f>[2]Agosto!$F$21</f>
        <v>86</v>
      </c>
      <c r="S6" s="17">
        <f>[2]Agosto!$F$22</f>
        <v>96</v>
      </c>
      <c r="T6" s="17">
        <f>[2]Agosto!$F$23</f>
        <v>98</v>
      </c>
      <c r="U6" s="17">
        <f>[2]Agosto!$F$24</f>
        <v>97</v>
      </c>
      <c r="V6" s="17">
        <f>[2]Agosto!$F$25</f>
        <v>94</v>
      </c>
      <c r="W6" s="17">
        <f>[2]Agosto!$F$26</f>
        <v>92</v>
      </c>
      <c r="X6" s="17">
        <f>[2]Agosto!$F$27</f>
        <v>89</v>
      </c>
      <c r="Y6" s="17">
        <f>[2]Agosto!$F$28</f>
        <v>89</v>
      </c>
      <c r="Z6" s="17">
        <f>[2]Agosto!$F$29</f>
        <v>97</v>
      </c>
      <c r="AA6" s="17">
        <f>[2]Agosto!$F$30</f>
        <v>95</v>
      </c>
      <c r="AB6" s="17">
        <f>[2]Agosto!$F$31</f>
        <v>87</v>
      </c>
      <c r="AC6" s="17">
        <f>[2]Agosto!$F$32</f>
        <v>83</v>
      </c>
      <c r="AD6" s="17">
        <f>[2]Agosto!$F$33</f>
        <v>97</v>
      </c>
      <c r="AE6" s="17">
        <f>[2]Agosto!$F$34</f>
        <v>97</v>
      </c>
      <c r="AF6" s="17">
        <f>[2]Agosto!$F$35</f>
        <v>98</v>
      </c>
      <c r="AG6" s="26">
        <f>MAX(B6:AF6)</f>
        <v>98</v>
      </c>
      <c r="AH6" s="29">
        <f t="shared" ref="AH6:AH16" si="1">AVERAGE(B6:AF6)</f>
        <v>92.741935483870961</v>
      </c>
    </row>
    <row r="7" spans="1:35" ht="17.100000000000001" customHeight="1" x14ac:dyDescent="0.2">
      <c r="A7" s="15" t="s">
        <v>1</v>
      </c>
      <c r="B7" s="17">
        <f>[3]Agosto!$F$5</f>
        <v>92</v>
      </c>
      <c r="C7" s="17">
        <f>[3]Agosto!$F$6</f>
        <v>96</v>
      </c>
      <c r="D7" s="17">
        <f>[3]Agosto!$F$7</f>
        <v>97</v>
      </c>
      <c r="E7" s="17">
        <f>[3]Agosto!$F$8</f>
        <v>89</v>
      </c>
      <c r="F7" s="17">
        <f>[3]Agosto!$F$9</f>
        <v>91</v>
      </c>
      <c r="G7" s="17">
        <f>[3]Agosto!$F$10</f>
        <v>90</v>
      </c>
      <c r="H7" s="17">
        <f>[3]Agosto!$F$11</f>
        <v>89</v>
      </c>
      <c r="I7" s="17">
        <f>[3]Agosto!$F$12</f>
        <v>94</v>
      </c>
      <c r="J7" s="17">
        <f>[3]Agosto!$F$13</f>
        <v>95</v>
      </c>
      <c r="K7" s="17">
        <f>[3]Agosto!$F$14</f>
        <v>95</v>
      </c>
      <c r="L7" s="17">
        <f>[3]Agosto!$F$15</f>
        <v>94</v>
      </c>
      <c r="M7" s="17">
        <f>[3]Agosto!$F$16</f>
        <v>78</v>
      </c>
      <c r="N7" s="17">
        <f>[3]Agosto!$F$17</f>
        <v>82</v>
      </c>
      <c r="O7" s="17">
        <f>[3]Agosto!$F$18</f>
        <v>95</v>
      </c>
      <c r="P7" s="17">
        <f>[3]Agosto!$F$19</f>
        <v>95</v>
      </c>
      <c r="Q7" s="17">
        <f>[3]Agosto!$F$20</f>
        <v>88</v>
      </c>
      <c r="R7" s="17">
        <f>[3]Agosto!$F$21</f>
        <v>95</v>
      </c>
      <c r="S7" s="17">
        <f>[3]Agosto!$F$22</f>
        <v>94</v>
      </c>
      <c r="T7" s="17">
        <f>[3]Agosto!$F$23</f>
        <v>93</v>
      </c>
      <c r="U7" s="17">
        <f>[3]Agosto!$F$24</f>
        <v>95</v>
      </c>
      <c r="V7" s="17">
        <f>[3]Agosto!$F$25</f>
        <v>86</v>
      </c>
      <c r="W7" s="17">
        <f>[3]Agosto!$F$26</f>
        <v>93</v>
      </c>
      <c r="X7" s="17">
        <f>[3]Agosto!$F$27</f>
        <v>94</v>
      </c>
      <c r="Y7" s="17">
        <f>[3]Agosto!$F$28</f>
        <v>92</v>
      </c>
      <c r="Z7" s="17">
        <f>[3]Agosto!$F$29</f>
        <v>94</v>
      </c>
      <c r="AA7" s="17">
        <f>[3]Agosto!$F$30</f>
        <v>94</v>
      </c>
      <c r="AB7" s="17">
        <f>[3]Agosto!$F$31</f>
        <v>81</v>
      </c>
      <c r="AC7" s="17">
        <f>[3]Agosto!$F$32</f>
        <v>88</v>
      </c>
      <c r="AD7" s="17">
        <f>[3]Agosto!$F$33</f>
        <v>96</v>
      </c>
      <c r="AE7" s="17">
        <f>[3]Agosto!$F$34</f>
        <v>96</v>
      </c>
      <c r="AF7" s="17">
        <f>[3]Agosto!$F$35</f>
        <v>98</v>
      </c>
      <c r="AG7" s="26">
        <f>MAX(B7:AF7)</f>
        <v>98</v>
      </c>
      <c r="AH7" s="29">
        <f t="shared" si="1"/>
        <v>91.903225806451616</v>
      </c>
    </row>
    <row r="8" spans="1:35" ht="17.100000000000001" customHeight="1" x14ac:dyDescent="0.2">
      <c r="A8" s="15" t="s">
        <v>76</v>
      </c>
      <c r="B8" s="17">
        <f>[4]Agosto!$F$5</f>
        <v>84</v>
      </c>
      <c r="C8" s="17">
        <f>[4]Agosto!$F$6</f>
        <v>79</v>
      </c>
      <c r="D8" s="17">
        <f>[4]Agosto!$F$7</f>
        <v>100</v>
      </c>
      <c r="E8" s="17">
        <f>[4]Agosto!$F$8</f>
        <v>95</v>
      </c>
      <c r="F8" s="17">
        <f>[4]Agosto!$F$9</f>
        <v>78</v>
      </c>
      <c r="G8" s="17">
        <f>[4]Agosto!$F$10</f>
        <v>63</v>
      </c>
      <c r="H8" s="17">
        <f>[4]Agosto!$F$11</f>
        <v>50</v>
      </c>
      <c r="I8" s="17">
        <f>[4]Agosto!$F$12</f>
        <v>83</v>
      </c>
      <c r="J8" s="17">
        <f>[4]Agosto!$F$13</f>
        <v>95</v>
      </c>
      <c r="K8" s="17">
        <f>[4]Agosto!$F$14</f>
        <v>99</v>
      </c>
      <c r="L8" s="17">
        <f>[4]Agosto!$F$15</f>
        <v>76</v>
      </c>
      <c r="M8" s="17">
        <f>[4]Agosto!$F$16</f>
        <v>85</v>
      </c>
      <c r="N8" s="17">
        <f>[4]Agosto!$F$17</f>
        <v>81</v>
      </c>
      <c r="O8" s="17">
        <f>[4]Agosto!$F$18</f>
        <v>89</v>
      </c>
      <c r="P8" s="17">
        <f>[4]Agosto!$F$19</f>
        <v>70</v>
      </c>
      <c r="Q8" s="17">
        <f>[4]Agosto!$F$20</f>
        <v>98</v>
      </c>
      <c r="R8" s="17">
        <f>[4]Agosto!$F$21</f>
        <v>81</v>
      </c>
      <c r="S8" s="17">
        <f>[4]Agosto!$F$22</f>
        <v>100</v>
      </c>
      <c r="T8" s="17">
        <f>[4]Agosto!$F$23</f>
        <v>100</v>
      </c>
      <c r="U8" s="17">
        <f>[4]Agosto!$F$24</f>
        <v>100</v>
      </c>
      <c r="V8" s="17">
        <f>[4]Agosto!$F$25</f>
        <v>100</v>
      </c>
      <c r="W8" s="17">
        <f>[4]Agosto!$F$26</f>
        <v>94</v>
      </c>
      <c r="X8" s="17">
        <f>[4]Agosto!$F$27</f>
        <v>85</v>
      </c>
      <c r="Y8" s="17">
        <f>[4]Agosto!$F$28</f>
        <v>100</v>
      </c>
      <c r="Z8" s="17">
        <f>[4]Agosto!$F$29</f>
        <v>98</v>
      </c>
      <c r="AA8" s="17">
        <f>[4]Agosto!$F$30</f>
        <v>73</v>
      </c>
      <c r="AB8" s="17">
        <f>[4]Agosto!$F$31</f>
        <v>70</v>
      </c>
      <c r="AC8" s="17">
        <f>[4]Agosto!$F$32</f>
        <v>60</v>
      </c>
      <c r="AD8" s="17">
        <f>[4]Agosto!$F$33</f>
        <v>100</v>
      </c>
      <c r="AE8" s="17">
        <f>[4]Agosto!$F$34</f>
        <v>100</v>
      </c>
      <c r="AF8" s="17">
        <f>[4]Agosto!$F$35</f>
        <v>100</v>
      </c>
      <c r="AG8" s="26">
        <f>MAX(B8:AF8)</f>
        <v>100</v>
      </c>
      <c r="AH8" s="29">
        <f t="shared" si="1"/>
        <v>86.645161290322577</v>
      </c>
    </row>
    <row r="9" spans="1:35" ht="17.100000000000001" customHeight="1" x14ac:dyDescent="0.2">
      <c r="A9" s="15" t="s">
        <v>45</v>
      </c>
      <c r="B9" s="17">
        <f>[5]Agosto!$F$5</f>
        <v>90</v>
      </c>
      <c r="C9" s="17">
        <f>[5]Agosto!$F$6</f>
        <v>93</v>
      </c>
      <c r="D9" s="17">
        <f>[5]Agosto!$F$7</f>
        <v>96</v>
      </c>
      <c r="E9" s="17">
        <f>[5]Agosto!$F$8</f>
        <v>90</v>
      </c>
      <c r="F9" s="17">
        <f>[5]Agosto!$F$9</f>
        <v>85</v>
      </c>
      <c r="G9" s="17">
        <f>[5]Agosto!$F$10</f>
        <v>83</v>
      </c>
      <c r="H9" s="17">
        <f>[5]Agosto!$F$11</f>
        <v>88</v>
      </c>
      <c r="I9" s="17">
        <f>[5]Agosto!$F$12</f>
        <v>94</v>
      </c>
      <c r="J9" s="17">
        <f>[5]Agosto!$F$13</f>
        <v>95</v>
      </c>
      <c r="K9" s="17">
        <f>[5]Agosto!$F$14</f>
        <v>97</v>
      </c>
      <c r="L9" s="17">
        <f>[5]Agosto!$F$15</f>
        <v>96</v>
      </c>
      <c r="M9" s="17">
        <f>[5]Agosto!$F$16</f>
        <v>94</v>
      </c>
      <c r="N9" s="17">
        <f>[5]Agosto!$F$17</f>
        <v>88</v>
      </c>
      <c r="O9" s="17">
        <f>[5]Agosto!$F$18</f>
        <v>90</v>
      </c>
      <c r="P9" s="17">
        <f>[5]Agosto!$F$19</f>
        <v>80</v>
      </c>
      <c r="Q9" s="17">
        <f>[5]Agosto!$F$20</f>
        <v>88</v>
      </c>
      <c r="R9" s="17">
        <f>[5]Agosto!$F$21</f>
        <v>74</v>
      </c>
      <c r="S9" s="17">
        <f>[5]Agosto!$F$22</f>
        <v>91</v>
      </c>
      <c r="T9" s="17">
        <f>[5]Agosto!$F$23</f>
        <v>93</v>
      </c>
      <c r="U9" s="17">
        <f>[5]Agosto!$F$24</f>
        <v>93</v>
      </c>
      <c r="V9" s="17">
        <f>[5]Agosto!$F$25</f>
        <v>92</v>
      </c>
      <c r="W9" s="17">
        <f>[5]Agosto!$F$26</f>
        <v>95</v>
      </c>
      <c r="X9" s="17">
        <f>[5]Agosto!$F$27</f>
        <v>95</v>
      </c>
      <c r="Y9" s="17">
        <f>[5]Agosto!$F$28</f>
        <v>95</v>
      </c>
      <c r="Z9" s="17">
        <f>[5]Agosto!$F$29</f>
        <v>89</v>
      </c>
      <c r="AA9" s="17">
        <f>[5]Agosto!$F$30</f>
        <v>89</v>
      </c>
      <c r="AB9" s="17">
        <f>[5]Agosto!$F$31</f>
        <v>77</v>
      </c>
      <c r="AC9" s="17">
        <f>[5]Agosto!$F$32</f>
        <v>89</v>
      </c>
      <c r="AD9" s="17">
        <f>[5]Agosto!$F$33</f>
        <v>93</v>
      </c>
      <c r="AE9" s="17">
        <f>[5]Agosto!$F$34</f>
        <v>95</v>
      </c>
      <c r="AF9" s="17">
        <f>[5]Agosto!$F$35</f>
        <v>96</v>
      </c>
      <c r="AG9" s="26">
        <f>MAX(B9:AF9)</f>
        <v>97</v>
      </c>
      <c r="AH9" s="29">
        <f t="shared" ref="AH9" si="2">AVERAGE(B9:AF9)</f>
        <v>90.41935483870968</v>
      </c>
    </row>
    <row r="10" spans="1:35" ht="17.100000000000001" customHeight="1" x14ac:dyDescent="0.2">
      <c r="A10" s="15" t="s">
        <v>2</v>
      </c>
      <c r="B10" s="17">
        <f>[6]Agosto!$F$5</f>
        <v>62</v>
      </c>
      <c r="C10" s="17">
        <f>[6]Agosto!$F$6</f>
        <v>65</v>
      </c>
      <c r="D10" s="17">
        <f>[6]Agosto!$F$7</f>
        <v>56</v>
      </c>
      <c r="E10" s="17">
        <f>[6]Agosto!$F$8</f>
        <v>53</v>
      </c>
      <c r="F10" s="17">
        <f>[6]Agosto!$F$9</f>
        <v>56</v>
      </c>
      <c r="G10" s="17">
        <f>[6]Agosto!$F$10</f>
        <v>53</v>
      </c>
      <c r="H10" s="17">
        <f>[6]Agosto!$F$11</f>
        <v>62</v>
      </c>
      <c r="I10" s="17">
        <f>[6]Agosto!$F$12</f>
        <v>75</v>
      </c>
      <c r="J10" s="17">
        <f>[6]Agosto!$F$13</f>
        <v>85</v>
      </c>
      <c r="K10" s="17">
        <f>[6]Agosto!$F$14</f>
        <v>85</v>
      </c>
      <c r="L10" s="17">
        <f>[6]Agosto!$F$15</f>
        <v>62</v>
      </c>
      <c r="M10" s="17">
        <f>[6]Agosto!$F$16</f>
        <v>54</v>
      </c>
      <c r="N10" s="17">
        <f>[6]Agosto!$F$17</f>
        <v>55</v>
      </c>
      <c r="O10" s="17">
        <f>[6]Agosto!$F$18</f>
        <v>61</v>
      </c>
      <c r="P10" s="17">
        <f>[6]Agosto!$F$19</f>
        <v>60</v>
      </c>
      <c r="Q10" s="17">
        <f>[6]Agosto!$F$20</f>
        <v>77</v>
      </c>
      <c r="R10" s="17">
        <f>[6]Agosto!$F$21</f>
        <v>71</v>
      </c>
      <c r="S10" s="17">
        <f>[6]Agosto!$F$22</f>
        <v>70</v>
      </c>
      <c r="T10" s="17">
        <f>[6]Agosto!$F$23</f>
        <v>80</v>
      </c>
      <c r="U10" s="17">
        <f>[6]Agosto!$F$24</f>
        <v>79</v>
      </c>
      <c r="V10" s="17">
        <f>[6]Agosto!$F$25</f>
        <v>83</v>
      </c>
      <c r="W10" s="17">
        <f>[6]Agosto!$F$26</f>
        <v>75</v>
      </c>
      <c r="X10" s="17">
        <f>[6]Agosto!$F$27</f>
        <v>79</v>
      </c>
      <c r="Y10" s="17">
        <f>[6]Agosto!$F$28</f>
        <v>66</v>
      </c>
      <c r="Z10" s="17">
        <f>[6]Agosto!$F$29</f>
        <v>68</v>
      </c>
      <c r="AA10" s="17">
        <f>[6]Agosto!$F$30</f>
        <v>58</v>
      </c>
      <c r="AB10" s="17">
        <f>[6]Agosto!$F$31</f>
        <v>53</v>
      </c>
      <c r="AC10" s="17">
        <f>[6]Agosto!$F$32</f>
        <v>61</v>
      </c>
      <c r="AD10" s="17">
        <f>[6]Agosto!$F$33</f>
        <v>90</v>
      </c>
      <c r="AE10" s="17">
        <f>[6]Agosto!$F$34</f>
        <v>87</v>
      </c>
      <c r="AF10" s="17">
        <f>[6]Agosto!$F$35</f>
        <v>89</v>
      </c>
      <c r="AG10" s="26">
        <f t="shared" ref="AG10:AG16" si="3">MAX(B10:AF10)</f>
        <v>90</v>
      </c>
      <c r="AH10" s="29">
        <f>AVERAGE(B10:AF10)</f>
        <v>68.709677419354833</v>
      </c>
    </row>
    <row r="11" spans="1:35" ht="17.100000000000001" customHeight="1" x14ac:dyDescent="0.2">
      <c r="A11" s="15" t="s">
        <v>3</v>
      </c>
      <c r="B11" s="17">
        <f>[7]Agosto!$F$5</f>
        <v>79</v>
      </c>
      <c r="C11" s="17">
        <f>[7]Agosto!$F$6</f>
        <v>84</v>
      </c>
      <c r="D11" s="17">
        <f>[7]Agosto!$F$7</f>
        <v>82</v>
      </c>
      <c r="E11" s="17">
        <f>[7]Agosto!$F$8</f>
        <v>74</v>
      </c>
      <c r="F11" s="17">
        <f>[7]Agosto!$F$9</f>
        <v>81</v>
      </c>
      <c r="G11" s="17">
        <f>[7]Agosto!$F$10</f>
        <v>73</v>
      </c>
      <c r="H11" s="17">
        <f>[7]Agosto!$F$11</f>
        <v>80</v>
      </c>
      <c r="I11" s="17">
        <f>[7]Agosto!$F$12</f>
        <v>81</v>
      </c>
      <c r="J11" s="17">
        <f>[7]Agosto!$F$13</f>
        <v>68</v>
      </c>
      <c r="K11" s="17">
        <f>[7]Agosto!$F$14</f>
        <v>88</v>
      </c>
      <c r="L11" s="17">
        <f>[7]Agosto!$F$15</f>
        <v>98</v>
      </c>
      <c r="M11" s="17">
        <f>[7]Agosto!$F$16</f>
        <v>71</v>
      </c>
      <c r="N11" s="17">
        <f>[7]Agosto!$F$17</f>
        <v>81</v>
      </c>
      <c r="O11" s="17">
        <f>[7]Agosto!$F$18</f>
        <v>71</v>
      </c>
      <c r="P11" s="17">
        <f>[7]Agosto!$F$19</f>
        <v>71</v>
      </c>
      <c r="Q11" s="17">
        <f>[7]Agosto!$F$20</f>
        <v>91</v>
      </c>
      <c r="R11" s="17">
        <f>[7]Agosto!$F$21</f>
        <v>97</v>
      </c>
      <c r="S11" s="17">
        <f>[7]Agosto!$F$22</f>
        <v>88</v>
      </c>
      <c r="T11" s="17">
        <f>[7]Agosto!$F$23</f>
        <v>80</v>
      </c>
      <c r="U11" s="17">
        <f>[7]Agosto!$F$24</f>
        <v>96</v>
      </c>
      <c r="V11" s="17">
        <f>[7]Agosto!$F$25</f>
        <v>96</v>
      </c>
      <c r="W11" s="17">
        <f>[7]Agosto!$F$26</f>
        <v>81</v>
      </c>
      <c r="X11" s="17">
        <f>[7]Agosto!$F$27</f>
        <v>94</v>
      </c>
      <c r="Y11" s="17">
        <f>[7]Agosto!$F$28</f>
        <v>87</v>
      </c>
      <c r="Z11" s="17">
        <f>[7]Agosto!$F$29</f>
        <v>81</v>
      </c>
      <c r="AA11" s="17">
        <f>[7]Agosto!$F$30</f>
        <v>83</v>
      </c>
      <c r="AB11" s="17">
        <f>[7]Agosto!$F$31</f>
        <v>79</v>
      </c>
      <c r="AC11" s="17">
        <f>[7]Agosto!$F$32</f>
        <v>75</v>
      </c>
      <c r="AD11" s="17">
        <f>[7]Agosto!$F$33</f>
        <v>95</v>
      </c>
      <c r="AE11" s="17">
        <f>[7]Agosto!$F$34</f>
        <v>97</v>
      </c>
      <c r="AF11" s="17">
        <f>[7]Agosto!$F$35</f>
        <v>96</v>
      </c>
      <c r="AG11" s="26">
        <f t="shared" si="3"/>
        <v>98</v>
      </c>
      <c r="AH11" s="29">
        <f>AVERAGE(B11:AF11)</f>
        <v>83.806451612903231</v>
      </c>
    </row>
    <row r="12" spans="1:35" ht="17.100000000000001" customHeight="1" x14ac:dyDescent="0.2">
      <c r="A12" s="15" t="s">
        <v>4</v>
      </c>
      <c r="B12" s="17" t="str">
        <f>[8]Agosto!$F$5</f>
        <v>*</v>
      </c>
      <c r="C12" s="17" t="str">
        <f>[8]Agosto!$F$6</f>
        <v>*</v>
      </c>
      <c r="D12" s="17" t="str">
        <f>[8]Agosto!$F$7</f>
        <v>*</v>
      </c>
      <c r="E12" s="17" t="str">
        <f>[8]Agosto!$F$8</f>
        <v>*</v>
      </c>
      <c r="F12" s="17" t="str">
        <f>[8]Agosto!$F$9</f>
        <v>*</v>
      </c>
      <c r="G12" s="17" t="str">
        <f>[8]Agosto!$F$10</f>
        <v>*</v>
      </c>
      <c r="H12" s="17" t="str">
        <f>[8]Agosto!$F$11</f>
        <v>*</v>
      </c>
      <c r="I12" s="17" t="str">
        <f>[8]Agosto!$F$12</f>
        <v>*</v>
      </c>
      <c r="J12" s="17" t="str">
        <f>[8]Agosto!$F$13</f>
        <v>*</v>
      </c>
      <c r="K12" s="17" t="str">
        <f>[8]Agosto!$F$14</f>
        <v>*</v>
      </c>
      <c r="L12" s="17" t="str">
        <f>[8]Agosto!$F$15</f>
        <v>*</v>
      </c>
      <c r="M12" s="17" t="str">
        <f>[8]Agosto!$F$16</f>
        <v>*</v>
      </c>
      <c r="N12" s="17" t="str">
        <f>[8]Agosto!$F$17</f>
        <v>*</v>
      </c>
      <c r="O12" s="17" t="str">
        <f>[8]Agosto!$F$18</f>
        <v>*</v>
      </c>
      <c r="P12" s="17" t="str">
        <f>[8]Agosto!$F$19</f>
        <v>*</v>
      </c>
      <c r="Q12" s="17" t="str">
        <f>[8]Agosto!$F$20</f>
        <v>*</v>
      </c>
      <c r="R12" s="17" t="str">
        <f>[8]Agosto!$F$21</f>
        <v>*</v>
      </c>
      <c r="S12" s="17" t="str">
        <f>[8]Agosto!$F$22</f>
        <v>*</v>
      </c>
      <c r="T12" s="17" t="str">
        <f>[8]Agosto!$F$23</f>
        <v>*</v>
      </c>
      <c r="U12" s="17" t="str">
        <f>[8]Agosto!$F$24</f>
        <v>*</v>
      </c>
      <c r="V12" s="17" t="str">
        <f>[8]Agosto!$F$25</f>
        <v>*</v>
      </c>
      <c r="W12" s="17" t="str">
        <f>[8]Agosto!$F$26</f>
        <v>*</v>
      </c>
      <c r="X12" s="17" t="str">
        <f>[8]Agosto!$F$27</f>
        <v>*</v>
      </c>
      <c r="Y12" s="17" t="str">
        <f>[8]Agosto!$F$28</f>
        <v>*</v>
      </c>
      <c r="Z12" s="17" t="str">
        <f>[8]Agosto!$F$29</f>
        <v>*</v>
      </c>
      <c r="AA12" s="17">
        <f>[8]Agosto!$F$30</f>
        <v>81</v>
      </c>
      <c r="AB12" s="17">
        <f>[8]Agosto!$F$31</f>
        <v>54</v>
      </c>
      <c r="AC12" s="17">
        <f>[8]Agosto!$F$32</f>
        <v>47</v>
      </c>
      <c r="AD12" s="17">
        <f>[8]Agosto!$F$33</f>
        <v>94</v>
      </c>
      <c r="AE12" s="17">
        <f>[8]Agosto!$F$34</f>
        <v>96</v>
      </c>
      <c r="AF12" s="17">
        <f>[8]Agosto!$F$35</f>
        <v>96</v>
      </c>
      <c r="AG12" s="26">
        <f t="shared" si="3"/>
        <v>96</v>
      </c>
      <c r="AH12" s="29">
        <f>AVERAGE(B12:AF12)</f>
        <v>78</v>
      </c>
    </row>
    <row r="13" spans="1:35" ht="17.100000000000001" customHeight="1" x14ac:dyDescent="0.2">
      <c r="A13" s="15" t="s">
        <v>5</v>
      </c>
      <c r="B13" s="17">
        <f>[9]Agosto!$F$5</f>
        <v>74</v>
      </c>
      <c r="C13" s="17">
        <f>[9]Agosto!$F$6</f>
        <v>78</v>
      </c>
      <c r="D13" s="17">
        <f>[9]Agosto!$F$7</f>
        <v>92</v>
      </c>
      <c r="E13" s="17">
        <f>[9]Agosto!$F$8</f>
        <v>77</v>
      </c>
      <c r="F13" s="17">
        <f>[9]Agosto!$F$9</f>
        <v>74</v>
      </c>
      <c r="G13" s="17">
        <f>[9]Agosto!$F$10</f>
        <v>68</v>
      </c>
      <c r="H13" s="17">
        <f>[9]Agosto!$F$11</f>
        <v>79</v>
      </c>
      <c r="I13" s="17">
        <f>[9]Agosto!$F$12</f>
        <v>86</v>
      </c>
      <c r="J13" s="17">
        <f>[9]Agosto!$F$13</f>
        <v>91</v>
      </c>
      <c r="K13" s="17">
        <f>[9]Agosto!$F$14</f>
        <v>87</v>
      </c>
      <c r="L13" s="17">
        <f>[9]Agosto!$F$15</f>
        <v>87</v>
      </c>
      <c r="M13" s="17">
        <f>[9]Agosto!$F$16</f>
        <v>81</v>
      </c>
      <c r="N13" s="17">
        <f>[9]Agosto!$F$17</f>
        <v>63</v>
      </c>
      <c r="O13" s="17">
        <f>[9]Agosto!$F$18</f>
        <v>79</v>
      </c>
      <c r="P13" s="17">
        <f>[9]Agosto!$F$19</f>
        <v>74</v>
      </c>
      <c r="Q13" s="17">
        <f>[9]Agosto!$F$20</f>
        <v>79</v>
      </c>
      <c r="R13" s="17">
        <f>[9]Agosto!$F$21</f>
        <v>69</v>
      </c>
      <c r="S13" s="17">
        <f>[9]Agosto!$F$22</f>
        <v>67</v>
      </c>
      <c r="T13" s="17">
        <f>[9]Agosto!$F$23</f>
        <v>75</v>
      </c>
      <c r="U13" s="17">
        <f>[9]Agosto!$F$24</f>
        <v>84</v>
      </c>
      <c r="V13" s="17">
        <f>[9]Agosto!$F$25</f>
        <v>62</v>
      </c>
      <c r="W13" s="17">
        <f>[9]Agosto!$F$26</f>
        <v>45</v>
      </c>
      <c r="X13" s="17">
        <f>[9]Agosto!$F$27</f>
        <v>91</v>
      </c>
      <c r="Y13" s="17">
        <f>[9]Agosto!$F$28</f>
        <v>81</v>
      </c>
      <c r="Z13" s="17">
        <f>[9]Agosto!$F$29</f>
        <v>80</v>
      </c>
      <c r="AA13" s="17">
        <f>[9]Agosto!$F$30</f>
        <v>68</v>
      </c>
      <c r="AB13" s="17">
        <f>[9]Agosto!$F$31</f>
        <v>65</v>
      </c>
      <c r="AC13" s="17">
        <f>[9]Agosto!$F$32</f>
        <v>76</v>
      </c>
      <c r="AD13" s="17">
        <f>[9]Agosto!$F$33</f>
        <v>90</v>
      </c>
      <c r="AE13" s="17">
        <f>[9]Agosto!$F$34</f>
        <v>92</v>
      </c>
      <c r="AF13" s="17">
        <f>[9]Agosto!$F$35</f>
        <v>93</v>
      </c>
      <c r="AG13" s="26">
        <f t="shared" si="3"/>
        <v>93</v>
      </c>
      <c r="AH13" s="29">
        <f t="shared" si="1"/>
        <v>77.645161290322577</v>
      </c>
    </row>
    <row r="14" spans="1:35" ht="17.100000000000001" customHeight="1" x14ac:dyDescent="0.2">
      <c r="A14" s="15" t="s">
        <v>47</v>
      </c>
      <c r="B14" s="17">
        <f>[10]Agosto!$F$5</f>
        <v>70</v>
      </c>
      <c r="C14" s="17">
        <f>[10]Agosto!$F$6</f>
        <v>67</v>
      </c>
      <c r="D14" s="17">
        <f>[10]Agosto!$F$7</f>
        <v>65</v>
      </c>
      <c r="E14" s="17">
        <f>[10]Agosto!$F$8</f>
        <v>63</v>
      </c>
      <c r="F14" s="17">
        <f>[10]Agosto!$F$9</f>
        <v>67</v>
      </c>
      <c r="G14" s="17">
        <f>[10]Agosto!$F$10</f>
        <v>54</v>
      </c>
      <c r="H14" s="17">
        <f>[10]Agosto!$F$11</f>
        <v>64</v>
      </c>
      <c r="I14" s="17">
        <f>[10]Agosto!$F$12</f>
        <v>56</v>
      </c>
      <c r="J14" s="17">
        <f>[10]Agosto!$F$13</f>
        <v>67</v>
      </c>
      <c r="K14" s="17">
        <f>[10]Agosto!$F$14</f>
        <v>93</v>
      </c>
      <c r="L14" s="17">
        <f>[10]Agosto!$F$15</f>
        <v>90</v>
      </c>
      <c r="M14" s="17">
        <f>[10]Agosto!$F$16</f>
        <v>60</v>
      </c>
      <c r="N14" s="17">
        <f>[10]Agosto!$F$17</f>
        <v>54</v>
      </c>
      <c r="O14" s="17">
        <f>[10]Agosto!$F$18</f>
        <v>60</v>
      </c>
      <c r="P14" s="17">
        <f>[10]Agosto!$F$19</f>
        <v>50</v>
      </c>
      <c r="Q14" s="17">
        <f>[10]Agosto!$F$20</f>
        <v>95</v>
      </c>
      <c r="R14" s="17">
        <f>[10]Agosto!$F$21</f>
        <v>84</v>
      </c>
      <c r="S14" s="17">
        <f>[10]Agosto!$F$22</f>
        <v>83</v>
      </c>
      <c r="T14" s="17">
        <f>[10]Agosto!$F$23</f>
        <v>84</v>
      </c>
      <c r="U14" s="17">
        <f>[10]Agosto!$F$24</f>
        <v>91</v>
      </c>
      <c r="V14" s="17">
        <f>[10]Agosto!$F$25</f>
        <v>97</v>
      </c>
      <c r="W14" s="17">
        <f>[10]Agosto!$F$26</f>
        <v>90</v>
      </c>
      <c r="X14" s="17">
        <f>[10]Agosto!$F$27</f>
        <v>85</v>
      </c>
      <c r="Y14" s="17">
        <f>[10]Agosto!$F$28</f>
        <v>74</v>
      </c>
      <c r="Z14" s="17">
        <f>[10]Agosto!$F$29</f>
        <v>71</v>
      </c>
      <c r="AA14" s="17">
        <f>[10]Agosto!$F$30</f>
        <v>77</v>
      </c>
      <c r="AB14" s="17">
        <f>[10]Agosto!$F$31</f>
        <v>58</v>
      </c>
      <c r="AC14" s="17">
        <f>[10]Agosto!$F$32</f>
        <v>57</v>
      </c>
      <c r="AD14" s="17">
        <f>[10]Agosto!$F$33</f>
        <v>96</v>
      </c>
      <c r="AE14" s="17">
        <f>[10]Agosto!$F$34</f>
        <v>97</v>
      </c>
      <c r="AF14" s="17">
        <f>[10]Agosto!$F$35</f>
        <v>97</v>
      </c>
      <c r="AG14" s="26">
        <f t="shared" ref="AG14" si="4">MAX(B14:AF14)</f>
        <v>97</v>
      </c>
      <c r="AH14" s="29">
        <f t="shared" ref="AH14" si="5">AVERAGE(B14:AF14)</f>
        <v>74.709677419354833</v>
      </c>
    </row>
    <row r="15" spans="1:35" ht="17.100000000000001" customHeight="1" x14ac:dyDescent="0.2">
      <c r="A15" s="15" t="s">
        <v>6</v>
      </c>
      <c r="B15" s="17">
        <f>[11]Agosto!$F$5</f>
        <v>35</v>
      </c>
      <c r="C15" s="17" t="str">
        <f>[11]Agosto!$F$6</f>
        <v>*</v>
      </c>
      <c r="D15" s="17">
        <f>[11]Agosto!$F$7</f>
        <v>27</v>
      </c>
      <c r="E15" s="17" t="str">
        <f>[11]Agosto!$F$8</f>
        <v>*</v>
      </c>
      <c r="F15" s="17">
        <f>[11]Agosto!$F$9</f>
        <v>25</v>
      </c>
      <c r="G15" s="17" t="str">
        <f>[11]Agosto!$F$10</f>
        <v>*</v>
      </c>
      <c r="H15" s="17" t="str">
        <f>[11]Agosto!$F$11</f>
        <v>*</v>
      </c>
      <c r="I15" s="17">
        <f>[11]Agosto!$F$12</f>
        <v>19</v>
      </c>
      <c r="J15" s="17" t="str">
        <f>[11]Agosto!$F$13</f>
        <v>*</v>
      </c>
      <c r="K15" s="17" t="str">
        <f>[11]Agosto!$F$14</f>
        <v>*</v>
      </c>
      <c r="L15" s="17" t="str">
        <f>[11]Agosto!$F$15</f>
        <v>*</v>
      </c>
      <c r="M15" s="17">
        <f>[11]Agosto!$F$16</f>
        <v>28</v>
      </c>
      <c r="N15" s="17">
        <f>[11]Agosto!$F$17</f>
        <v>22</v>
      </c>
      <c r="O15" s="17">
        <f>[11]Agosto!$F$18</f>
        <v>27</v>
      </c>
      <c r="P15" s="17">
        <f>[11]Agosto!$F$19</f>
        <v>26</v>
      </c>
      <c r="Q15" s="17" t="str">
        <f>[11]Agosto!$F$20</f>
        <v>*</v>
      </c>
      <c r="R15" s="17">
        <f>[11]Agosto!$F$21</f>
        <v>50</v>
      </c>
      <c r="S15" s="17">
        <f>[11]Agosto!$F$22</f>
        <v>55</v>
      </c>
      <c r="T15" s="17">
        <f>[11]Agosto!$F$23</f>
        <v>49</v>
      </c>
      <c r="U15" s="17">
        <f>[11]Agosto!$F$24</f>
        <v>61</v>
      </c>
      <c r="V15" s="17">
        <f>[11]Agosto!$F$25</f>
        <v>38</v>
      </c>
      <c r="W15" s="17">
        <f>[11]Agosto!$F$26</f>
        <v>44</v>
      </c>
      <c r="X15" s="17">
        <f>[11]Agosto!$F$27</f>
        <v>40</v>
      </c>
      <c r="Y15" s="17">
        <f>[11]Agosto!$F$28</f>
        <v>42</v>
      </c>
      <c r="Z15" s="17">
        <f>[11]Agosto!$F$29</f>
        <v>36</v>
      </c>
      <c r="AA15" s="17">
        <f>[11]Agosto!$F$30</f>
        <v>24</v>
      </c>
      <c r="AB15" s="17">
        <f>[11]Agosto!$F$31</f>
        <v>58</v>
      </c>
      <c r="AC15" s="17">
        <f>[11]Agosto!$F$32</f>
        <v>64</v>
      </c>
      <c r="AD15" s="17">
        <f>[11]Agosto!$F$33</f>
        <v>94</v>
      </c>
      <c r="AE15" s="17">
        <f>[11]Agosto!$F$34</f>
        <v>92</v>
      </c>
      <c r="AF15" s="17">
        <f>[11]Agosto!$F$35</f>
        <v>94</v>
      </c>
      <c r="AG15" s="26">
        <f t="shared" si="3"/>
        <v>94</v>
      </c>
      <c r="AH15" s="29">
        <f t="shared" si="1"/>
        <v>45.652173913043477</v>
      </c>
    </row>
    <row r="16" spans="1:35" ht="17.100000000000001" customHeight="1" x14ac:dyDescent="0.2">
      <c r="A16" s="15" t="s">
        <v>7</v>
      </c>
      <c r="B16" s="17">
        <f>[12]Agosto!$F$5</f>
        <v>78</v>
      </c>
      <c r="C16" s="17">
        <f>[12]Agosto!$F$6</f>
        <v>78</v>
      </c>
      <c r="D16" s="17">
        <f>[12]Agosto!$F$7</f>
        <v>96</v>
      </c>
      <c r="E16" s="17">
        <f>[12]Agosto!$F$8</f>
        <v>83</v>
      </c>
      <c r="F16" s="17">
        <f>[12]Agosto!$F$9</f>
        <v>80</v>
      </c>
      <c r="G16" s="17">
        <f>[12]Agosto!$F$10</f>
        <v>61</v>
      </c>
      <c r="H16" s="17">
        <f>[12]Agosto!$F$11</f>
        <v>78</v>
      </c>
      <c r="I16" s="17">
        <f>[12]Agosto!$F$12</f>
        <v>92</v>
      </c>
      <c r="J16" s="17">
        <f>[12]Agosto!$F$13</f>
        <v>97</v>
      </c>
      <c r="K16" s="17">
        <f>[12]Agosto!$F$14</f>
        <v>91</v>
      </c>
      <c r="L16" s="17">
        <f>[12]Agosto!$F$15</f>
        <v>78</v>
      </c>
      <c r="M16" s="17">
        <f>[12]Agosto!$F$16</f>
        <v>73</v>
      </c>
      <c r="N16" s="17">
        <f>[12]Agosto!$F$17</f>
        <v>67</v>
      </c>
      <c r="O16" s="17">
        <f>[12]Agosto!$F$18</f>
        <v>76</v>
      </c>
      <c r="P16" s="17">
        <f>[12]Agosto!$F$19</f>
        <v>82</v>
      </c>
      <c r="Q16" s="17">
        <f>[12]Agosto!$F$20</f>
        <v>93</v>
      </c>
      <c r="R16" s="17">
        <f>[12]Agosto!$F$21</f>
        <v>91</v>
      </c>
      <c r="S16" s="17">
        <f>[12]Agosto!$F$22</f>
        <v>89</v>
      </c>
      <c r="T16" s="17">
        <f>[12]Agosto!$F$23</f>
        <v>96</v>
      </c>
      <c r="U16" s="17">
        <f>[12]Agosto!$F$24</f>
        <v>98</v>
      </c>
      <c r="V16" s="17">
        <f>[12]Agosto!$F$25</f>
        <v>92</v>
      </c>
      <c r="W16" s="17">
        <f>[12]Agosto!$F$26</f>
        <v>90</v>
      </c>
      <c r="X16" s="17">
        <f>[12]Agosto!$F$27</f>
        <v>73</v>
      </c>
      <c r="Y16" s="17">
        <f>[12]Agosto!$F$28</f>
        <v>74</v>
      </c>
      <c r="Z16" s="17">
        <f>[12]Agosto!$F$29</f>
        <v>81</v>
      </c>
      <c r="AA16" s="17">
        <f>[12]Agosto!$F$30</f>
        <v>70</v>
      </c>
      <c r="AB16" s="17">
        <f>[12]Agosto!$F$31</f>
        <v>57</v>
      </c>
      <c r="AC16" s="17">
        <f>[12]Agosto!$F$32</f>
        <v>57</v>
      </c>
      <c r="AD16" s="17">
        <f>[12]Agosto!$F$33</f>
        <v>97</v>
      </c>
      <c r="AE16" s="17">
        <f>[12]Agosto!$F$34</f>
        <v>97</v>
      </c>
      <c r="AF16" s="17">
        <f>[12]Agosto!$F$35</f>
        <v>98</v>
      </c>
      <c r="AG16" s="26">
        <f t="shared" si="3"/>
        <v>98</v>
      </c>
      <c r="AH16" s="29">
        <f t="shared" si="1"/>
        <v>82.677419354838705</v>
      </c>
    </row>
    <row r="17" spans="1:35" ht="17.100000000000001" customHeight="1" x14ac:dyDescent="0.2">
      <c r="A17" s="15" t="s">
        <v>8</v>
      </c>
      <c r="B17" s="17">
        <f>[13]Agosto!$F$5</f>
        <v>88</v>
      </c>
      <c r="C17" s="17">
        <f>[13]Agosto!$F$6</f>
        <v>94</v>
      </c>
      <c r="D17" s="17">
        <f>[13]Agosto!$F$7</f>
        <v>89</v>
      </c>
      <c r="E17" s="17">
        <f>[13]Agosto!$F$8</f>
        <v>95</v>
      </c>
      <c r="F17" s="17">
        <f>[13]Agosto!$F$9</f>
        <v>88</v>
      </c>
      <c r="G17" s="17">
        <f>[13]Agosto!$F$10</f>
        <v>82</v>
      </c>
      <c r="H17" s="17">
        <f>[13]Agosto!$F$11</f>
        <v>94</v>
      </c>
      <c r="I17" s="17">
        <f>[13]Agosto!$F$12</f>
        <v>99</v>
      </c>
      <c r="J17" s="17">
        <f>[13]Agosto!$F$13</f>
        <v>99</v>
      </c>
      <c r="K17" s="17">
        <f>[13]Agosto!$F$14</f>
        <v>95</v>
      </c>
      <c r="L17" s="17">
        <f>[13]Agosto!$F$15</f>
        <v>88</v>
      </c>
      <c r="M17" s="17">
        <f>[13]Agosto!$F$16</f>
        <v>89</v>
      </c>
      <c r="N17" s="17">
        <f>[13]Agosto!$F$17</f>
        <v>83</v>
      </c>
      <c r="O17" s="17">
        <f>[13]Agosto!$F$18</f>
        <v>89</v>
      </c>
      <c r="P17" s="17">
        <f>[13]Agosto!$F$19</f>
        <v>96</v>
      </c>
      <c r="Q17" s="17">
        <f>[13]Agosto!$F$20</f>
        <v>95</v>
      </c>
      <c r="R17" s="17">
        <f>[13]Agosto!$F$21</f>
        <v>86</v>
      </c>
      <c r="S17" s="17">
        <f>[13]Agosto!$F$22</f>
        <v>95</v>
      </c>
      <c r="T17" s="17">
        <f>[13]Agosto!$F$23</f>
        <v>99</v>
      </c>
      <c r="U17" s="17">
        <f>[13]Agosto!$F$24</f>
        <v>99</v>
      </c>
      <c r="V17" s="17">
        <f>[13]Agosto!$F$25</f>
        <v>99</v>
      </c>
      <c r="W17" s="17">
        <f>[13]Agosto!$F$26</f>
        <v>92</v>
      </c>
      <c r="X17" s="17">
        <f>[13]Agosto!$F$27</f>
        <v>96</v>
      </c>
      <c r="Y17" s="17">
        <f>[13]Agosto!$F$28</f>
        <v>92</v>
      </c>
      <c r="Z17" s="17">
        <f>[13]Agosto!$F$29</f>
        <v>91</v>
      </c>
      <c r="AA17" s="17">
        <f>[13]Agosto!$F$30</f>
        <v>83</v>
      </c>
      <c r="AB17" s="17">
        <f>[13]Agosto!$F$31</f>
        <v>73</v>
      </c>
      <c r="AC17" s="17">
        <f>[13]Agosto!$F$32</f>
        <v>64</v>
      </c>
      <c r="AD17" s="17">
        <f>[13]Agosto!$F$33</f>
        <v>99</v>
      </c>
      <c r="AE17" s="17">
        <f>[13]Agosto!$F$34</f>
        <v>99</v>
      </c>
      <c r="AF17" s="17">
        <f>[13]Agosto!$F$35</f>
        <v>96</v>
      </c>
      <c r="AG17" s="26">
        <f>MAX(B17:AF17)</f>
        <v>99</v>
      </c>
      <c r="AH17" s="29">
        <f>AVERAGE(B17:AF17)</f>
        <v>91.161290322580641</v>
      </c>
    </row>
    <row r="18" spans="1:35" ht="17.100000000000001" customHeight="1" x14ac:dyDescent="0.2">
      <c r="A18" s="15" t="s">
        <v>9</v>
      </c>
      <c r="B18" s="17">
        <f>[14]Agosto!$F$5</f>
        <v>67</v>
      </c>
      <c r="C18" s="17">
        <f>[14]Agosto!$F$6</f>
        <v>63</v>
      </c>
      <c r="D18" s="17">
        <f>[14]Agosto!$F$7</f>
        <v>77</v>
      </c>
      <c r="E18" s="17">
        <f>[14]Agosto!$F$8</f>
        <v>78</v>
      </c>
      <c r="F18" s="17">
        <f>[14]Agosto!$F$9</f>
        <v>61</v>
      </c>
      <c r="G18" s="17">
        <f>[14]Agosto!$F$10</f>
        <v>47</v>
      </c>
      <c r="H18" s="17">
        <f>[14]Agosto!$F$11</f>
        <v>69</v>
      </c>
      <c r="I18" s="17" t="str">
        <f>[14]Agosto!$F$12</f>
        <v>*</v>
      </c>
      <c r="J18" s="17">
        <f>[14]Agosto!$F$13</f>
        <v>66</v>
      </c>
      <c r="K18" s="17">
        <f>[14]Agosto!$F$14</f>
        <v>71</v>
      </c>
      <c r="L18" s="17">
        <f>[14]Agosto!$F$15</f>
        <v>66</v>
      </c>
      <c r="M18" s="17">
        <f>[14]Agosto!$F$16</f>
        <v>73</v>
      </c>
      <c r="N18" s="17">
        <f>[14]Agosto!$F$17</f>
        <v>66</v>
      </c>
      <c r="O18" s="17">
        <f>[14]Agosto!$F$18</f>
        <v>46</v>
      </c>
      <c r="P18" s="17">
        <f>[14]Agosto!$F$19</f>
        <v>77</v>
      </c>
      <c r="Q18" s="17">
        <f>[14]Agosto!$F$20</f>
        <v>87</v>
      </c>
      <c r="R18" s="17">
        <f>[14]Agosto!$F$21</f>
        <v>79</v>
      </c>
      <c r="S18" s="17">
        <f>[14]Agosto!$F$22</f>
        <v>93</v>
      </c>
      <c r="T18" s="17">
        <f>[14]Agosto!$F$23</f>
        <v>95</v>
      </c>
      <c r="U18" s="17">
        <f>[14]Agosto!$F$24</f>
        <v>96</v>
      </c>
      <c r="V18" s="17">
        <f>[14]Agosto!$F$25</f>
        <v>94</v>
      </c>
      <c r="W18" s="17">
        <f>[14]Agosto!$F$26</f>
        <v>82</v>
      </c>
      <c r="X18" s="17">
        <f>[14]Agosto!$F$27</f>
        <v>74</v>
      </c>
      <c r="Y18" s="17">
        <f>[14]Agosto!$F$28</f>
        <v>86</v>
      </c>
      <c r="Z18" s="17">
        <f>[14]Agosto!$F$29</f>
        <v>80</v>
      </c>
      <c r="AA18" s="17">
        <f>[14]Agosto!$F$30</f>
        <v>77</v>
      </c>
      <c r="AB18" s="17">
        <f>[14]Agosto!$F$31</f>
        <v>58</v>
      </c>
      <c r="AC18" s="17">
        <f>[14]Agosto!$F$32</f>
        <v>54</v>
      </c>
      <c r="AD18" s="17">
        <f>[14]Agosto!$F$33</f>
        <v>96</v>
      </c>
      <c r="AE18" s="17">
        <f>[14]Agosto!$F$34</f>
        <v>97</v>
      </c>
      <c r="AF18" s="17">
        <f>[14]Agosto!$F$35</f>
        <v>95</v>
      </c>
      <c r="AG18" s="26">
        <f t="shared" ref="AG18:AG29" si="6">MAX(B18:AF18)</f>
        <v>97</v>
      </c>
      <c r="AH18" s="29">
        <f t="shared" ref="AH18:AH30" si="7">AVERAGE(B18:AF18)</f>
        <v>75.666666666666671</v>
      </c>
      <c r="AI18" s="41" t="s">
        <v>51</v>
      </c>
    </row>
    <row r="19" spans="1:35" ht="17.100000000000001" customHeight="1" x14ac:dyDescent="0.2">
      <c r="A19" s="15" t="s">
        <v>46</v>
      </c>
      <c r="B19" s="17">
        <f>[15]Agosto!$F$5</f>
        <v>90</v>
      </c>
      <c r="C19" s="17">
        <f>[15]Agosto!$F$6</f>
        <v>93</v>
      </c>
      <c r="D19" s="17">
        <f>[15]Agosto!$F$7</f>
        <v>98</v>
      </c>
      <c r="E19" s="17">
        <f>[15]Agosto!$F$8</f>
        <v>94</v>
      </c>
      <c r="F19" s="17">
        <f>[15]Agosto!$F$9</f>
        <v>87</v>
      </c>
      <c r="G19" s="17">
        <f>[15]Agosto!$F$10</f>
        <v>84</v>
      </c>
      <c r="H19" s="17">
        <f>[15]Agosto!$F$11</f>
        <v>91</v>
      </c>
      <c r="I19" s="17">
        <f>[15]Agosto!$F$12</f>
        <v>92</v>
      </c>
      <c r="J19" s="17">
        <f>[15]Agosto!$F$13</f>
        <v>97</v>
      </c>
      <c r="K19" s="17">
        <f>[15]Agosto!$F$14</f>
        <v>88</v>
      </c>
      <c r="L19" s="17">
        <f>[15]Agosto!$F$15</f>
        <v>96</v>
      </c>
      <c r="M19" s="17">
        <f>[15]Agosto!$F$16</f>
        <v>81</v>
      </c>
      <c r="N19" s="17">
        <f>[15]Agosto!$F$17</f>
        <v>89</v>
      </c>
      <c r="O19" s="17">
        <f>[15]Agosto!$F$18</f>
        <v>93</v>
      </c>
      <c r="P19" s="17">
        <f>[15]Agosto!$F$19</f>
        <v>91</v>
      </c>
      <c r="Q19" s="17">
        <f>[15]Agosto!$F$20</f>
        <v>96</v>
      </c>
      <c r="R19" s="17">
        <f>[15]Agosto!$F$21</f>
        <v>91</v>
      </c>
      <c r="S19" s="17">
        <f>[15]Agosto!$F$22</f>
        <v>92</v>
      </c>
      <c r="T19" s="17">
        <f>[15]Agosto!$F$23</f>
        <v>96</v>
      </c>
      <c r="U19" s="17">
        <f>[15]Agosto!$F$24</f>
        <v>91</v>
      </c>
      <c r="V19" s="17">
        <f>[15]Agosto!$F$25</f>
        <v>91</v>
      </c>
      <c r="W19" s="17">
        <f>[15]Agosto!$F$26</f>
        <v>94</v>
      </c>
      <c r="X19" s="17">
        <f>[15]Agosto!$F$27</f>
        <v>88</v>
      </c>
      <c r="Y19" s="17">
        <f>[15]Agosto!$F$28</f>
        <v>88</v>
      </c>
      <c r="Z19" s="17">
        <f>[15]Agosto!$F$29</f>
        <v>89</v>
      </c>
      <c r="AA19" s="17">
        <f>[15]Agosto!$F$30</f>
        <v>93</v>
      </c>
      <c r="AB19" s="17">
        <f>[15]Agosto!$F$31</f>
        <v>81</v>
      </c>
      <c r="AC19" s="17">
        <f>[15]Agosto!$F$32</f>
        <v>80</v>
      </c>
      <c r="AD19" s="17">
        <f>[15]Agosto!$F$33</f>
        <v>97</v>
      </c>
      <c r="AE19" s="17">
        <f>[15]Agosto!$F$34</f>
        <v>98</v>
      </c>
      <c r="AF19" s="17">
        <f>[15]Agosto!$F$35</f>
        <v>99</v>
      </c>
      <c r="AG19" s="26">
        <f t="shared" ref="AG19" si="8">MAX(B19:AF19)</f>
        <v>99</v>
      </c>
      <c r="AH19" s="29">
        <f t="shared" ref="AH19" si="9">AVERAGE(B19:AF19)</f>
        <v>91.225806451612897</v>
      </c>
    </row>
    <row r="20" spans="1:35" ht="17.100000000000001" customHeight="1" x14ac:dyDescent="0.2">
      <c r="A20" s="15" t="s">
        <v>10</v>
      </c>
      <c r="B20" s="17">
        <f>[16]Agosto!$F$5</f>
        <v>86</v>
      </c>
      <c r="C20" s="17">
        <f>[16]Agosto!$F$6</f>
        <v>84</v>
      </c>
      <c r="D20" s="17">
        <f>[16]Agosto!$F$7</f>
        <v>97</v>
      </c>
      <c r="E20" s="17">
        <f>[16]Agosto!$F$8</f>
        <v>87</v>
      </c>
      <c r="F20" s="17">
        <f>[16]Agosto!$F$9</f>
        <v>91</v>
      </c>
      <c r="G20" s="17">
        <f>[16]Agosto!$F$10</f>
        <v>81</v>
      </c>
      <c r="H20" s="17">
        <f>[16]Agosto!$F$11</f>
        <v>83</v>
      </c>
      <c r="I20" s="17">
        <f>[16]Agosto!$F$12</f>
        <v>96</v>
      </c>
      <c r="J20" s="17">
        <f>[16]Agosto!$F$13</f>
        <v>97</v>
      </c>
      <c r="K20" s="17">
        <f>[16]Agosto!$F$14</f>
        <v>91</v>
      </c>
      <c r="L20" s="17">
        <f>[16]Agosto!$F$15</f>
        <v>95</v>
      </c>
      <c r="M20" s="17">
        <f>[16]Agosto!$F$16</f>
        <v>83</v>
      </c>
      <c r="N20" s="17">
        <f>[16]Agosto!$F$17</f>
        <v>81</v>
      </c>
      <c r="O20" s="17">
        <f>[16]Agosto!$F$18</f>
        <v>84</v>
      </c>
      <c r="P20" s="17">
        <f>[16]Agosto!$F$19</f>
        <v>96</v>
      </c>
      <c r="Q20" s="17">
        <f>[16]Agosto!$F$20</f>
        <v>93</v>
      </c>
      <c r="R20" s="17">
        <f>[16]Agosto!$F$21</f>
        <v>84</v>
      </c>
      <c r="S20" s="17">
        <f>[16]Agosto!$F$22</f>
        <v>96</v>
      </c>
      <c r="T20" s="17">
        <f>[16]Agosto!$F$23</f>
        <v>97</v>
      </c>
      <c r="U20" s="17">
        <f>[16]Agosto!$F$24</f>
        <v>97</v>
      </c>
      <c r="V20" s="17">
        <f>[16]Agosto!$F$25</f>
        <v>95</v>
      </c>
      <c r="W20" s="17">
        <f>[16]Agosto!$F$26</f>
        <v>94</v>
      </c>
      <c r="X20" s="17">
        <f>[16]Agosto!$F$27</f>
        <v>94</v>
      </c>
      <c r="Y20" s="17">
        <f>[16]Agosto!$F$28</f>
        <v>92</v>
      </c>
      <c r="Z20" s="17">
        <f>[16]Agosto!$F$29</f>
        <v>93</v>
      </c>
      <c r="AA20" s="17">
        <f>[16]Agosto!$F$30</f>
        <v>85</v>
      </c>
      <c r="AB20" s="17">
        <f>[16]Agosto!$F$31</f>
        <v>71</v>
      </c>
      <c r="AC20" s="17">
        <f>[16]Agosto!$F$32</f>
        <v>66</v>
      </c>
      <c r="AD20" s="17">
        <f>[16]Agosto!$F$33</f>
        <v>97</v>
      </c>
      <c r="AE20" s="17">
        <f>[16]Agosto!$F$34</f>
        <v>97</v>
      </c>
      <c r="AF20" s="17">
        <f>[16]Agosto!$F$35</f>
        <v>97</v>
      </c>
      <c r="AG20" s="26">
        <f t="shared" si="6"/>
        <v>97</v>
      </c>
      <c r="AH20" s="29">
        <f t="shared" si="7"/>
        <v>89.677419354838705</v>
      </c>
    </row>
    <row r="21" spans="1:35" ht="17.100000000000001" customHeight="1" x14ac:dyDescent="0.2">
      <c r="A21" s="15" t="s">
        <v>11</v>
      </c>
      <c r="B21" s="17">
        <f>[17]Agosto!$F$5</f>
        <v>89</v>
      </c>
      <c r="C21" s="17">
        <f>[17]Agosto!$F$6</f>
        <v>90</v>
      </c>
      <c r="D21" s="17">
        <f>[17]Agosto!$F$7</f>
        <v>96</v>
      </c>
      <c r="E21" s="17">
        <f>[17]Agosto!$F$8</f>
        <v>93</v>
      </c>
      <c r="F21" s="17">
        <f>[17]Agosto!$F$9</f>
        <v>91</v>
      </c>
      <c r="G21" s="17">
        <f>[17]Agosto!$F$10</f>
        <v>88</v>
      </c>
      <c r="H21" s="17">
        <f>[17]Agosto!$F$11</f>
        <v>84</v>
      </c>
      <c r="I21" s="17">
        <f>[17]Agosto!$F$12</f>
        <v>90</v>
      </c>
      <c r="J21" s="17">
        <f>[17]Agosto!$F$13</f>
        <v>96</v>
      </c>
      <c r="K21" s="17">
        <f>[17]Agosto!$F$14</f>
        <v>83</v>
      </c>
      <c r="L21" s="17">
        <f>[17]Agosto!$F$15</f>
        <v>87</v>
      </c>
      <c r="M21" s="17">
        <f>[17]Agosto!$F$16</f>
        <v>90</v>
      </c>
      <c r="N21" s="17">
        <f>[17]Agosto!$F$17</f>
        <v>90</v>
      </c>
      <c r="O21" s="17">
        <f>[17]Agosto!$F$18</f>
        <v>90</v>
      </c>
      <c r="P21" s="17">
        <f>[17]Agosto!$F$19</f>
        <v>91</v>
      </c>
      <c r="Q21" s="17">
        <f>[17]Agosto!$F$20</f>
        <v>96</v>
      </c>
      <c r="R21" s="17">
        <f>[17]Agosto!$F$21</f>
        <v>95</v>
      </c>
      <c r="S21" s="17">
        <f>[17]Agosto!$F$22</f>
        <v>94</v>
      </c>
      <c r="T21" s="17">
        <f>[17]Agosto!$F$23</f>
        <v>96</v>
      </c>
      <c r="U21" s="17">
        <f>[17]Agosto!$F$24</f>
        <v>96</v>
      </c>
      <c r="V21" s="17">
        <f>[17]Agosto!$F$25</f>
        <v>84</v>
      </c>
      <c r="W21" s="17">
        <f>[17]Agosto!$F$26</f>
        <v>87</v>
      </c>
      <c r="X21" s="17">
        <f>[17]Agosto!$F$27</f>
        <v>95</v>
      </c>
      <c r="Y21" s="17">
        <f>[17]Agosto!$F$28</f>
        <v>96</v>
      </c>
      <c r="Z21" s="17">
        <f>[17]Agosto!$F$29</f>
        <v>91</v>
      </c>
      <c r="AA21" s="17">
        <f>[17]Agosto!$F$30</f>
        <v>92</v>
      </c>
      <c r="AB21" s="17">
        <f>[17]Agosto!$F$31</f>
        <v>86</v>
      </c>
      <c r="AC21" s="17">
        <f>[17]Agosto!$F$32</f>
        <v>86</v>
      </c>
      <c r="AD21" s="17">
        <f>[17]Agosto!$F$33</f>
        <v>96</v>
      </c>
      <c r="AE21" s="17">
        <f>[17]Agosto!$F$34</f>
        <v>96</v>
      </c>
      <c r="AF21" s="17">
        <f>[17]Agosto!$F$35</f>
        <v>97</v>
      </c>
      <c r="AG21" s="26">
        <f t="shared" si="6"/>
        <v>97</v>
      </c>
      <c r="AH21" s="29">
        <f t="shared" si="7"/>
        <v>91.322580645161295</v>
      </c>
    </row>
    <row r="22" spans="1:35" ht="17.100000000000001" customHeight="1" x14ac:dyDescent="0.2">
      <c r="A22" s="15" t="s">
        <v>12</v>
      </c>
      <c r="B22" s="17">
        <f>[18]Agosto!$F$5</f>
        <v>84</v>
      </c>
      <c r="C22" s="17">
        <f>[18]Agosto!$F$6</f>
        <v>91</v>
      </c>
      <c r="D22" s="17">
        <f>[18]Agosto!$F$7</f>
        <v>91</v>
      </c>
      <c r="E22" s="17">
        <f>[18]Agosto!$F$8</f>
        <v>84</v>
      </c>
      <c r="F22" s="17">
        <f>[18]Agosto!$F$9</f>
        <v>87</v>
      </c>
      <c r="G22" s="17">
        <f>[18]Agosto!$F$10</f>
        <v>87</v>
      </c>
      <c r="H22" s="17">
        <f>[18]Agosto!$F$11</f>
        <v>89</v>
      </c>
      <c r="I22" s="17">
        <f>[18]Agosto!$F$12</f>
        <v>91</v>
      </c>
      <c r="J22" s="17">
        <f>[18]Agosto!$F$13</f>
        <v>94</v>
      </c>
      <c r="K22" s="17">
        <f>[18]Agosto!$F$14</f>
        <v>90</v>
      </c>
      <c r="L22" s="17">
        <f>[18]Agosto!$F$15</f>
        <v>84</v>
      </c>
      <c r="M22" s="17">
        <f>[18]Agosto!$F$16</f>
        <v>75</v>
      </c>
      <c r="N22" s="17">
        <f>[18]Agosto!$F$17</f>
        <v>82</v>
      </c>
      <c r="O22" s="17">
        <f>[18]Agosto!$F$18</f>
        <v>87</v>
      </c>
      <c r="P22" s="17">
        <f>[18]Agosto!$F$19</f>
        <v>93</v>
      </c>
      <c r="Q22" s="17">
        <f>[18]Agosto!$F$20</f>
        <v>88</v>
      </c>
      <c r="R22" s="17">
        <f>[18]Agosto!$F$21</f>
        <v>91</v>
      </c>
      <c r="S22" s="17">
        <f>[18]Agosto!$F$22</f>
        <v>88</v>
      </c>
      <c r="T22" s="17">
        <f>[18]Agosto!$F$23</f>
        <v>87</v>
      </c>
      <c r="U22" s="17">
        <f>[18]Agosto!$F$24</f>
        <v>93</v>
      </c>
      <c r="V22" s="17">
        <f>[18]Agosto!$F$25</f>
        <v>72</v>
      </c>
      <c r="W22" s="17">
        <f>[18]Agosto!$F$26</f>
        <v>81</v>
      </c>
      <c r="X22" s="17">
        <f>[18]Agosto!$F$27</f>
        <v>81</v>
      </c>
      <c r="Y22" s="17">
        <f>[18]Agosto!$F$28</f>
        <v>80</v>
      </c>
      <c r="Z22" s="17">
        <f>[18]Agosto!$F$29</f>
        <v>80</v>
      </c>
      <c r="AA22" s="17">
        <f>[18]Agosto!$F$30</f>
        <v>88</v>
      </c>
      <c r="AB22" s="17">
        <f>[18]Agosto!$F$31</f>
        <v>77</v>
      </c>
      <c r="AC22" s="17">
        <f>[18]Agosto!$F$32</f>
        <v>84</v>
      </c>
      <c r="AD22" s="17">
        <f>[18]Agosto!$F$33</f>
        <v>94</v>
      </c>
      <c r="AE22" s="17">
        <f>[18]Agosto!$F$34</f>
        <v>94</v>
      </c>
      <c r="AF22" s="17">
        <f>[18]Agosto!$F$35</f>
        <v>97</v>
      </c>
      <c r="AG22" s="26">
        <f t="shared" si="6"/>
        <v>97</v>
      </c>
      <c r="AH22" s="29">
        <f t="shared" si="7"/>
        <v>86.58064516129032</v>
      </c>
    </row>
    <row r="23" spans="1:35" ht="17.100000000000001" customHeight="1" x14ac:dyDescent="0.2">
      <c r="A23" s="15" t="s">
        <v>13</v>
      </c>
      <c r="B23" s="17">
        <f>[19]Agosto!$F$5</f>
        <v>93</v>
      </c>
      <c r="C23" s="17">
        <f>[19]Agosto!$F$6</f>
        <v>93</v>
      </c>
      <c r="D23" s="17">
        <f>[19]Agosto!$F$7</f>
        <v>98</v>
      </c>
      <c r="E23" s="17">
        <f>[19]Agosto!$F$8</f>
        <v>93</v>
      </c>
      <c r="F23" s="17">
        <f>[19]Agosto!$F$9</f>
        <v>93</v>
      </c>
      <c r="G23" s="17">
        <f>[19]Agosto!$F$10</f>
        <v>91</v>
      </c>
      <c r="H23" s="17">
        <f>[19]Agosto!$F$11</f>
        <v>90</v>
      </c>
      <c r="I23" s="17">
        <f>[19]Agosto!$F$12</f>
        <v>96</v>
      </c>
      <c r="J23" s="17">
        <f>[19]Agosto!$F$13</f>
        <v>96</v>
      </c>
      <c r="K23" s="17">
        <f>[19]Agosto!$F$14</f>
        <v>96</v>
      </c>
      <c r="L23" s="17">
        <f>[19]Agosto!$F$15</f>
        <v>92</v>
      </c>
      <c r="M23" s="17">
        <f>[19]Agosto!$F$16</f>
        <v>96</v>
      </c>
      <c r="N23" s="17">
        <f>[19]Agosto!$F$17</f>
        <v>93</v>
      </c>
      <c r="O23" s="17">
        <f>[19]Agosto!$F$18</f>
        <v>93</v>
      </c>
      <c r="P23" s="17">
        <f>[19]Agosto!$F$19</f>
        <v>92</v>
      </c>
      <c r="Q23" s="17">
        <f>[19]Agosto!$F$20</f>
        <v>94</v>
      </c>
      <c r="R23" s="17">
        <f>[19]Agosto!$F$21</f>
        <v>78</v>
      </c>
      <c r="S23" s="17">
        <f>[19]Agosto!$F$22</f>
        <v>86</v>
      </c>
      <c r="T23" s="17">
        <f>[19]Agosto!$F$23</f>
        <v>94</v>
      </c>
      <c r="U23" s="17">
        <f>[19]Agosto!$F$24</f>
        <v>95</v>
      </c>
      <c r="V23" s="17">
        <f>[19]Agosto!$F$25</f>
        <v>86</v>
      </c>
      <c r="W23" s="17">
        <f>[19]Agosto!$F$26</f>
        <v>83</v>
      </c>
      <c r="X23" s="17">
        <f>[19]Agosto!$F$27</f>
        <v>96</v>
      </c>
      <c r="Y23" s="17">
        <f>[19]Agosto!$F$28</f>
        <v>95</v>
      </c>
      <c r="Z23" s="17">
        <f>[19]Agosto!$F$29</f>
        <v>94</v>
      </c>
      <c r="AA23" s="17">
        <f>[19]Agosto!$F$30</f>
        <v>88</v>
      </c>
      <c r="AB23" s="17">
        <f>[19]Agosto!$F$31</f>
        <v>85</v>
      </c>
      <c r="AC23" s="17">
        <f>[19]Agosto!$F$32</f>
        <v>86</v>
      </c>
      <c r="AD23" s="17">
        <f>[19]Agosto!$F$33</f>
        <v>94</v>
      </c>
      <c r="AE23" s="17">
        <f>[19]Agosto!$F$34</f>
        <v>97</v>
      </c>
      <c r="AF23" s="17">
        <f>[19]Agosto!$F$35</f>
        <v>98</v>
      </c>
      <c r="AG23" s="26">
        <f t="shared" si="6"/>
        <v>98</v>
      </c>
      <c r="AH23" s="29">
        <f t="shared" si="7"/>
        <v>92.064516129032256</v>
      </c>
    </row>
    <row r="24" spans="1:35" ht="17.100000000000001" customHeight="1" x14ac:dyDescent="0.2">
      <c r="A24" s="15" t="s">
        <v>14</v>
      </c>
      <c r="B24" s="17">
        <f>[20]Agosto!$F$5</f>
        <v>91</v>
      </c>
      <c r="C24" s="17">
        <f>[20]Agosto!$F$6</f>
        <v>91</v>
      </c>
      <c r="D24" s="17">
        <f>[20]Agosto!$F$7</f>
        <v>90</v>
      </c>
      <c r="E24" s="17">
        <f>[20]Agosto!$F$8</f>
        <v>87</v>
      </c>
      <c r="F24" s="17">
        <f>[20]Agosto!$F$9</f>
        <v>83</v>
      </c>
      <c r="G24" s="17">
        <f>[20]Agosto!$F$10</f>
        <v>68</v>
      </c>
      <c r="H24" s="17">
        <f>[20]Agosto!$F$11</f>
        <v>76</v>
      </c>
      <c r="I24" s="17">
        <f>[20]Agosto!$F$12</f>
        <v>76</v>
      </c>
      <c r="J24" s="17">
        <f>[20]Agosto!$F$13</f>
        <v>84</v>
      </c>
      <c r="K24" s="17">
        <f>[20]Agosto!$F$14</f>
        <v>93</v>
      </c>
      <c r="L24" s="17">
        <f>[20]Agosto!$F$15</f>
        <v>96</v>
      </c>
      <c r="M24" s="17">
        <f>[20]Agosto!$F$16</f>
        <v>82</v>
      </c>
      <c r="N24" s="17">
        <f>[20]Agosto!$F$17</f>
        <v>84</v>
      </c>
      <c r="O24" s="17">
        <f>[20]Agosto!$F$18</f>
        <v>81</v>
      </c>
      <c r="P24" s="17">
        <f>[20]Agosto!$F$19</f>
        <v>70</v>
      </c>
      <c r="Q24" s="17">
        <f>[20]Agosto!$F$20</f>
        <v>85</v>
      </c>
      <c r="R24" s="17">
        <f>[20]Agosto!$F$21</f>
        <v>92</v>
      </c>
      <c r="S24" s="17">
        <f>[20]Agosto!$F$22</f>
        <v>86</v>
      </c>
      <c r="T24" s="17">
        <f>[20]Agosto!$F$23</f>
        <v>88</v>
      </c>
      <c r="U24" s="17">
        <f>[20]Agosto!$F$24</f>
        <v>94</v>
      </c>
      <c r="V24" s="17">
        <f>[20]Agosto!$F$25</f>
        <v>95</v>
      </c>
      <c r="W24" s="17">
        <f>[20]Agosto!$F$26</f>
        <v>93</v>
      </c>
      <c r="X24" s="17">
        <f>[20]Agosto!$F$27</f>
        <v>95</v>
      </c>
      <c r="Y24" s="17">
        <f>[20]Agosto!$F$28</f>
        <v>92</v>
      </c>
      <c r="Z24" s="17">
        <f>[20]Agosto!$F$29</f>
        <v>88</v>
      </c>
      <c r="AA24" s="17">
        <f>[20]Agosto!$F$30</f>
        <v>88</v>
      </c>
      <c r="AB24" s="17">
        <f>[20]Agosto!$F$31</f>
        <v>90</v>
      </c>
      <c r="AC24" s="17">
        <f>[20]Agosto!$F$32</f>
        <v>79</v>
      </c>
      <c r="AD24" s="17">
        <f>[20]Agosto!$F$33</f>
        <v>93</v>
      </c>
      <c r="AE24" s="17">
        <f>[20]Agosto!$F$34</f>
        <v>95</v>
      </c>
      <c r="AF24" s="17">
        <f>[20]Agosto!$F$35</f>
        <v>96</v>
      </c>
      <c r="AG24" s="26">
        <f t="shared" si="6"/>
        <v>96</v>
      </c>
      <c r="AH24" s="29">
        <f t="shared" si="7"/>
        <v>87.129032258064512</v>
      </c>
    </row>
    <row r="25" spans="1:35" ht="17.100000000000001" customHeight="1" x14ac:dyDescent="0.2">
      <c r="A25" s="15" t="s">
        <v>15</v>
      </c>
      <c r="B25" s="17">
        <f>[21]Agosto!$F$5</f>
        <v>69</v>
      </c>
      <c r="C25" s="17">
        <f>[21]Agosto!$F$6</f>
        <v>67</v>
      </c>
      <c r="D25" s="17">
        <f>[21]Agosto!$F$7</f>
        <v>95</v>
      </c>
      <c r="E25" s="17">
        <f>[21]Agosto!$F$8</f>
        <v>84</v>
      </c>
      <c r="F25" s="17">
        <f>[21]Agosto!$F$9</f>
        <v>76</v>
      </c>
      <c r="G25" s="17">
        <f>[21]Agosto!$F$10</f>
        <v>53</v>
      </c>
      <c r="H25" s="17">
        <f>[21]Agosto!$F$11</f>
        <v>91</v>
      </c>
      <c r="I25" s="17">
        <f>[21]Agosto!$F$12</f>
        <v>96</v>
      </c>
      <c r="J25" s="17">
        <f>[21]Agosto!$F$13</f>
        <v>97</v>
      </c>
      <c r="K25" s="17">
        <f>[21]Agosto!$F$14</f>
        <v>77</v>
      </c>
      <c r="L25" s="17">
        <f>[21]Agosto!$F$15</f>
        <v>85</v>
      </c>
      <c r="M25" s="17">
        <f>[21]Agosto!$F$16</f>
        <v>72</v>
      </c>
      <c r="N25" s="17">
        <f>[21]Agosto!$F$17</f>
        <v>69</v>
      </c>
      <c r="O25" s="17">
        <f>[21]Agosto!$F$18</f>
        <v>69</v>
      </c>
      <c r="P25" s="17">
        <f>[21]Agosto!$F$19</f>
        <v>88</v>
      </c>
      <c r="Q25" s="17">
        <f>[21]Agosto!$F$20</f>
        <v>95</v>
      </c>
      <c r="R25" s="17">
        <f>[21]Agosto!$F$21</f>
        <v>82</v>
      </c>
      <c r="S25" s="17">
        <f>[21]Agosto!$F$22</f>
        <v>92</v>
      </c>
      <c r="T25" s="17">
        <f>[21]Agosto!$F$23</f>
        <v>97</v>
      </c>
      <c r="U25" s="17">
        <f>[21]Agosto!$F$24</f>
        <v>97</v>
      </c>
      <c r="V25" s="17">
        <f>[21]Agosto!$F$25</f>
        <v>97</v>
      </c>
      <c r="W25" s="17">
        <f>[21]Agosto!$F$26</f>
        <v>79</v>
      </c>
      <c r="X25" s="17">
        <f>[21]Agosto!$F$27</f>
        <v>82</v>
      </c>
      <c r="Y25" s="17">
        <f>[21]Agosto!$F$28</f>
        <v>83</v>
      </c>
      <c r="Z25" s="17">
        <f>[21]Agosto!$F$29</f>
        <v>83</v>
      </c>
      <c r="AA25" s="17">
        <f>[21]Agosto!$F$30</f>
        <v>87</v>
      </c>
      <c r="AB25" s="17">
        <f>[21]Agosto!$F$31</f>
        <v>66</v>
      </c>
      <c r="AC25" s="17">
        <f>[21]Agosto!$F$32</f>
        <v>61</v>
      </c>
      <c r="AD25" s="17">
        <f>[21]Agosto!$F$33</f>
        <v>97</v>
      </c>
      <c r="AE25" s="17">
        <f>[21]Agosto!$F$34</f>
        <v>97</v>
      </c>
      <c r="AF25" s="17">
        <f>[21]Agosto!$F$35</f>
        <v>96</v>
      </c>
      <c r="AG25" s="26">
        <f t="shared" si="6"/>
        <v>97</v>
      </c>
      <c r="AH25" s="29">
        <f t="shared" si="7"/>
        <v>83.193548387096769</v>
      </c>
    </row>
    <row r="26" spans="1:35" ht="17.100000000000001" customHeight="1" x14ac:dyDescent="0.2">
      <c r="A26" s="15" t="s">
        <v>16</v>
      </c>
      <c r="B26" s="17">
        <f>[22]Agosto!$F$5</f>
        <v>74</v>
      </c>
      <c r="C26" s="17">
        <f>[22]Agosto!$F$6</f>
        <v>82</v>
      </c>
      <c r="D26" s="17">
        <f>[22]Agosto!$F$7</f>
        <v>89</v>
      </c>
      <c r="E26" s="17">
        <f>[22]Agosto!$F$8</f>
        <v>79</v>
      </c>
      <c r="F26" s="17">
        <f>[22]Agosto!$F$9</f>
        <v>61</v>
      </c>
      <c r="G26" s="17">
        <f>[22]Agosto!$F$10</f>
        <v>53</v>
      </c>
      <c r="H26" s="17">
        <f>[22]Agosto!$F$11</f>
        <v>82</v>
      </c>
      <c r="I26" s="17">
        <f>[22]Agosto!$F$12</f>
        <v>89</v>
      </c>
      <c r="J26" s="17">
        <f>[22]Agosto!$F$13</f>
        <v>92</v>
      </c>
      <c r="K26" s="17">
        <f>[22]Agosto!$F$14</f>
        <v>79</v>
      </c>
      <c r="L26" s="17">
        <f>[22]Agosto!$F$15</f>
        <v>77</v>
      </c>
      <c r="M26" s="17">
        <f>[22]Agosto!$F$16</f>
        <v>72</v>
      </c>
      <c r="N26" s="17">
        <f>[22]Agosto!$F$17</f>
        <v>80</v>
      </c>
      <c r="O26" s="17">
        <f>[22]Agosto!$F$18</f>
        <v>76</v>
      </c>
      <c r="P26" s="17">
        <f>[22]Agosto!$F$19</f>
        <v>65</v>
      </c>
      <c r="Q26" s="17">
        <f>[22]Agosto!$F$20</f>
        <v>78</v>
      </c>
      <c r="R26" s="17">
        <f>[22]Agosto!$F$21</f>
        <v>70</v>
      </c>
      <c r="S26" s="17">
        <f>[22]Agosto!$F$22</f>
        <v>84</v>
      </c>
      <c r="T26" s="17">
        <f>[22]Agosto!$F$23</f>
        <v>88</v>
      </c>
      <c r="U26" s="17">
        <f>[22]Agosto!$F$24</f>
        <v>83</v>
      </c>
      <c r="V26" s="17">
        <f>[22]Agosto!$F$25</f>
        <v>67</v>
      </c>
      <c r="W26" s="17">
        <f>[22]Agosto!$F$26</f>
        <v>81</v>
      </c>
      <c r="X26" s="17">
        <f>[22]Agosto!$F$27</f>
        <v>79</v>
      </c>
      <c r="Y26" s="17">
        <f>[22]Agosto!$F$28</f>
        <v>83</v>
      </c>
      <c r="Z26" s="17">
        <f>[22]Agosto!$F$29</f>
        <v>79</v>
      </c>
      <c r="AA26" s="17">
        <f>[22]Agosto!$F$30</f>
        <v>74</v>
      </c>
      <c r="AB26" s="17">
        <f>[22]Agosto!$F$31</f>
        <v>69</v>
      </c>
      <c r="AC26" s="17">
        <f>[22]Agosto!$F$32</f>
        <v>63</v>
      </c>
      <c r="AD26" s="17">
        <f>[22]Agosto!$F$33</f>
        <v>87</v>
      </c>
      <c r="AE26" s="17">
        <f>[22]Agosto!$F$34</f>
        <v>90</v>
      </c>
      <c r="AF26" s="17">
        <f>[22]Agosto!$F$35</f>
        <v>88</v>
      </c>
      <c r="AG26" s="26">
        <f t="shared" si="6"/>
        <v>92</v>
      </c>
      <c r="AH26" s="29">
        <f t="shared" si="7"/>
        <v>77.838709677419359</v>
      </c>
    </row>
    <row r="27" spans="1:35" ht="17.100000000000001" customHeight="1" x14ac:dyDescent="0.2">
      <c r="A27" s="15" t="s">
        <v>17</v>
      </c>
      <c r="B27" s="17" t="str">
        <f>[23]Agosto!$F$5</f>
        <v>*</v>
      </c>
      <c r="C27" s="17" t="str">
        <f>[23]Agosto!$F$6</f>
        <v>*</v>
      </c>
      <c r="D27" s="17" t="str">
        <f>[23]Agosto!$F$7</f>
        <v>*</v>
      </c>
      <c r="E27" s="17" t="str">
        <f>[23]Agosto!$F$8</f>
        <v>*</v>
      </c>
      <c r="F27" s="17" t="str">
        <f>[23]Agosto!$F$9</f>
        <v>*</v>
      </c>
      <c r="G27" s="17" t="str">
        <f>[23]Agosto!$F$10</f>
        <v>*</v>
      </c>
      <c r="H27" s="17" t="str">
        <f>[23]Agosto!$F$11</f>
        <v>*</v>
      </c>
      <c r="I27" s="17" t="str">
        <f>[23]Agosto!$F$12</f>
        <v>*</v>
      </c>
      <c r="J27" s="17" t="str">
        <f>[23]Agosto!$F$13</f>
        <v>*</v>
      </c>
      <c r="K27" s="17" t="str">
        <f>[23]Agosto!$F$14</f>
        <v>*</v>
      </c>
      <c r="L27" s="17" t="str">
        <f>[23]Agosto!$F$15</f>
        <v>*</v>
      </c>
      <c r="M27" s="17" t="str">
        <f>[23]Agosto!$F$16</f>
        <v>*</v>
      </c>
      <c r="N27" s="17" t="str">
        <f>[23]Agosto!$F$17</f>
        <v>*</v>
      </c>
      <c r="O27" s="17" t="str">
        <f>[23]Agosto!$F$18</f>
        <v>*</v>
      </c>
      <c r="P27" s="17" t="str">
        <f>[23]Agosto!$F$19</f>
        <v>*</v>
      </c>
      <c r="Q27" s="17" t="str">
        <f>[23]Agosto!$F$20</f>
        <v>*</v>
      </c>
      <c r="R27" s="17" t="str">
        <f>[23]Agosto!$F$21</f>
        <v>*</v>
      </c>
      <c r="S27" s="17" t="str">
        <f>[23]Agosto!$F$22</f>
        <v>*</v>
      </c>
      <c r="T27" s="17" t="str">
        <f>[23]Agosto!$F$23</f>
        <v>*</v>
      </c>
      <c r="U27" s="17" t="str">
        <f>[23]Agosto!$F$24</f>
        <v>*</v>
      </c>
      <c r="V27" s="17" t="str">
        <f>[23]Agosto!$F$25</f>
        <v>*</v>
      </c>
      <c r="W27" s="17" t="str">
        <f>[23]Agosto!$F$26</f>
        <v>*</v>
      </c>
      <c r="X27" s="17" t="str">
        <f>[23]Agosto!$F$27</f>
        <v>*</v>
      </c>
      <c r="Y27" s="17" t="str">
        <f>[23]Agosto!$F$28</f>
        <v>*</v>
      </c>
      <c r="Z27" s="17" t="str">
        <f>[23]Agosto!$F$29</f>
        <v>*</v>
      </c>
      <c r="AA27" s="17" t="str">
        <f>[23]Agosto!$F$30</f>
        <v>*</v>
      </c>
      <c r="AB27" s="17" t="str">
        <f>[23]Agosto!$F$31</f>
        <v>*</v>
      </c>
      <c r="AC27" s="17" t="str">
        <f>[23]Agosto!$F$32</f>
        <v>*</v>
      </c>
      <c r="AD27" s="17" t="str">
        <f>[23]Agosto!$F$33</f>
        <v>*</v>
      </c>
      <c r="AE27" s="17" t="str">
        <f>[23]Agosto!$F$34</f>
        <v>*</v>
      </c>
      <c r="AF27" s="17" t="str">
        <f>[23]Agosto!$F$35</f>
        <v>*</v>
      </c>
      <c r="AG27" s="26" t="s">
        <v>144</v>
      </c>
      <c r="AH27" s="29" t="s">
        <v>144</v>
      </c>
    </row>
    <row r="28" spans="1:35" ht="17.100000000000001" customHeight="1" x14ac:dyDescent="0.2">
      <c r="A28" s="15" t="s">
        <v>18</v>
      </c>
      <c r="B28" s="17">
        <f>[24]Agosto!$F$5</f>
        <v>66</v>
      </c>
      <c r="C28" s="17">
        <f>[24]Agosto!$F$6</f>
        <v>78</v>
      </c>
      <c r="D28" s="17">
        <f>[24]Agosto!$F$7</f>
        <v>66</v>
      </c>
      <c r="E28" s="17">
        <f>[24]Agosto!$F$8</f>
        <v>64</v>
      </c>
      <c r="F28" s="17">
        <f>[24]Agosto!$F$9</f>
        <v>64</v>
      </c>
      <c r="G28" s="17">
        <f>[24]Agosto!$F$10</f>
        <v>59</v>
      </c>
      <c r="H28" s="17">
        <f>[24]Agosto!$F$11</f>
        <v>73</v>
      </c>
      <c r="I28" s="17">
        <f>[24]Agosto!$F$12</f>
        <v>73</v>
      </c>
      <c r="J28" s="17">
        <f>[24]Agosto!$F$13</f>
        <v>91</v>
      </c>
      <c r="K28" s="17">
        <f>[24]Agosto!$F$14</f>
        <v>94</v>
      </c>
      <c r="L28" s="17">
        <f>[24]Agosto!$F$15</f>
        <v>87</v>
      </c>
      <c r="M28" s="17">
        <f>[24]Agosto!$F$16</f>
        <v>55</v>
      </c>
      <c r="N28" s="17">
        <f>[24]Agosto!$F$17</f>
        <v>50</v>
      </c>
      <c r="O28" s="17">
        <f>[24]Agosto!$F$18</f>
        <v>60</v>
      </c>
      <c r="P28" s="17">
        <f>[24]Agosto!$F$19</f>
        <v>67</v>
      </c>
      <c r="Q28" s="17">
        <f>[24]Agosto!$F$20</f>
        <v>94</v>
      </c>
      <c r="R28" s="17">
        <f>[24]Agosto!$F$21</f>
        <v>78</v>
      </c>
      <c r="S28" s="17">
        <f>[24]Agosto!$F$22</f>
        <v>85</v>
      </c>
      <c r="T28" s="17">
        <f>[24]Agosto!$F$23</f>
        <v>82</v>
      </c>
      <c r="U28" s="17">
        <f>[24]Agosto!$F$24</f>
        <v>89</v>
      </c>
      <c r="V28" s="17">
        <f>[24]Agosto!$F$25</f>
        <v>97</v>
      </c>
      <c r="W28" s="17">
        <f>[24]Agosto!$F$26</f>
        <v>83</v>
      </c>
      <c r="X28" s="17">
        <f>[24]Agosto!$F$27</f>
        <v>84</v>
      </c>
      <c r="Y28" s="17">
        <f>[24]Agosto!$F$28</f>
        <v>71</v>
      </c>
      <c r="Z28" s="17">
        <f>[24]Agosto!$F$29</f>
        <v>78</v>
      </c>
      <c r="AA28" s="17">
        <f>[24]Agosto!$F$30</f>
        <v>66</v>
      </c>
      <c r="AB28" s="17">
        <f>[24]Agosto!$F$31</f>
        <v>52</v>
      </c>
      <c r="AC28" s="17">
        <f>[24]Agosto!$F$32</f>
        <v>74</v>
      </c>
      <c r="AD28" s="17">
        <f>[24]Agosto!$F$33</f>
        <v>96</v>
      </c>
      <c r="AE28" s="17">
        <f>[24]Agosto!$F$34</f>
        <v>100</v>
      </c>
      <c r="AF28" s="17">
        <f>[24]Agosto!$F$35</f>
        <v>100</v>
      </c>
      <c r="AG28" s="26">
        <f t="shared" si="6"/>
        <v>100</v>
      </c>
      <c r="AH28" s="29">
        <f t="shared" si="7"/>
        <v>76.645161290322577</v>
      </c>
    </row>
    <row r="29" spans="1:35" ht="17.100000000000001" customHeight="1" x14ac:dyDescent="0.2">
      <c r="A29" s="15" t="s">
        <v>19</v>
      </c>
      <c r="B29" s="17">
        <f>[25]Agosto!$F$5</f>
        <v>77</v>
      </c>
      <c r="C29" s="17">
        <f>[25]Agosto!$F$6</f>
        <v>84</v>
      </c>
      <c r="D29" s="17">
        <f>[25]Agosto!$F$7</f>
        <v>100</v>
      </c>
      <c r="E29" s="17">
        <f>[25]Agosto!$F$8</f>
        <v>100</v>
      </c>
      <c r="F29" s="17">
        <f>[25]Agosto!$F$9</f>
        <v>93</v>
      </c>
      <c r="G29" s="17">
        <f>[25]Agosto!$F$10</f>
        <v>79</v>
      </c>
      <c r="H29" s="17">
        <f>[25]Agosto!$F$11</f>
        <v>100</v>
      </c>
      <c r="I29" s="17" t="str">
        <f>[25]Agosto!$F$12</f>
        <v>*</v>
      </c>
      <c r="J29" s="17">
        <f>[25]Agosto!$F$13</f>
        <v>100</v>
      </c>
      <c r="K29" s="17">
        <f>[25]Agosto!$F$14</f>
        <v>100</v>
      </c>
      <c r="L29" s="17">
        <f>[25]Agosto!$F$15</f>
        <v>88</v>
      </c>
      <c r="M29" s="17">
        <f>[25]Agosto!$F$16</f>
        <v>79</v>
      </c>
      <c r="N29" s="17">
        <f>[25]Agosto!$F$17</f>
        <v>70</v>
      </c>
      <c r="O29" s="17">
        <f>[25]Agosto!$F$18</f>
        <v>73</v>
      </c>
      <c r="P29" s="17">
        <f>[25]Agosto!$F$19</f>
        <v>100</v>
      </c>
      <c r="Q29" s="17">
        <f>[25]Agosto!$F$20</f>
        <v>100</v>
      </c>
      <c r="R29" s="17">
        <f>[25]Agosto!$F$21</f>
        <v>99</v>
      </c>
      <c r="S29" s="17">
        <f>[25]Agosto!$F$22</f>
        <v>100</v>
      </c>
      <c r="T29" s="17">
        <f>[25]Agosto!$F$23</f>
        <v>100</v>
      </c>
      <c r="U29" s="17">
        <f>[25]Agosto!$F$24</f>
        <v>100</v>
      </c>
      <c r="V29" s="17">
        <f>[25]Agosto!$F$25</f>
        <v>99</v>
      </c>
      <c r="W29" s="17">
        <f>[25]Agosto!$F$26</f>
        <v>95</v>
      </c>
      <c r="X29" s="17">
        <f>[25]Agosto!$F$27</f>
        <v>78</v>
      </c>
      <c r="Y29" s="17">
        <f>[25]Agosto!$F$28</f>
        <v>80</v>
      </c>
      <c r="Z29" s="17">
        <f>[25]Agosto!$F$29</f>
        <v>88</v>
      </c>
      <c r="AA29" s="17">
        <f>[25]Agosto!$F$30</f>
        <v>89</v>
      </c>
      <c r="AB29" s="17">
        <f>[25]Agosto!$F$31</f>
        <v>57</v>
      </c>
      <c r="AC29" s="17">
        <f>[25]Agosto!$F$32</f>
        <v>77</v>
      </c>
      <c r="AD29" s="17">
        <f>[25]Agosto!$F$33</f>
        <v>100</v>
      </c>
      <c r="AE29" s="17">
        <f>[25]Agosto!$F$34</f>
        <v>100</v>
      </c>
      <c r="AF29" s="17">
        <f>[25]Agosto!$F$35</f>
        <v>100</v>
      </c>
      <c r="AG29" s="26">
        <f t="shared" si="6"/>
        <v>100</v>
      </c>
      <c r="AH29" s="29">
        <f>AVERAGE(B29:AF29)</f>
        <v>90.166666666666671</v>
      </c>
    </row>
    <row r="30" spans="1:35" ht="17.100000000000001" customHeight="1" x14ac:dyDescent="0.2">
      <c r="A30" s="15" t="s">
        <v>31</v>
      </c>
      <c r="B30" s="17">
        <f>[26]Agosto!$F$5</f>
        <v>74</v>
      </c>
      <c r="C30" s="17">
        <f>[26]Agosto!$F$6</f>
        <v>73</v>
      </c>
      <c r="D30" s="17">
        <f>[26]Agosto!$F$7</f>
        <v>76</v>
      </c>
      <c r="E30" s="17">
        <f>[26]Agosto!$F$8</f>
        <v>76</v>
      </c>
      <c r="F30" s="17">
        <f>[26]Agosto!$F$9</f>
        <v>73</v>
      </c>
      <c r="G30" s="17">
        <f>[26]Agosto!$F$10</f>
        <v>65</v>
      </c>
      <c r="H30" s="17">
        <f>[26]Agosto!$F$11</f>
        <v>59</v>
      </c>
      <c r="I30" s="17">
        <f>[26]Agosto!$F$12</f>
        <v>96</v>
      </c>
      <c r="J30" s="17">
        <f>[26]Agosto!$F$13</f>
        <v>96</v>
      </c>
      <c r="K30" s="17">
        <f>[26]Agosto!$F$14</f>
        <v>92</v>
      </c>
      <c r="L30" s="17">
        <f>[26]Agosto!$F$15</f>
        <v>91</v>
      </c>
      <c r="M30" s="17">
        <f>[26]Agosto!$F$16</f>
        <v>71</v>
      </c>
      <c r="N30" s="17">
        <f>[26]Agosto!$F$17</f>
        <v>67</v>
      </c>
      <c r="O30" s="17">
        <f>[26]Agosto!$F$18</f>
        <v>66</v>
      </c>
      <c r="P30" s="17">
        <f>[26]Agosto!$F$19</f>
        <v>63</v>
      </c>
      <c r="Q30" s="17">
        <f>[26]Agosto!$F$20</f>
        <v>96</v>
      </c>
      <c r="R30" s="17">
        <f>[26]Agosto!$F$21</f>
        <v>81</v>
      </c>
      <c r="S30" s="17">
        <f>[26]Agosto!$F$22</f>
        <v>79</v>
      </c>
      <c r="T30" s="17">
        <f>[26]Agosto!$F$23</f>
        <v>94</v>
      </c>
      <c r="U30" s="17">
        <f>[26]Agosto!$F$24</f>
        <v>94</v>
      </c>
      <c r="V30" s="17">
        <f>[26]Agosto!$F$25</f>
        <v>91</v>
      </c>
      <c r="W30" s="17">
        <f>[26]Agosto!$F$26</f>
        <v>93</v>
      </c>
      <c r="X30" s="17">
        <f>[26]Agosto!$F$27</f>
        <v>82</v>
      </c>
      <c r="Y30" s="17">
        <f>[26]Agosto!$F$28</f>
        <v>87</v>
      </c>
      <c r="Z30" s="17">
        <f>[26]Agosto!$F$29</f>
        <v>75</v>
      </c>
      <c r="AA30" s="17">
        <f>[26]Agosto!$F$30</f>
        <v>70</v>
      </c>
      <c r="AB30" s="17">
        <f>[26]Agosto!$F$31</f>
        <v>41</v>
      </c>
      <c r="AC30" s="17">
        <f>[26]Agosto!$F$32</f>
        <v>59</v>
      </c>
      <c r="AD30" s="17">
        <f>[26]Agosto!$F$33</f>
        <v>95</v>
      </c>
      <c r="AE30" s="17">
        <f>[26]Agosto!$F$34</f>
        <v>96</v>
      </c>
      <c r="AF30" s="17">
        <f>[26]Agosto!$F$35</f>
        <v>97</v>
      </c>
      <c r="AG30" s="26">
        <f>MAX(B30:AF30)</f>
        <v>97</v>
      </c>
      <c r="AH30" s="29">
        <f t="shared" si="7"/>
        <v>79.612903225806448</v>
      </c>
    </row>
    <row r="31" spans="1:35" ht="17.100000000000001" customHeight="1" x14ac:dyDescent="0.2">
      <c r="A31" s="15" t="s">
        <v>48</v>
      </c>
      <c r="B31" s="17">
        <f>[27]Agosto!$F$5</f>
        <v>54</v>
      </c>
      <c r="C31" s="17">
        <f>[27]Agosto!$F$6</f>
        <v>52</v>
      </c>
      <c r="D31" s="17">
        <f>[27]Agosto!$F$7</f>
        <v>51</v>
      </c>
      <c r="E31" s="17">
        <f>[27]Agosto!$F$8</f>
        <v>50</v>
      </c>
      <c r="F31" s="17">
        <f>[27]Agosto!$F$9</f>
        <v>56</v>
      </c>
      <c r="G31" s="17">
        <f>[27]Agosto!$F$10</f>
        <v>48</v>
      </c>
      <c r="H31" s="17">
        <f>[27]Agosto!$F$11</f>
        <v>53</v>
      </c>
      <c r="I31" s="17">
        <f>[27]Agosto!$F$12</f>
        <v>58</v>
      </c>
      <c r="J31" s="17">
        <f>[27]Agosto!$F$13</f>
        <v>94</v>
      </c>
      <c r="K31" s="17">
        <f>[27]Agosto!$F$14</f>
        <v>97</v>
      </c>
      <c r="L31" s="17">
        <f>[27]Agosto!$F$15</f>
        <v>80</v>
      </c>
      <c r="M31" s="17">
        <f>[27]Agosto!$F$16</f>
        <v>85</v>
      </c>
      <c r="N31" s="17">
        <f>[27]Agosto!$F$17</f>
        <v>55</v>
      </c>
      <c r="O31" s="17">
        <f>[27]Agosto!$F$18</f>
        <v>49</v>
      </c>
      <c r="P31" s="17">
        <f>[27]Agosto!$F$19</f>
        <v>59</v>
      </c>
      <c r="Q31" s="17">
        <f>[27]Agosto!$F$20</f>
        <v>84</v>
      </c>
      <c r="R31" s="17">
        <f>[27]Agosto!$F$21</f>
        <v>61</v>
      </c>
      <c r="S31" s="17">
        <f>[27]Agosto!$F$22</f>
        <v>69</v>
      </c>
      <c r="T31" s="17">
        <f>[27]Agosto!$F$23</f>
        <v>71</v>
      </c>
      <c r="U31" s="17">
        <f>[27]Agosto!$F$24</f>
        <v>85</v>
      </c>
      <c r="V31" s="17">
        <f>[27]Agosto!$F$25</f>
        <v>97</v>
      </c>
      <c r="W31" s="17">
        <f>[27]Agosto!$F$26</f>
        <v>88</v>
      </c>
      <c r="X31" s="17">
        <f>[27]Agosto!$F$27</f>
        <v>73</v>
      </c>
      <c r="Y31" s="17">
        <f>[27]Agosto!$F$28</f>
        <v>63</v>
      </c>
      <c r="Z31" s="17">
        <f>[27]Agosto!$F$29</f>
        <v>63</v>
      </c>
      <c r="AA31" s="17">
        <f>[27]Agosto!$F$30</f>
        <v>67</v>
      </c>
      <c r="AB31" s="17">
        <f>[27]Agosto!$F$31</f>
        <v>52</v>
      </c>
      <c r="AC31" s="17">
        <f>[27]Agosto!$F$32</f>
        <v>79</v>
      </c>
      <c r="AD31" s="17">
        <f>[27]Agosto!$F$33</f>
        <v>97</v>
      </c>
      <c r="AE31" s="17">
        <f>[27]Agosto!$F$34</f>
        <v>98</v>
      </c>
      <c r="AF31" s="17">
        <f>[27]Agosto!$F$35</f>
        <v>98</v>
      </c>
      <c r="AG31" s="26">
        <f>MAX(B31:AF31)</f>
        <v>98</v>
      </c>
      <c r="AH31" s="29">
        <f>AVERAGE(B31:AF31)</f>
        <v>70.516129032258064</v>
      </c>
    </row>
    <row r="32" spans="1:35" ht="17.100000000000001" customHeight="1" x14ac:dyDescent="0.2">
      <c r="A32" s="15" t="s">
        <v>20</v>
      </c>
      <c r="B32" s="17">
        <f>[28]Agosto!$F$5</f>
        <v>85</v>
      </c>
      <c r="C32" s="17">
        <f>[28]Agosto!$F$6</f>
        <v>87</v>
      </c>
      <c r="D32" s="17">
        <f>[28]Agosto!$F$7</f>
        <v>86</v>
      </c>
      <c r="E32" s="17">
        <f>[28]Agosto!$F$8</f>
        <v>80</v>
      </c>
      <c r="F32" s="17">
        <f>[28]Agosto!$F$9</f>
        <v>73</v>
      </c>
      <c r="G32" s="17">
        <f>[28]Agosto!$F$10</f>
        <v>83</v>
      </c>
      <c r="H32" s="17">
        <f>[28]Agosto!$F$11</f>
        <v>73</v>
      </c>
      <c r="I32" s="17">
        <f>[28]Agosto!$F$12</f>
        <v>80</v>
      </c>
      <c r="J32" s="17">
        <f>[28]Agosto!$F$13</f>
        <v>82</v>
      </c>
      <c r="K32" s="17">
        <f>[28]Agosto!$F$14</f>
        <v>90</v>
      </c>
      <c r="L32" s="17">
        <f>[28]Agosto!$F$15</f>
        <v>85</v>
      </c>
      <c r="M32" s="17">
        <f>[28]Agosto!$F$16</f>
        <v>83</v>
      </c>
      <c r="N32" s="17">
        <f>[28]Agosto!$F$17</f>
        <v>75</v>
      </c>
      <c r="O32" s="17">
        <f>[28]Agosto!$F$18</f>
        <v>79</v>
      </c>
      <c r="P32" s="17">
        <f>[28]Agosto!$F$19</f>
        <v>79</v>
      </c>
      <c r="Q32" s="17">
        <f>[28]Agosto!$F$20</f>
        <v>87</v>
      </c>
      <c r="R32" s="17">
        <f>[28]Agosto!$F$21</f>
        <v>88</v>
      </c>
      <c r="S32" s="17" t="str">
        <f>[28]Agosto!$F$22</f>
        <v>*</v>
      </c>
      <c r="T32" s="17" t="str">
        <f>[28]Agosto!$F$23</f>
        <v>*</v>
      </c>
      <c r="U32" s="17" t="str">
        <f>[28]Agosto!$F$24</f>
        <v>*</v>
      </c>
      <c r="V32" s="17" t="str">
        <f>[28]Agosto!$F$25</f>
        <v>*</v>
      </c>
      <c r="W32" s="17" t="str">
        <f>[28]Agosto!$F$26</f>
        <v>*</v>
      </c>
      <c r="X32" s="17" t="str">
        <f>[28]Agosto!$F$27</f>
        <v>*</v>
      </c>
      <c r="Y32" s="17" t="str">
        <f>[28]Agosto!$F$28</f>
        <v>*</v>
      </c>
      <c r="Z32" s="17" t="str">
        <f>[28]Agosto!$F$29</f>
        <v>*</v>
      </c>
      <c r="AA32" s="17" t="str">
        <f>[28]Agosto!$F$30</f>
        <v>*</v>
      </c>
      <c r="AB32" s="17" t="str">
        <f>[28]Agosto!$F$31</f>
        <v>*</v>
      </c>
      <c r="AC32" s="17" t="str">
        <f>[28]Agosto!$F$32</f>
        <v>*</v>
      </c>
      <c r="AD32" s="17" t="str">
        <f>[28]Agosto!$F$33</f>
        <v>*</v>
      </c>
      <c r="AE32" s="17" t="str">
        <f>[28]Agosto!$F$34</f>
        <v>*</v>
      </c>
      <c r="AF32" s="17" t="str">
        <f>[28]Agosto!$F$35</f>
        <v>*</v>
      </c>
      <c r="AG32" s="26">
        <f>MAX(B32:AF32)</f>
        <v>90</v>
      </c>
      <c r="AH32" s="29">
        <f>AVERAGE(B32:AF32)</f>
        <v>82.058823529411768</v>
      </c>
    </row>
    <row r="33" spans="1:35" s="5" customFormat="1" ht="17.100000000000001" customHeight="1" thickBot="1" x14ac:dyDescent="0.25">
      <c r="A33" s="22" t="s">
        <v>33</v>
      </c>
      <c r="B33" s="23">
        <f t="shared" ref="B33:AG33" si="10">MAX(B5:B32)</f>
        <v>100</v>
      </c>
      <c r="C33" s="23">
        <f t="shared" si="10"/>
        <v>96</v>
      </c>
      <c r="D33" s="23">
        <f t="shared" si="10"/>
        <v>100</v>
      </c>
      <c r="E33" s="23">
        <f t="shared" si="10"/>
        <v>100</v>
      </c>
      <c r="F33" s="23">
        <f t="shared" si="10"/>
        <v>100</v>
      </c>
      <c r="G33" s="23">
        <f t="shared" si="10"/>
        <v>100</v>
      </c>
      <c r="H33" s="23">
        <f t="shared" si="10"/>
        <v>100</v>
      </c>
      <c r="I33" s="23">
        <f t="shared" si="10"/>
        <v>99</v>
      </c>
      <c r="J33" s="23">
        <f t="shared" si="10"/>
        <v>100</v>
      </c>
      <c r="K33" s="23">
        <f t="shared" si="10"/>
        <v>100</v>
      </c>
      <c r="L33" s="23">
        <f t="shared" si="10"/>
        <v>98</v>
      </c>
      <c r="M33" s="23">
        <f t="shared" si="10"/>
        <v>100</v>
      </c>
      <c r="N33" s="23">
        <f t="shared" si="10"/>
        <v>100</v>
      </c>
      <c r="O33" s="23">
        <f t="shared" si="10"/>
        <v>100</v>
      </c>
      <c r="P33" s="23">
        <f t="shared" si="10"/>
        <v>100</v>
      </c>
      <c r="Q33" s="23">
        <f t="shared" si="10"/>
        <v>100</v>
      </c>
      <c r="R33" s="23">
        <f t="shared" si="10"/>
        <v>100</v>
      </c>
      <c r="S33" s="23">
        <f t="shared" si="10"/>
        <v>100</v>
      </c>
      <c r="T33" s="23">
        <f t="shared" si="10"/>
        <v>100</v>
      </c>
      <c r="U33" s="23">
        <f t="shared" si="10"/>
        <v>100</v>
      </c>
      <c r="V33" s="23">
        <f t="shared" si="10"/>
        <v>100</v>
      </c>
      <c r="W33" s="23">
        <f t="shared" si="10"/>
        <v>97</v>
      </c>
      <c r="X33" s="23">
        <f t="shared" si="10"/>
        <v>100</v>
      </c>
      <c r="Y33" s="23">
        <f t="shared" si="10"/>
        <v>100</v>
      </c>
      <c r="Z33" s="23">
        <f t="shared" si="10"/>
        <v>99</v>
      </c>
      <c r="AA33" s="23">
        <f t="shared" si="10"/>
        <v>100</v>
      </c>
      <c r="AB33" s="23">
        <f t="shared" si="10"/>
        <v>100</v>
      </c>
      <c r="AC33" s="23">
        <f t="shared" si="10"/>
        <v>100</v>
      </c>
      <c r="AD33" s="23">
        <f t="shared" si="10"/>
        <v>100</v>
      </c>
      <c r="AE33" s="23">
        <f t="shared" si="10"/>
        <v>100</v>
      </c>
      <c r="AF33" s="23">
        <f t="shared" si="10"/>
        <v>100</v>
      </c>
      <c r="AG33" s="26">
        <f t="shared" si="10"/>
        <v>100</v>
      </c>
      <c r="AH33" s="33">
        <f>AVERAGE(AH5:AH32)</f>
        <v>82.853214959039562</v>
      </c>
      <c r="AI33" s="8"/>
    </row>
    <row r="34" spans="1:35" x14ac:dyDescent="0.2">
      <c r="A34" s="107"/>
      <c r="B34" s="108"/>
      <c r="C34" s="108"/>
      <c r="D34" s="108" t="s">
        <v>139</v>
      </c>
      <c r="E34" s="108"/>
      <c r="F34" s="108"/>
      <c r="G34" s="108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1"/>
      <c r="AF34" s="112"/>
      <c r="AG34" s="112"/>
      <c r="AH34" s="113"/>
      <c r="AI34"/>
    </row>
    <row r="35" spans="1:35" x14ac:dyDescent="0.2">
      <c r="A35" s="81"/>
      <c r="B35" s="88"/>
      <c r="C35" s="88"/>
      <c r="D35" s="88"/>
      <c r="E35" s="88" t="s">
        <v>140</v>
      </c>
      <c r="F35" s="88"/>
      <c r="G35" s="88"/>
      <c r="H35" s="88"/>
      <c r="I35" s="88"/>
      <c r="J35" s="89"/>
      <c r="K35" s="89"/>
      <c r="L35" s="89"/>
      <c r="M35" s="89" t="s">
        <v>49</v>
      </c>
      <c r="N35" s="89"/>
      <c r="O35" s="89"/>
      <c r="P35" s="89"/>
      <c r="Q35" s="89"/>
      <c r="R35" s="89"/>
      <c r="S35" s="89"/>
      <c r="T35" s="127" t="s">
        <v>141</v>
      </c>
      <c r="U35" s="127"/>
      <c r="V35" s="127"/>
      <c r="W35" s="127"/>
      <c r="X35" s="127"/>
      <c r="Y35" s="89"/>
      <c r="Z35" s="89"/>
      <c r="AA35" s="89"/>
      <c r="AB35" s="89"/>
      <c r="AC35" s="88"/>
      <c r="AD35" s="88"/>
      <c r="AE35" s="88"/>
      <c r="AF35" s="89"/>
      <c r="AG35" s="100"/>
      <c r="AH35" s="94"/>
      <c r="AI35"/>
    </row>
    <row r="36" spans="1:35" ht="13.5" thickBot="1" x14ac:dyDescent="0.25">
      <c r="A36" s="95"/>
      <c r="B36" s="97"/>
      <c r="C36" s="97"/>
      <c r="D36" s="97"/>
      <c r="E36" s="97"/>
      <c r="F36" s="97"/>
      <c r="G36" s="97"/>
      <c r="H36" s="97"/>
      <c r="I36" s="97"/>
      <c r="J36" s="102"/>
      <c r="K36" s="102"/>
      <c r="L36" s="102"/>
      <c r="M36" s="102" t="s">
        <v>50</v>
      </c>
      <c r="N36" s="102"/>
      <c r="O36" s="102"/>
      <c r="P36" s="102"/>
      <c r="Q36" s="97"/>
      <c r="R36" s="97"/>
      <c r="S36" s="97"/>
      <c r="T36" s="134" t="s">
        <v>142</v>
      </c>
      <c r="U36" s="134"/>
      <c r="V36" s="134"/>
      <c r="W36" s="134"/>
      <c r="X36" s="134"/>
      <c r="Y36" s="102"/>
      <c r="Z36" s="102"/>
      <c r="AA36" s="102"/>
      <c r="AB36" s="102"/>
      <c r="AC36" s="97"/>
      <c r="AD36" s="97"/>
      <c r="AE36" s="97"/>
      <c r="AF36" s="97"/>
      <c r="AG36" s="103"/>
      <c r="AH36" s="104"/>
      <c r="AI36" s="2"/>
    </row>
    <row r="37" spans="1:35" x14ac:dyDescent="0.2">
      <c r="AD37" s="9"/>
      <c r="AE37" s="1"/>
      <c r="AF37"/>
      <c r="AG37" s="39"/>
      <c r="AH37" s="39"/>
      <c r="AI37" s="2"/>
    </row>
  </sheetData>
  <sheetProtection password="C6EC" sheet="1" objects="1" scenarios="1"/>
  <mergeCells count="36">
    <mergeCell ref="T35:X35"/>
    <mergeCell ref="T36:X3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F3:AF4"/>
    <mergeCell ref="T3:T4"/>
    <mergeCell ref="AE3:AE4"/>
    <mergeCell ref="Z3:Z4"/>
    <mergeCell ref="U3:U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3" zoomScale="90" zoomScaleNormal="90" workbookViewId="0">
      <selection activeCell="N45" sqref="N45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0" width="5.140625" style="2" customWidth="1"/>
    <col min="21" max="21" width="6.5703125" style="2" customWidth="1"/>
    <col min="22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6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5" ht="20.100000000000001" customHeight="1" x14ac:dyDescent="0.2">
      <c r="A1" s="137" t="s">
        <v>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</row>
    <row r="2" spans="1:35" s="4" customFormat="1" ht="20.100000000000001" customHeight="1" x14ac:dyDescent="0.2">
      <c r="A2" s="126" t="s">
        <v>21</v>
      </c>
      <c r="B2" s="129" t="s">
        <v>137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5" s="5" customFormat="1" ht="20.100000000000001" customHeight="1" x14ac:dyDescent="0.2">
      <c r="A3" s="126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23">
        <v>30</v>
      </c>
      <c r="AF3" s="123">
        <v>31</v>
      </c>
      <c r="AG3" s="24" t="s">
        <v>40</v>
      </c>
      <c r="AH3" s="32" t="s">
        <v>38</v>
      </c>
    </row>
    <row r="4" spans="1:35" s="5" customFormat="1" ht="20.100000000000001" customHeight="1" x14ac:dyDescent="0.2">
      <c r="A4" s="126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24" t="s">
        <v>37</v>
      </c>
      <c r="AH4" s="32" t="s">
        <v>37</v>
      </c>
    </row>
    <row r="5" spans="1:35" s="5" customFormat="1" ht="20.100000000000001" customHeight="1" x14ac:dyDescent="0.2">
      <c r="A5" s="15" t="s">
        <v>44</v>
      </c>
      <c r="B5" s="17">
        <f>[1]Agosto!$G$5</f>
        <v>21</v>
      </c>
      <c r="C5" s="17">
        <f>[1]Agosto!$G$6</f>
        <v>24</v>
      </c>
      <c r="D5" s="17">
        <f>[1]Agosto!$G$7</f>
        <v>24</v>
      </c>
      <c r="E5" s="17">
        <f>[1]Agosto!$G$8</f>
        <v>20</v>
      </c>
      <c r="F5" s="17">
        <f>[1]Agosto!$G$9</f>
        <v>16</v>
      </c>
      <c r="G5" s="17">
        <f>[1]Agosto!$G$10</f>
        <v>15</v>
      </c>
      <c r="H5" s="17">
        <f>[1]Agosto!$G$11</f>
        <v>17</v>
      </c>
      <c r="I5" s="17">
        <f>[1]Agosto!$G$12</f>
        <v>15</v>
      </c>
      <c r="J5" s="17">
        <f>[1]Agosto!$G$13</f>
        <v>41</v>
      </c>
      <c r="K5" s="17">
        <f>[1]Agosto!$G$14</f>
        <v>59</v>
      </c>
      <c r="L5" s="17">
        <f>[1]Agosto!$G$15</f>
        <v>24</v>
      </c>
      <c r="M5" s="17">
        <f>[1]Agosto!$G$16</f>
        <v>24</v>
      </c>
      <c r="N5" s="17">
        <f>[1]Agosto!$G$17</f>
        <v>19</v>
      </c>
      <c r="O5" s="17">
        <f>[1]Agosto!$G$18</f>
        <v>12</v>
      </c>
      <c r="P5" s="17">
        <f>[1]Agosto!$G$19</f>
        <v>20</v>
      </c>
      <c r="Q5" s="17">
        <f>[1]Agosto!$G$20</f>
        <v>44</v>
      </c>
      <c r="R5" s="17">
        <f>[1]Agosto!$G$21</f>
        <v>25</v>
      </c>
      <c r="S5" s="17">
        <f>[1]Agosto!$G$22</f>
        <v>18</v>
      </c>
      <c r="T5" s="17">
        <f>[1]Agosto!$G$23</f>
        <v>19</v>
      </c>
      <c r="U5" s="17">
        <f>[1]Agosto!$G$24</f>
        <v>34</v>
      </c>
      <c r="V5" s="17">
        <f>[1]Agosto!$G$25</f>
        <v>40</v>
      </c>
      <c r="W5" s="17">
        <f>[1]Agosto!$G$26</f>
        <v>33</v>
      </c>
      <c r="X5" s="17">
        <f>[1]Agosto!$G$27</f>
        <v>32</v>
      </c>
      <c r="Y5" s="17">
        <f>[1]Agosto!$G$28</f>
        <v>22</v>
      </c>
      <c r="Z5" s="17">
        <f>[1]Agosto!$G$29</f>
        <v>21</v>
      </c>
      <c r="AA5" s="17">
        <f>[1]Agosto!$G$30</f>
        <v>14</v>
      </c>
      <c r="AB5" s="17">
        <f>[1]Agosto!$G$31</f>
        <v>14</v>
      </c>
      <c r="AC5" s="17">
        <f>[1]Agosto!$G$32</f>
        <v>19</v>
      </c>
      <c r="AD5" s="17">
        <f>[1]Agosto!$G$33</f>
        <v>35</v>
      </c>
      <c r="AE5" s="17" t="str">
        <f>[1]Agosto!$G$34</f>
        <v>*</v>
      </c>
      <c r="AF5" s="17">
        <f>[1]Agosto!$G$35</f>
        <v>45</v>
      </c>
      <c r="AG5" s="25">
        <f>MIN(B5:AF5)</f>
        <v>12</v>
      </c>
      <c r="AH5" s="28">
        <f>AVERAGE(B5:AF5)</f>
        <v>25.533333333333335</v>
      </c>
    </row>
    <row r="6" spans="1:35" ht="17.100000000000001" customHeight="1" x14ac:dyDescent="0.2">
      <c r="A6" s="15" t="s">
        <v>0</v>
      </c>
      <c r="B6" s="17">
        <f>[2]Agosto!$G$5</f>
        <v>22</v>
      </c>
      <c r="C6" s="17">
        <f>[2]Agosto!$G$6</f>
        <v>24</v>
      </c>
      <c r="D6" s="17">
        <f>[2]Agosto!$G$7</f>
        <v>26</v>
      </c>
      <c r="E6" s="17">
        <f>[2]Agosto!$G$8</f>
        <v>26</v>
      </c>
      <c r="F6" s="17">
        <f>[2]Agosto!$G$9</f>
        <v>20</v>
      </c>
      <c r="G6" s="17">
        <f>[2]Agosto!$G$10</f>
        <v>21</v>
      </c>
      <c r="H6" s="17">
        <f>[2]Agosto!$G$11</f>
        <v>40</v>
      </c>
      <c r="I6" s="17">
        <f>[2]Agosto!$G$12</f>
        <v>81</v>
      </c>
      <c r="J6" s="17">
        <f>[2]Agosto!$G$13</f>
        <v>28</v>
      </c>
      <c r="K6" s="17">
        <f>[2]Agosto!$G$14</f>
        <v>26</v>
      </c>
      <c r="L6" s="17">
        <f>[2]Agosto!$G$15</f>
        <v>22</v>
      </c>
      <c r="M6" s="17">
        <f>[2]Agosto!$G$16</f>
        <v>27</v>
      </c>
      <c r="N6" s="17">
        <f>[2]Agosto!$G$17</f>
        <v>22</v>
      </c>
      <c r="O6" s="17">
        <f>[2]Agosto!$G$18</f>
        <v>22</v>
      </c>
      <c r="P6" s="17">
        <f>[2]Agosto!$G$19</f>
        <v>47</v>
      </c>
      <c r="Q6" s="17">
        <f>[2]Agosto!$G$20</f>
        <v>40</v>
      </c>
      <c r="R6" s="17">
        <f>[2]Agosto!$G$21</f>
        <v>29</v>
      </c>
      <c r="S6" s="17">
        <f>[2]Agosto!$G$22</f>
        <v>53</v>
      </c>
      <c r="T6" s="17">
        <f>[2]Agosto!$G$23</f>
        <v>79</v>
      </c>
      <c r="U6" s="17">
        <f>[2]Agosto!$G$24</f>
        <v>61</v>
      </c>
      <c r="V6" s="17">
        <f>[2]Agosto!$G$25</f>
        <v>27</v>
      </c>
      <c r="W6" s="17">
        <f>[2]Agosto!$G$26</f>
        <v>29</v>
      </c>
      <c r="X6" s="17">
        <f>[2]Agosto!$G$27</f>
        <v>26</v>
      </c>
      <c r="Y6" s="17">
        <f>[2]Agosto!$G$28</f>
        <v>25</v>
      </c>
      <c r="Z6" s="17">
        <f>[2]Agosto!$G$29</f>
        <v>25</v>
      </c>
      <c r="AA6" s="17">
        <f>[2]Agosto!$G$30</f>
        <v>17</v>
      </c>
      <c r="AB6" s="17">
        <f>[2]Agosto!$G$31</f>
        <v>19</v>
      </c>
      <c r="AC6" s="17">
        <f>[2]Agosto!$G$32</f>
        <v>27</v>
      </c>
      <c r="AD6" s="17">
        <f>[2]Agosto!$G$33</f>
        <v>56</v>
      </c>
      <c r="AE6" s="17">
        <f>[2]Agosto!$G$34</f>
        <v>74</v>
      </c>
      <c r="AF6" s="17">
        <f>[2]Agosto!$G$35</f>
        <v>44</v>
      </c>
      <c r="AG6" s="26">
        <f>MIN(B6:AF6)</f>
        <v>17</v>
      </c>
      <c r="AH6" s="29">
        <f t="shared" ref="AH6:AH16" si="1">AVERAGE(B6:AF6)</f>
        <v>35</v>
      </c>
    </row>
    <row r="7" spans="1:35" ht="17.100000000000001" customHeight="1" x14ac:dyDescent="0.2">
      <c r="A7" s="15" t="s">
        <v>1</v>
      </c>
      <c r="B7" s="17">
        <f>[3]Agosto!$G$5</f>
        <v>18</v>
      </c>
      <c r="C7" s="17">
        <f>[3]Agosto!$G$6</f>
        <v>18</v>
      </c>
      <c r="D7" s="17">
        <f>[3]Agosto!$G$7</f>
        <v>18</v>
      </c>
      <c r="E7" s="17">
        <f>[3]Agosto!$G$8</f>
        <v>14</v>
      </c>
      <c r="F7" s="17">
        <f>[3]Agosto!$G$9</f>
        <v>14</v>
      </c>
      <c r="G7" s="17">
        <f>[3]Agosto!$G$10</f>
        <v>24</v>
      </c>
      <c r="H7" s="17">
        <f>[3]Agosto!$G$11</f>
        <v>23</v>
      </c>
      <c r="I7" s="17">
        <f>[3]Agosto!$G$12</f>
        <v>45</v>
      </c>
      <c r="J7" s="17">
        <f>[3]Agosto!$G$13</f>
        <v>72</v>
      </c>
      <c r="K7" s="17">
        <f>[3]Agosto!$G$14</f>
        <v>28</v>
      </c>
      <c r="L7" s="17">
        <f>[3]Agosto!$G$15</f>
        <v>19</v>
      </c>
      <c r="M7" s="17">
        <f>[3]Agosto!$G$16</f>
        <v>24</v>
      </c>
      <c r="N7" s="17">
        <f>[3]Agosto!$G$17</f>
        <v>23</v>
      </c>
      <c r="O7" s="17">
        <f>[3]Agosto!$G$18</f>
        <v>22</v>
      </c>
      <c r="P7" s="17">
        <f>[3]Agosto!$G$19</f>
        <v>27</v>
      </c>
      <c r="Q7" s="17">
        <f>[3]Agosto!$G$20</f>
        <v>42</v>
      </c>
      <c r="R7" s="17">
        <f>[3]Agosto!$G$21</f>
        <v>32</v>
      </c>
      <c r="S7" s="17">
        <f>[3]Agosto!$G$22</f>
        <v>33</v>
      </c>
      <c r="T7" s="17">
        <f>[3]Agosto!$G$23</f>
        <v>52</v>
      </c>
      <c r="U7" s="17">
        <f>[3]Agosto!$G$24</f>
        <v>44</v>
      </c>
      <c r="V7" s="17">
        <f>[3]Agosto!$G$25</f>
        <v>29</v>
      </c>
      <c r="W7" s="17">
        <f>[3]Agosto!$G$26</f>
        <v>29</v>
      </c>
      <c r="X7" s="17">
        <f>[3]Agosto!$G$27</f>
        <v>28</v>
      </c>
      <c r="Y7" s="17">
        <f>[3]Agosto!$G$28</f>
        <v>24</v>
      </c>
      <c r="Z7" s="17">
        <f>[3]Agosto!$G$29</f>
        <v>23</v>
      </c>
      <c r="AA7" s="17">
        <f>[3]Agosto!$G$30</f>
        <v>21</v>
      </c>
      <c r="AB7" s="17">
        <f>[3]Agosto!$G$31</f>
        <v>18</v>
      </c>
      <c r="AC7" s="17">
        <f>[3]Agosto!$G$32</f>
        <v>33</v>
      </c>
      <c r="AD7" s="17">
        <f>[3]Agosto!$G$33</f>
        <v>55</v>
      </c>
      <c r="AE7" s="17">
        <f>[3]Agosto!$G$34</f>
        <v>80</v>
      </c>
      <c r="AF7" s="17">
        <f>[3]Agosto!$G$35</f>
        <v>45</v>
      </c>
      <c r="AG7" s="26">
        <f t="shared" ref="AG7:AG16" si="2">MIN(B7:AF7)</f>
        <v>14</v>
      </c>
      <c r="AH7" s="29">
        <f t="shared" si="1"/>
        <v>31.516129032258064</v>
      </c>
    </row>
    <row r="8" spans="1:35" ht="17.100000000000001" customHeight="1" x14ac:dyDescent="0.2">
      <c r="A8" s="15" t="s">
        <v>76</v>
      </c>
      <c r="B8" s="17">
        <f>[4]Agosto!$G$5</f>
        <v>24</v>
      </c>
      <c r="C8" s="17">
        <f>[4]Agosto!$G$6</f>
        <v>23</v>
      </c>
      <c r="D8" s="17">
        <f>[4]Agosto!$G$7</f>
        <v>33</v>
      </c>
      <c r="E8" s="17">
        <f>[4]Agosto!$G$8</f>
        <v>34</v>
      </c>
      <c r="F8" s="17">
        <f>[4]Agosto!$G$9</f>
        <v>19</v>
      </c>
      <c r="G8" s="17">
        <f>[4]Agosto!$G$10</f>
        <v>17</v>
      </c>
      <c r="H8" s="17">
        <f>[4]Agosto!$G$11</f>
        <v>19</v>
      </c>
      <c r="I8" s="17">
        <f>[4]Agosto!$G$12</f>
        <v>40</v>
      </c>
      <c r="J8" s="17">
        <f>[4]Agosto!$G$13</f>
        <v>56</v>
      </c>
      <c r="K8" s="17">
        <f>[4]Agosto!$G$14</f>
        <v>27</v>
      </c>
      <c r="L8" s="17">
        <f>[4]Agosto!$G$15</f>
        <v>24</v>
      </c>
      <c r="M8" s="17">
        <f>[4]Agosto!$G$16</f>
        <v>22</v>
      </c>
      <c r="N8" s="17">
        <f>[4]Agosto!$G$17</f>
        <v>23</v>
      </c>
      <c r="O8" s="17">
        <f>[4]Agosto!$G$18</f>
        <v>14</v>
      </c>
      <c r="P8" s="17">
        <f>[4]Agosto!$G$19</f>
        <v>22</v>
      </c>
      <c r="Q8" s="17">
        <f>[4]Agosto!$G$20</f>
        <v>37</v>
      </c>
      <c r="R8" s="17">
        <f>[4]Agosto!$G$21</f>
        <v>29</v>
      </c>
      <c r="S8" s="17">
        <f>[4]Agosto!$G$22</f>
        <v>27</v>
      </c>
      <c r="T8" s="17">
        <f>[4]Agosto!$G$23</f>
        <v>45</v>
      </c>
      <c r="U8" s="17">
        <f>[4]Agosto!$G$24</f>
        <v>59</v>
      </c>
      <c r="V8" s="17">
        <f>[4]Agosto!$G$25</f>
        <v>45</v>
      </c>
      <c r="W8" s="17">
        <f>[4]Agosto!$G$26</f>
        <v>32</v>
      </c>
      <c r="X8" s="17">
        <f>[4]Agosto!$G$27</f>
        <v>36</v>
      </c>
      <c r="Y8" s="17">
        <f>[4]Agosto!$G$28</f>
        <v>37</v>
      </c>
      <c r="Z8" s="17">
        <f>[4]Agosto!$G$29</f>
        <v>28</v>
      </c>
      <c r="AA8" s="17">
        <f>[4]Agosto!$G$30</f>
        <v>18</v>
      </c>
      <c r="AB8" s="17">
        <f>[4]Agosto!$G$31</f>
        <v>18</v>
      </c>
      <c r="AC8" s="17">
        <f>[4]Agosto!$G$32</f>
        <v>15</v>
      </c>
      <c r="AD8" s="17">
        <f>[4]Agosto!$G$33</f>
        <v>29</v>
      </c>
      <c r="AE8" s="17">
        <f>[4]Agosto!$G$34</f>
        <v>100</v>
      </c>
      <c r="AF8" s="17">
        <f>[4]Agosto!$G$35</f>
        <v>48</v>
      </c>
      <c r="AG8" s="75">
        <f t="shared" si="2"/>
        <v>14</v>
      </c>
      <c r="AH8" s="29">
        <f t="shared" si="1"/>
        <v>32.258064516129032</v>
      </c>
    </row>
    <row r="9" spans="1:35" ht="17.100000000000001" customHeight="1" x14ac:dyDescent="0.2">
      <c r="A9" s="15" t="s">
        <v>45</v>
      </c>
      <c r="B9" s="17">
        <f>[5]Agosto!$G$5</f>
        <v>23</v>
      </c>
      <c r="C9" s="17">
        <f>[5]Agosto!$G$6</f>
        <v>36</v>
      </c>
      <c r="D9" s="17">
        <f>[5]Agosto!$G$7</f>
        <v>28</v>
      </c>
      <c r="E9" s="17">
        <f>[5]Agosto!$G$8</f>
        <v>20</v>
      </c>
      <c r="F9" s="17">
        <f>[5]Agosto!$G$9</f>
        <v>21</v>
      </c>
      <c r="G9" s="17">
        <f>[5]Agosto!$G$10</f>
        <v>27</v>
      </c>
      <c r="H9" s="17">
        <f>[5]Agosto!$G$11</f>
        <v>51</v>
      </c>
      <c r="I9" s="17">
        <f>[5]Agosto!$G$12</f>
        <v>63</v>
      </c>
      <c r="J9" s="17">
        <f>[5]Agosto!$G$13</f>
        <v>40</v>
      </c>
      <c r="K9" s="17">
        <f>[5]Agosto!$G$14</f>
        <v>24</v>
      </c>
      <c r="L9" s="17">
        <f>[5]Agosto!$G$15</f>
        <v>21</v>
      </c>
      <c r="M9" s="17">
        <f>[5]Agosto!$G$16</f>
        <v>27</v>
      </c>
      <c r="N9" s="17">
        <f>[5]Agosto!$G$17</f>
        <v>28</v>
      </c>
      <c r="O9" s="17">
        <f>[5]Agosto!$G$18</f>
        <v>27</v>
      </c>
      <c r="P9" s="17">
        <f>[5]Agosto!$G$19</f>
        <v>32</v>
      </c>
      <c r="Q9" s="17">
        <f>[5]Agosto!$G$20</f>
        <v>46</v>
      </c>
      <c r="R9" s="17">
        <f>[5]Agosto!$G$21</f>
        <v>31</v>
      </c>
      <c r="S9" s="17">
        <f>[5]Agosto!$G$22</f>
        <v>37</v>
      </c>
      <c r="T9" s="17">
        <f>[5]Agosto!$G$23</f>
        <v>54</v>
      </c>
      <c r="U9" s="17">
        <f>[5]Agosto!$G$24</f>
        <v>45</v>
      </c>
      <c r="V9" s="17">
        <f>[5]Agosto!$G$25</f>
        <v>35</v>
      </c>
      <c r="W9" s="17">
        <f>[5]Agosto!$G$26</f>
        <v>26</v>
      </c>
      <c r="X9" s="17">
        <f>[5]Agosto!$G$27</f>
        <v>27</v>
      </c>
      <c r="Y9" s="17">
        <f>[5]Agosto!$G$28</f>
        <v>24</v>
      </c>
      <c r="Z9" s="17">
        <f>[5]Agosto!$G$29</f>
        <v>26</v>
      </c>
      <c r="AA9" s="17">
        <f>[5]Agosto!$G$30</f>
        <v>27</v>
      </c>
      <c r="AB9" s="17">
        <f>[5]Agosto!$G$31</f>
        <v>24</v>
      </c>
      <c r="AC9" s="17">
        <f>[5]Agosto!$G$32</f>
        <v>45</v>
      </c>
      <c r="AD9" s="17">
        <f>[5]Agosto!$G$33</f>
        <v>86</v>
      </c>
      <c r="AE9" s="17">
        <f>[5]Agosto!$G$34</f>
        <v>77</v>
      </c>
      <c r="AF9" s="17">
        <f>[5]Agosto!$G$35</f>
        <v>47</v>
      </c>
      <c r="AG9" s="26">
        <f t="shared" ref="AG9" si="3">MIN(B9:AF9)</f>
        <v>20</v>
      </c>
      <c r="AH9" s="29">
        <f t="shared" ref="AH9" si="4">AVERAGE(B9:AF9)</f>
        <v>36.29032258064516</v>
      </c>
    </row>
    <row r="10" spans="1:35" ht="17.100000000000001" customHeight="1" x14ac:dyDescent="0.2">
      <c r="A10" s="15" t="s">
        <v>2</v>
      </c>
      <c r="B10" s="17">
        <f>[6]Agosto!$G$5</f>
        <v>32</v>
      </c>
      <c r="C10" s="17">
        <f>[6]Agosto!$G$6</f>
        <v>33</v>
      </c>
      <c r="D10" s="17">
        <f>[6]Agosto!$G$7</f>
        <v>32</v>
      </c>
      <c r="E10" s="17">
        <f>[6]Agosto!$G$8</f>
        <v>33</v>
      </c>
      <c r="F10" s="17">
        <f>[6]Agosto!$G$9</f>
        <v>32</v>
      </c>
      <c r="G10" s="17">
        <f>[6]Agosto!$G$10</f>
        <v>35</v>
      </c>
      <c r="H10" s="17">
        <f>[6]Agosto!$G$11</f>
        <v>37</v>
      </c>
      <c r="I10" s="17">
        <f>[6]Agosto!$G$12</f>
        <v>40</v>
      </c>
      <c r="J10" s="17">
        <f>[6]Agosto!$G$13</f>
        <v>53</v>
      </c>
      <c r="K10" s="17">
        <f>[6]Agosto!$G$14</f>
        <v>40</v>
      </c>
      <c r="L10" s="17">
        <f>[6]Agosto!$G$15</f>
        <v>34</v>
      </c>
      <c r="M10" s="17">
        <f>[6]Agosto!$G$16</f>
        <v>36</v>
      </c>
      <c r="N10" s="17">
        <f>[6]Agosto!$G$17</f>
        <v>38</v>
      </c>
      <c r="O10" s="17">
        <f>[6]Agosto!$G$18</f>
        <v>39</v>
      </c>
      <c r="P10" s="17">
        <f>[6]Agosto!$G$19</f>
        <v>46</v>
      </c>
      <c r="Q10" s="17">
        <f>[6]Agosto!$G$20</f>
        <v>52</v>
      </c>
      <c r="R10" s="17">
        <f>[6]Agosto!$G$21</f>
        <v>49</v>
      </c>
      <c r="S10" s="17">
        <f>[6]Agosto!$G$22</f>
        <v>55</v>
      </c>
      <c r="T10" s="17">
        <f>[6]Agosto!$G$23</f>
        <v>53</v>
      </c>
      <c r="U10" s="17">
        <f>[6]Agosto!$G$24</f>
        <v>56</v>
      </c>
      <c r="V10" s="17">
        <f>[6]Agosto!$G$25</f>
        <v>43</v>
      </c>
      <c r="W10" s="17">
        <f>[6]Agosto!$G$26</f>
        <v>40</v>
      </c>
      <c r="X10" s="17">
        <f>[6]Agosto!$G$27</f>
        <v>43</v>
      </c>
      <c r="Y10" s="17">
        <f>[6]Agosto!$G$28</f>
        <v>43</v>
      </c>
      <c r="Z10" s="17">
        <f>[6]Agosto!$G$29</f>
        <v>47</v>
      </c>
      <c r="AA10" s="17">
        <f>[6]Agosto!$G$30</f>
        <v>44</v>
      </c>
      <c r="AB10" s="17">
        <f>[6]Agosto!$G$31</f>
        <v>36</v>
      </c>
      <c r="AC10" s="17">
        <f>[6]Agosto!$G$32</f>
        <v>40</v>
      </c>
      <c r="AD10" s="17">
        <f>[6]Agosto!$G$33</f>
        <v>59</v>
      </c>
      <c r="AE10" s="17">
        <f>[6]Agosto!$G$34</f>
        <v>81</v>
      </c>
      <c r="AF10" s="17">
        <f>[6]Agosto!$G$35</f>
        <v>53</v>
      </c>
      <c r="AG10" s="26">
        <f t="shared" si="2"/>
        <v>32</v>
      </c>
      <c r="AH10" s="29">
        <f t="shared" si="1"/>
        <v>43.677419354838712</v>
      </c>
    </row>
    <row r="11" spans="1:35" ht="17.100000000000001" customHeight="1" x14ac:dyDescent="0.2">
      <c r="A11" s="15" t="s">
        <v>3</v>
      </c>
      <c r="B11" s="17">
        <f>[7]Agosto!$G$5</f>
        <v>22</v>
      </c>
      <c r="C11" s="17">
        <f>[7]Agosto!$G$6</f>
        <v>22</v>
      </c>
      <c r="D11" s="17">
        <f>[7]Agosto!$G$7</f>
        <v>22</v>
      </c>
      <c r="E11" s="17">
        <f>[7]Agosto!$G$8</f>
        <v>22</v>
      </c>
      <c r="F11" s="17">
        <f>[7]Agosto!$G$9</f>
        <v>20</v>
      </c>
      <c r="G11" s="17">
        <f>[7]Agosto!$G$10</f>
        <v>20</v>
      </c>
      <c r="H11" s="17">
        <f>[7]Agosto!$G$11</f>
        <v>16</v>
      </c>
      <c r="I11" s="17">
        <f>[7]Agosto!$G$12</f>
        <v>13</v>
      </c>
      <c r="J11" s="17">
        <f>[7]Agosto!$G$13</f>
        <v>35</v>
      </c>
      <c r="K11" s="17">
        <f>[7]Agosto!$G$14</f>
        <v>49</v>
      </c>
      <c r="L11" s="17">
        <f>[7]Agosto!$G$15</f>
        <v>18</v>
      </c>
      <c r="M11" s="17">
        <f>[7]Agosto!$G$16</f>
        <v>17</v>
      </c>
      <c r="N11" s="17">
        <f>[7]Agosto!$G$17</f>
        <v>9</v>
      </c>
      <c r="O11" s="17">
        <f>[7]Agosto!$G$18</f>
        <v>12</v>
      </c>
      <c r="P11" s="17">
        <f>[7]Agosto!$G$19</f>
        <v>17</v>
      </c>
      <c r="Q11" s="17">
        <f>[7]Agosto!$G$20</f>
        <v>33</v>
      </c>
      <c r="R11" s="17">
        <f>[7]Agosto!$G$21</f>
        <v>22</v>
      </c>
      <c r="S11" s="17">
        <f>[7]Agosto!$G$22</f>
        <v>12</v>
      </c>
      <c r="T11" s="17">
        <f>[7]Agosto!$G$23</f>
        <v>17</v>
      </c>
      <c r="U11" s="17">
        <f>[7]Agosto!$G$24</f>
        <v>42</v>
      </c>
      <c r="V11" s="17">
        <f>[7]Agosto!$G$25</f>
        <v>46</v>
      </c>
      <c r="W11" s="17">
        <f>[7]Agosto!$G$26</f>
        <v>32</v>
      </c>
      <c r="X11" s="17">
        <f>[7]Agosto!$G$27</f>
        <v>26</v>
      </c>
      <c r="Y11" s="17">
        <f>[7]Agosto!$G$28</f>
        <v>26</v>
      </c>
      <c r="Z11" s="17">
        <f>[7]Agosto!$G$29</f>
        <v>24</v>
      </c>
      <c r="AA11" s="17">
        <f>[7]Agosto!$G$30</f>
        <v>17</v>
      </c>
      <c r="AB11" s="17">
        <f>[7]Agosto!$G$31</f>
        <v>16</v>
      </c>
      <c r="AC11" s="17">
        <f>[7]Agosto!$G$32</f>
        <v>14</v>
      </c>
      <c r="AD11" s="17">
        <f>[7]Agosto!$G$33</f>
        <v>38</v>
      </c>
      <c r="AE11" s="17">
        <f>[7]Agosto!$G$34</f>
        <v>74</v>
      </c>
      <c r="AF11" s="17">
        <f>[7]Agosto!$G$35</f>
        <v>74</v>
      </c>
      <c r="AG11" s="26">
        <f t="shared" si="2"/>
        <v>9</v>
      </c>
      <c r="AH11" s="29">
        <f>AVERAGE(B11:AF11)</f>
        <v>26.677419354838708</v>
      </c>
    </row>
    <row r="12" spans="1:35" ht="17.100000000000001" customHeight="1" x14ac:dyDescent="0.2">
      <c r="A12" s="15" t="s">
        <v>4</v>
      </c>
      <c r="B12" s="17" t="str">
        <f>[8]Agosto!$G$5</f>
        <v>*</v>
      </c>
      <c r="C12" s="17" t="str">
        <f>[8]Agosto!$G$6</f>
        <v>*</v>
      </c>
      <c r="D12" s="17" t="str">
        <f>[8]Agosto!$G$7</f>
        <v>*</v>
      </c>
      <c r="E12" s="17" t="str">
        <f>[8]Agosto!$G$8</f>
        <v>*</v>
      </c>
      <c r="F12" s="17" t="str">
        <f>[8]Agosto!$G$9</f>
        <v>*</v>
      </c>
      <c r="G12" s="17" t="str">
        <f>[8]Agosto!$G$10</f>
        <v>*</v>
      </c>
      <c r="H12" s="17" t="str">
        <f>[8]Agosto!$G$11</f>
        <v>*</v>
      </c>
      <c r="I12" s="17" t="str">
        <f>[8]Agosto!$G$12</f>
        <v>*</v>
      </c>
      <c r="J12" s="17" t="str">
        <f>[8]Agosto!$G$13</f>
        <v>*</v>
      </c>
      <c r="K12" s="17" t="str">
        <f>[8]Agosto!$G$14</f>
        <v>*</v>
      </c>
      <c r="L12" s="17" t="str">
        <f>[8]Agosto!$G$15</f>
        <v>*</v>
      </c>
      <c r="M12" s="17" t="str">
        <f>[8]Agosto!$G$16</f>
        <v>*</v>
      </c>
      <c r="N12" s="17" t="str">
        <f>[8]Agosto!$G$17</f>
        <v>*</v>
      </c>
      <c r="O12" s="17" t="str">
        <f>[8]Agosto!$G$18</f>
        <v>*</v>
      </c>
      <c r="P12" s="17" t="str">
        <f>[8]Agosto!$G$19</f>
        <v>*</v>
      </c>
      <c r="Q12" s="17" t="str">
        <f>[8]Agosto!$G$20</f>
        <v>*</v>
      </c>
      <c r="R12" s="17" t="str">
        <f>[8]Agosto!$G$21</f>
        <v>*</v>
      </c>
      <c r="S12" s="17" t="str">
        <f>[8]Agosto!$G$22</f>
        <v>*</v>
      </c>
      <c r="T12" s="17" t="str">
        <f>[8]Agosto!$G$23</f>
        <v>*</v>
      </c>
      <c r="U12" s="17" t="str">
        <f>[8]Agosto!$G$24</f>
        <v>*</v>
      </c>
      <c r="V12" s="17" t="str">
        <f>[8]Agosto!$G$25</f>
        <v>*</v>
      </c>
      <c r="W12" s="17" t="str">
        <f>[8]Agosto!$G$26</f>
        <v>*</v>
      </c>
      <c r="X12" s="17" t="str">
        <f>[8]Agosto!$G$27</f>
        <v>*</v>
      </c>
      <c r="Y12" s="17" t="str">
        <f>[8]Agosto!$G$28</f>
        <v>*</v>
      </c>
      <c r="Z12" s="17" t="str">
        <f>[8]Agosto!$G$29</f>
        <v>*</v>
      </c>
      <c r="AA12" s="17">
        <f>[8]Agosto!$G$30</f>
        <v>21</v>
      </c>
      <c r="AB12" s="17">
        <f>[8]Agosto!$G$31</f>
        <v>16</v>
      </c>
      <c r="AC12" s="17">
        <f>[8]Agosto!$G$32</f>
        <v>17</v>
      </c>
      <c r="AD12" s="17">
        <f>[8]Agosto!$G$33</f>
        <v>46</v>
      </c>
      <c r="AE12" s="17">
        <f>[8]Agosto!$G$34</f>
        <v>77</v>
      </c>
      <c r="AF12" s="17">
        <f>[8]Agosto!$G$35</f>
        <v>77</v>
      </c>
      <c r="AG12" s="26">
        <f t="shared" si="2"/>
        <v>16</v>
      </c>
      <c r="AH12" s="29">
        <f>AVERAGE(B12:AF12)</f>
        <v>42.333333333333336</v>
      </c>
    </row>
    <row r="13" spans="1:35" ht="17.100000000000001" customHeight="1" x14ac:dyDescent="0.2">
      <c r="A13" s="15" t="s">
        <v>5</v>
      </c>
      <c r="B13" s="17">
        <f>[9]Agosto!$G$5</f>
        <v>26</v>
      </c>
      <c r="C13" s="17">
        <f>[9]Agosto!$G$6</f>
        <v>36</v>
      </c>
      <c r="D13" s="17">
        <f>[9]Agosto!$G$7</f>
        <v>26</v>
      </c>
      <c r="E13" s="17">
        <f>[9]Agosto!$G$8</f>
        <v>26</v>
      </c>
      <c r="F13" s="17">
        <f>[9]Agosto!$G$9</f>
        <v>29</v>
      </c>
      <c r="G13" s="17">
        <f>[9]Agosto!$G$10</f>
        <v>27</v>
      </c>
      <c r="H13" s="17">
        <f>[9]Agosto!$G$11</f>
        <v>37</v>
      </c>
      <c r="I13" s="17">
        <f>[9]Agosto!$G$12</f>
        <v>52</v>
      </c>
      <c r="J13" s="17">
        <f>[9]Agosto!$G$13</f>
        <v>71</v>
      </c>
      <c r="K13" s="17">
        <f>[9]Agosto!$G$14</f>
        <v>58</v>
      </c>
      <c r="L13" s="17">
        <f>[9]Agosto!$G$15</f>
        <v>34</v>
      </c>
      <c r="M13" s="17">
        <f>[9]Agosto!$G$16</f>
        <v>35</v>
      </c>
      <c r="N13" s="17">
        <f>[9]Agosto!$G$17</f>
        <v>32</v>
      </c>
      <c r="O13" s="17">
        <f>[9]Agosto!$G$18</f>
        <v>32</v>
      </c>
      <c r="P13" s="17">
        <f>[9]Agosto!$G$19</f>
        <v>29</v>
      </c>
      <c r="Q13" s="17">
        <f>[9]Agosto!$G$20</f>
        <v>41</v>
      </c>
      <c r="R13" s="17">
        <f>[9]Agosto!$G$21</f>
        <v>43</v>
      </c>
      <c r="S13" s="17">
        <f>[9]Agosto!$G$22</f>
        <v>32</v>
      </c>
      <c r="T13" s="17">
        <f>[9]Agosto!$G$23</f>
        <v>38</v>
      </c>
      <c r="U13" s="17">
        <f>[9]Agosto!$G$24</f>
        <v>36</v>
      </c>
      <c r="V13" s="17">
        <f>[9]Agosto!$G$25</f>
        <v>22</v>
      </c>
      <c r="W13" s="17">
        <f>[9]Agosto!$G$26</f>
        <v>25</v>
      </c>
      <c r="X13" s="17">
        <f>[9]Agosto!$G$27</f>
        <v>30</v>
      </c>
      <c r="Y13" s="17">
        <f>[9]Agosto!$G$28</f>
        <v>24</v>
      </c>
      <c r="Z13" s="17">
        <f>[9]Agosto!$G$29</f>
        <v>27</v>
      </c>
      <c r="AA13" s="17">
        <f>[9]Agosto!$G$30</f>
        <v>31</v>
      </c>
      <c r="AB13" s="17">
        <f>[9]Agosto!$G$31</f>
        <v>38</v>
      </c>
      <c r="AC13" s="17">
        <f>[9]Agosto!$G$32</f>
        <v>52</v>
      </c>
      <c r="AD13" s="17">
        <f>[9]Agosto!$G$33</f>
        <v>50</v>
      </c>
      <c r="AE13" s="17">
        <f>[9]Agosto!$G$34</f>
        <v>63</v>
      </c>
      <c r="AF13" s="17">
        <f>[9]Agosto!$G$35</f>
        <v>42</v>
      </c>
      <c r="AG13" s="26">
        <f t="shared" si="2"/>
        <v>22</v>
      </c>
      <c r="AH13" s="29">
        <f t="shared" si="1"/>
        <v>36.903225806451616</v>
      </c>
    </row>
    <row r="14" spans="1:35" ht="17.100000000000001" customHeight="1" x14ac:dyDescent="0.2">
      <c r="A14" s="15" t="s">
        <v>47</v>
      </c>
      <c r="B14" s="17">
        <f>[10]Agosto!$G$5</f>
        <v>21</v>
      </c>
      <c r="C14" s="17">
        <f>[10]Agosto!$G$6</f>
        <v>20</v>
      </c>
      <c r="D14" s="17">
        <f>[10]Agosto!$G$7</f>
        <v>19</v>
      </c>
      <c r="E14" s="17">
        <f>[10]Agosto!$G$8</f>
        <v>17</v>
      </c>
      <c r="F14" s="17">
        <f>[10]Agosto!$G$9</f>
        <v>15</v>
      </c>
      <c r="G14" s="17">
        <f>[10]Agosto!$G$10</f>
        <v>18</v>
      </c>
      <c r="H14" s="17">
        <f>[10]Agosto!$G$11</f>
        <v>14</v>
      </c>
      <c r="I14" s="17">
        <f>[10]Agosto!$G$12</f>
        <v>13</v>
      </c>
      <c r="J14" s="17">
        <f>[10]Agosto!$G$13</f>
        <v>25</v>
      </c>
      <c r="K14" s="17">
        <f>[10]Agosto!$G$14</f>
        <v>55</v>
      </c>
      <c r="L14" s="17">
        <f>[10]Agosto!$G$15</f>
        <v>35</v>
      </c>
      <c r="M14" s="17">
        <f>[10]Agosto!$G$16</f>
        <v>23</v>
      </c>
      <c r="N14" s="17">
        <f>[10]Agosto!$G$17</f>
        <v>14</v>
      </c>
      <c r="O14" s="17">
        <f>[10]Agosto!$G$18</f>
        <v>13</v>
      </c>
      <c r="P14" s="17">
        <f>[10]Agosto!$G$19</f>
        <v>20</v>
      </c>
      <c r="Q14" s="17">
        <f>[10]Agosto!$G$20</f>
        <v>34</v>
      </c>
      <c r="R14" s="17">
        <f>[10]Agosto!$G$21</f>
        <v>30</v>
      </c>
      <c r="S14" s="17">
        <f>[10]Agosto!$G$22</f>
        <v>15</v>
      </c>
      <c r="T14" s="17">
        <f>[10]Agosto!$G$23</f>
        <v>15</v>
      </c>
      <c r="U14" s="17">
        <f>[10]Agosto!$G$24</f>
        <v>48</v>
      </c>
      <c r="V14" s="17">
        <f>[10]Agosto!$G$25</f>
        <v>41</v>
      </c>
      <c r="W14" s="17">
        <f>[10]Agosto!$G$26</f>
        <v>28</v>
      </c>
      <c r="X14" s="17">
        <f>[10]Agosto!$G$27</f>
        <v>20</v>
      </c>
      <c r="Y14" s="17">
        <f>[10]Agosto!$G$28</f>
        <v>20</v>
      </c>
      <c r="Z14" s="17">
        <f>[10]Agosto!$G$29</f>
        <v>23</v>
      </c>
      <c r="AA14" s="17">
        <f>[10]Agosto!$G$30</f>
        <v>19</v>
      </c>
      <c r="AB14" s="17">
        <f>[10]Agosto!$G$31</f>
        <v>15</v>
      </c>
      <c r="AC14" s="17">
        <f>[10]Agosto!$G$32</f>
        <v>26</v>
      </c>
      <c r="AD14" s="17">
        <f>[10]Agosto!$G$33</f>
        <v>57</v>
      </c>
      <c r="AE14" s="17">
        <f>[10]Agosto!$G$34</f>
        <v>86</v>
      </c>
      <c r="AF14" s="17">
        <f>[10]Agosto!$G$35</f>
        <v>55</v>
      </c>
      <c r="AG14" s="26">
        <f>MIN(B14:AF14)</f>
        <v>13</v>
      </c>
      <c r="AH14" s="29">
        <f>AVERAGE(B14:AF14)</f>
        <v>27.548387096774192</v>
      </c>
    </row>
    <row r="15" spans="1:35" ht="17.100000000000001" customHeight="1" x14ac:dyDescent="0.2">
      <c r="A15" s="15" t="s">
        <v>6</v>
      </c>
      <c r="B15" s="17">
        <f>[11]Agosto!$G$5</f>
        <v>26</v>
      </c>
      <c r="C15" s="17" t="str">
        <f>[11]Agosto!$G$6</f>
        <v>*</v>
      </c>
      <c r="D15" s="17">
        <f>[11]Agosto!$G$7</f>
        <v>18</v>
      </c>
      <c r="E15" s="17" t="str">
        <f>[11]Agosto!$G$8</f>
        <v>*</v>
      </c>
      <c r="F15" s="17">
        <f>[11]Agosto!$G$9</f>
        <v>20</v>
      </c>
      <c r="G15" s="17" t="str">
        <f>[11]Agosto!$G$10</f>
        <v>*</v>
      </c>
      <c r="H15" s="17" t="str">
        <f>[11]Agosto!$G$11</f>
        <v>*</v>
      </c>
      <c r="I15" s="17">
        <f>[11]Agosto!$G$12</f>
        <v>15</v>
      </c>
      <c r="J15" s="17" t="str">
        <f>[11]Agosto!$G$13</f>
        <v>*</v>
      </c>
      <c r="K15" s="17" t="str">
        <f>[11]Agosto!$G$14</f>
        <v>*</v>
      </c>
      <c r="L15" s="17" t="str">
        <f>[11]Agosto!$G$15</f>
        <v>*</v>
      </c>
      <c r="M15" s="17">
        <f>[11]Agosto!$G$16</f>
        <v>20</v>
      </c>
      <c r="N15" s="17">
        <f>[11]Agosto!$G$17</f>
        <v>16</v>
      </c>
      <c r="O15" s="17">
        <f>[11]Agosto!$G$18</f>
        <v>14</v>
      </c>
      <c r="P15" s="17">
        <f>[11]Agosto!$G$19</f>
        <v>19</v>
      </c>
      <c r="Q15" s="17" t="str">
        <f>[11]Agosto!$G$20</f>
        <v>*</v>
      </c>
      <c r="R15" s="17">
        <f>[11]Agosto!$G$21</f>
        <v>43</v>
      </c>
      <c r="S15" s="17">
        <f>[11]Agosto!$G$22</f>
        <v>30</v>
      </c>
      <c r="T15" s="17">
        <f>[11]Agosto!$G$23</f>
        <v>37</v>
      </c>
      <c r="U15" s="17">
        <f>[11]Agosto!$G$24</f>
        <v>46</v>
      </c>
      <c r="V15" s="17">
        <f>[11]Agosto!$G$25</f>
        <v>31</v>
      </c>
      <c r="W15" s="17">
        <f>[11]Agosto!$G$26</f>
        <v>25</v>
      </c>
      <c r="X15" s="17">
        <f>[11]Agosto!$G$27</f>
        <v>19</v>
      </c>
      <c r="Y15" s="17">
        <f>[11]Agosto!$G$28</f>
        <v>33</v>
      </c>
      <c r="Z15" s="17">
        <f>[11]Agosto!$G$29</f>
        <v>22</v>
      </c>
      <c r="AA15" s="17">
        <f>[11]Agosto!$G$30</f>
        <v>19</v>
      </c>
      <c r="AB15" s="17">
        <f>[11]Agosto!$G$31</f>
        <v>17</v>
      </c>
      <c r="AC15" s="17">
        <f>[11]Agosto!$G$32</f>
        <v>26</v>
      </c>
      <c r="AD15" s="17">
        <f>[11]Agosto!$G$33</f>
        <v>59</v>
      </c>
      <c r="AE15" s="17">
        <f>[11]Agosto!$G$34</f>
        <v>85</v>
      </c>
      <c r="AF15" s="17">
        <f>[11]Agosto!$G$35</f>
        <v>44</v>
      </c>
      <c r="AG15" s="26">
        <f t="shared" si="2"/>
        <v>14</v>
      </c>
      <c r="AH15" s="29">
        <f t="shared" si="1"/>
        <v>29.739130434782609</v>
      </c>
    </row>
    <row r="16" spans="1:35" ht="17.100000000000001" customHeight="1" x14ac:dyDescent="0.2">
      <c r="A16" s="15" t="s">
        <v>7</v>
      </c>
      <c r="B16" s="17">
        <f>[12]Agosto!$G$5</f>
        <v>24</v>
      </c>
      <c r="C16" s="17">
        <f>[12]Agosto!$G$6</f>
        <v>27</v>
      </c>
      <c r="D16" s="17">
        <f>[12]Agosto!$G$7</f>
        <v>31</v>
      </c>
      <c r="E16" s="17">
        <f>[12]Agosto!$G$8</f>
        <v>24</v>
      </c>
      <c r="F16" s="17">
        <f>[12]Agosto!$G$9</f>
        <v>20</v>
      </c>
      <c r="G16" s="17">
        <f>[12]Agosto!$G$10</f>
        <v>23</v>
      </c>
      <c r="H16" s="17">
        <f>[12]Agosto!$G$11</f>
        <v>31</v>
      </c>
      <c r="I16" s="17">
        <f>[12]Agosto!$G$12</f>
        <v>72</v>
      </c>
      <c r="J16" s="17">
        <f>[12]Agosto!$G$13</f>
        <v>36</v>
      </c>
      <c r="K16" s="17">
        <f>[12]Agosto!$G$14</f>
        <v>22</v>
      </c>
      <c r="L16" s="17">
        <f>[12]Agosto!$G$15</f>
        <v>25</v>
      </c>
      <c r="M16" s="17">
        <f>[12]Agosto!$G$16</f>
        <v>30</v>
      </c>
      <c r="N16" s="17">
        <f>[12]Agosto!$G$17</f>
        <v>29</v>
      </c>
      <c r="O16" s="17">
        <f>[12]Agosto!$G$18</f>
        <v>27</v>
      </c>
      <c r="P16" s="17">
        <f>[12]Agosto!$G$19</f>
        <v>43</v>
      </c>
      <c r="Q16" s="17">
        <f>[12]Agosto!$G$20</f>
        <v>44</v>
      </c>
      <c r="R16" s="17">
        <f>[12]Agosto!$G$21</f>
        <v>36</v>
      </c>
      <c r="S16" s="17">
        <f>[12]Agosto!$G$22</f>
        <v>40</v>
      </c>
      <c r="T16" s="17">
        <f>[12]Agosto!$G$23</f>
        <v>70</v>
      </c>
      <c r="U16" s="17">
        <f>[12]Agosto!$G$24</f>
        <v>48</v>
      </c>
      <c r="V16" s="17">
        <f>[12]Agosto!$G$25</f>
        <v>38</v>
      </c>
      <c r="W16" s="17">
        <f>[12]Agosto!$G$26</f>
        <v>30</v>
      </c>
      <c r="X16" s="17">
        <f>[12]Agosto!$G$27</f>
        <v>33</v>
      </c>
      <c r="Y16" s="17">
        <f>[12]Agosto!$G$28</f>
        <v>31</v>
      </c>
      <c r="Z16" s="17">
        <f>[12]Agosto!$G$29</f>
        <v>29</v>
      </c>
      <c r="AA16" s="17">
        <f>[12]Agosto!$G$30</f>
        <v>21</v>
      </c>
      <c r="AB16" s="17">
        <f>[12]Agosto!$G$31</f>
        <v>22</v>
      </c>
      <c r="AC16" s="17">
        <f>[12]Agosto!$G$32</f>
        <v>31</v>
      </c>
      <c r="AD16" s="17">
        <f>[12]Agosto!$G$33</f>
        <v>54</v>
      </c>
      <c r="AE16" s="17">
        <f>[12]Agosto!$G$34</f>
        <v>81</v>
      </c>
      <c r="AF16" s="17">
        <f>[12]Agosto!$G$35</f>
        <v>52</v>
      </c>
      <c r="AG16" s="26">
        <f t="shared" si="2"/>
        <v>20</v>
      </c>
      <c r="AH16" s="29">
        <f t="shared" si="1"/>
        <v>36.258064516129032</v>
      </c>
      <c r="AI16" s="21" t="s">
        <v>51</v>
      </c>
    </row>
    <row r="17" spans="1:34" ht="17.100000000000001" customHeight="1" x14ac:dyDescent="0.2">
      <c r="A17" s="15" t="s">
        <v>8</v>
      </c>
      <c r="B17" s="17">
        <f>[13]Agosto!$G$5</f>
        <v>28</v>
      </c>
      <c r="C17" s="17">
        <f>[13]Agosto!$G$6</f>
        <v>29</v>
      </c>
      <c r="D17" s="17">
        <f>[13]Agosto!$G$7</f>
        <v>42</v>
      </c>
      <c r="E17" s="17">
        <f>[13]Agosto!$G$8</f>
        <v>36</v>
      </c>
      <c r="F17" s="17">
        <f>[13]Agosto!$G$9</f>
        <v>23</v>
      </c>
      <c r="G17" s="17">
        <f>[13]Agosto!$G$10</f>
        <v>23</v>
      </c>
      <c r="H17" s="17">
        <f>[13]Agosto!$G$11</f>
        <v>45</v>
      </c>
      <c r="I17" s="17">
        <f>[13]Agosto!$G$12</f>
        <v>88</v>
      </c>
      <c r="J17" s="17">
        <f>[13]Agosto!$G$13</f>
        <v>40</v>
      </c>
      <c r="K17" s="17">
        <f>[13]Agosto!$G$14</f>
        <v>30</v>
      </c>
      <c r="L17" s="17">
        <f>[13]Agosto!$G$15</f>
        <v>32</v>
      </c>
      <c r="M17" s="17">
        <f>[13]Agosto!$G$16</f>
        <v>30</v>
      </c>
      <c r="N17" s="17">
        <f>[13]Agosto!$G$17</f>
        <v>36</v>
      </c>
      <c r="O17" s="17">
        <f>[13]Agosto!$G$18</f>
        <v>26</v>
      </c>
      <c r="P17" s="17">
        <f>[13]Agosto!$G$19</f>
        <v>51</v>
      </c>
      <c r="Q17" s="17">
        <f>[13]Agosto!$G$20</f>
        <v>42</v>
      </c>
      <c r="R17" s="17">
        <f>[13]Agosto!$G$21</f>
        <v>33</v>
      </c>
      <c r="S17" s="17">
        <f>[13]Agosto!$G$22</f>
        <v>72</v>
      </c>
      <c r="T17" s="17">
        <f>[13]Agosto!$G$23</f>
        <v>89</v>
      </c>
      <c r="U17" s="17">
        <f>[13]Agosto!$G$24</f>
        <v>91</v>
      </c>
      <c r="V17" s="17">
        <f>[13]Agosto!$G$25</f>
        <v>45</v>
      </c>
      <c r="W17" s="17">
        <f>[13]Agosto!$G$26</f>
        <v>33</v>
      </c>
      <c r="X17" s="17">
        <f>[13]Agosto!$G$27</f>
        <v>34</v>
      </c>
      <c r="Y17" s="17">
        <f>[13]Agosto!$G$28</f>
        <v>45</v>
      </c>
      <c r="Z17" s="17">
        <f>[13]Agosto!$G$29</f>
        <v>40</v>
      </c>
      <c r="AA17" s="17">
        <f>[13]Agosto!$G$30</f>
        <v>30</v>
      </c>
      <c r="AB17" s="17">
        <f>[13]Agosto!$G$31</f>
        <v>25</v>
      </c>
      <c r="AC17" s="17">
        <f>[13]Agosto!$G$32</f>
        <v>24</v>
      </c>
      <c r="AD17" s="17">
        <f>[13]Agosto!$G$33</f>
        <v>59</v>
      </c>
      <c r="AE17" s="17">
        <f>[13]Agosto!$G$34</f>
        <v>86</v>
      </c>
      <c r="AF17" s="17">
        <f>[13]Agosto!$G$35</f>
        <v>56</v>
      </c>
      <c r="AG17" s="26">
        <f>MIN(B17:AF17)</f>
        <v>23</v>
      </c>
      <c r="AH17" s="29">
        <f>AVERAGE(B17:AF17)</f>
        <v>43.967741935483872</v>
      </c>
    </row>
    <row r="18" spans="1:34" ht="17.100000000000001" customHeight="1" x14ac:dyDescent="0.2">
      <c r="A18" s="15" t="s">
        <v>9</v>
      </c>
      <c r="B18" s="17">
        <f>[14]Agosto!$G$5</f>
        <v>25</v>
      </c>
      <c r="C18" s="17">
        <f>[14]Agosto!$G$6</f>
        <v>37</v>
      </c>
      <c r="D18" s="17">
        <f>[14]Agosto!$G$7</f>
        <v>28</v>
      </c>
      <c r="E18" s="17">
        <f>[14]Agosto!$G$8</f>
        <v>27</v>
      </c>
      <c r="F18" s="17">
        <f>[14]Agosto!$G$9</f>
        <v>50</v>
      </c>
      <c r="G18" s="17">
        <f>[14]Agosto!$G$10</f>
        <v>21</v>
      </c>
      <c r="H18" s="17">
        <f>[14]Agosto!$G$11</f>
        <v>28</v>
      </c>
      <c r="I18" s="17" t="str">
        <f>[14]Agosto!$G$12</f>
        <v>*</v>
      </c>
      <c r="J18" s="17">
        <f>[14]Agosto!$G$13</f>
        <v>48</v>
      </c>
      <c r="K18" s="17">
        <f>[14]Agosto!$G$14</f>
        <v>20</v>
      </c>
      <c r="L18" s="17">
        <f>[14]Agosto!$G$15</f>
        <v>25</v>
      </c>
      <c r="M18" s="17">
        <f>[14]Agosto!$G$16</f>
        <v>29</v>
      </c>
      <c r="N18" s="17">
        <f>[14]Agosto!$G$17</f>
        <v>24</v>
      </c>
      <c r="O18" s="17">
        <f>[14]Agosto!$G$18</f>
        <v>21</v>
      </c>
      <c r="P18" s="17">
        <f>[14]Agosto!$G$19</f>
        <v>37</v>
      </c>
      <c r="Q18" s="17">
        <f>[14]Agosto!$G$20</f>
        <v>38</v>
      </c>
      <c r="R18" s="17">
        <f>[14]Agosto!$G$21</f>
        <v>31</v>
      </c>
      <c r="S18" s="17">
        <f>[14]Agosto!$G$22</f>
        <v>40</v>
      </c>
      <c r="T18" s="17">
        <f>[14]Agosto!$G$23</f>
        <v>66</v>
      </c>
      <c r="U18" s="17">
        <f>[14]Agosto!$G$24</f>
        <v>55</v>
      </c>
      <c r="V18" s="17">
        <f>[14]Agosto!$G$25</f>
        <v>40</v>
      </c>
      <c r="W18" s="17">
        <f>[14]Agosto!$G$26</f>
        <v>34</v>
      </c>
      <c r="X18" s="17">
        <f>[14]Agosto!$G$27</f>
        <v>33</v>
      </c>
      <c r="Y18" s="17">
        <f>[14]Agosto!$G$28</f>
        <v>31</v>
      </c>
      <c r="Z18" s="17">
        <f>[14]Agosto!$G$29</f>
        <v>28</v>
      </c>
      <c r="AA18" s="17">
        <f>[14]Agosto!$G$30</f>
        <v>21</v>
      </c>
      <c r="AB18" s="17">
        <f>[14]Agosto!$G$31</f>
        <v>19</v>
      </c>
      <c r="AC18" s="17">
        <f>[14]Agosto!$G$32</f>
        <v>21</v>
      </c>
      <c r="AD18" s="17">
        <f>[14]Agosto!$G$33</f>
        <v>41</v>
      </c>
      <c r="AE18" s="17">
        <f>[14]Agosto!$G$34</f>
        <v>87</v>
      </c>
      <c r="AF18" s="17">
        <f>[14]Agosto!$G$35</f>
        <v>50</v>
      </c>
      <c r="AG18" s="26">
        <f t="shared" ref="AG18:AG30" si="5">MIN(B18:AF18)</f>
        <v>19</v>
      </c>
      <c r="AH18" s="29">
        <f t="shared" ref="AH18:AH29" si="6">AVERAGE(B18:AF18)</f>
        <v>35.166666666666664</v>
      </c>
    </row>
    <row r="19" spans="1:34" ht="17.100000000000001" customHeight="1" x14ac:dyDescent="0.2">
      <c r="A19" s="15" t="s">
        <v>46</v>
      </c>
      <c r="B19" s="17">
        <f>[15]Agosto!$G$5</f>
        <v>25</v>
      </c>
      <c r="C19" s="17">
        <f>[15]Agosto!$G$6</f>
        <v>27</v>
      </c>
      <c r="D19" s="17">
        <f>[15]Agosto!$G$7</f>
        <v>24</v>
      </c>
      <c r="E19" s="17">
        <f>[15]Agosto!$G$8</f>
        <v>19</v>
      </c>
      <c r="F19" s="17">
        <f>[15]Agosto!$G$9</f>
        <v>19</v>
      </c>
      <c r="G19" s="17">
        <f>[15]Agosto!$G$10</f>
        <v>26</v>
      </c>
      <c r="H19" s="17">
        <f>[15]Agosto!$G$11</f>
        <v>37</v>
      </c>
      <c r="I19" s="17">
        <f>[15]Agosto!$G$12</f>
        <v>58</v>
      </c>
      <c r="J19" s="17">
        <f>[15]Agosto!$G$13</f>
        <v>39</v>
      </c>
      <c r="K19" s="17">
        <f>[15]Agosto!$G$14</f>
        <v>14</v>
      </c>
      <c r="L19" s="17">
        <f>[15]Agosto!$G$15</f>
        <v>20</v>
      </c>
      <c r="M19" s="17">
        <f>[15]Agosto!$G$16</f>
        <v>28</v>
      </c>
      <c r="N19" s="17">
        <f>[15]Agosto!$G$17</f>
        <v>26</v>
      </c>
      <c r="O19" s="17">
        <f>[15]Agosto!$G$18</f>
        <v>28</v>
      </c>
      <c r="P19" s="17">
        <f>[15]Agosto!$G$19</f>
        <v>27</v>
      </c>
      <c r="Q19" s="17">
        <f>[15]Agosto!$G$20</f>
        <v>48</v>
      </c>
      <c r="R19" s="17">
        <f>[15]Agosto!$G$21</f>
        <v>38</v>
      </c>
      <c r="S19" s="17">
        <f>[15]Agosto!$G$22</f>
        <v>31</v>
      </c>
      <c r="T19" s="17">
        <f>[15]Agosto!$G$23</f>
        <v>56</v>
      </c>
      <c r="U19" s="17">
        <f>[15]Agosto!$G$24</f>
        <v>42</v>
      </c>
      <c r="V19" s="17">
        <f>[15]Agosto!$G$25</f>
        <v>32</v>
      </c>
      <c r="W19" s="17">
        <f>[15]Agosto!$G$26</f>
        <v>28</v>
      </c>
      <c r="X19" s="17">
        <f>[15]Agosto!$G$27</f>
        <v>27</v>
      </c>
      <c r="Y19" s="17">
        <f>[15]Agosto!$G$28</f>
        <v>26</v>
      </c>
      <c r="Z19" s="17">
        <f>[15]Agosto!$G$29</f>
        <v>21</v>
      </c>
      <c r="AA19" s="17">
        <f>[15]Agosto!$G$30</f>
        <v>24</v>
      </c>
      <c r="AB19" s="17">
        <f>[15]Agosto!$G$31</f>
        <v>20</v>
      </c>
      <c r="AC19" s="17">
        <f>[15]Agosto!$G$32</f>
        <v>40</v>
      </c>
      <c r="AD19" s="17">
        <f>[15]Agosto!$G$33</f>
        <v>59</v>
      </c>
      <c r="AE19" s="17">
        <f>[15]Agosto!$G$34</f>
        <v>68</v>
      </c>
      <c r="AF19" s="17">
        <f>[15]Agosto!$G$35</f>
        <v>52</v>
      </c>
      <c r="AG19" s="26">
        <f t="shared" ref="AG19" si="7">MIN(B19:AF19)</f>
        <v>14</v>
      </c>
      <c r="AH19" s="29">
        <f t="shared" ref="AH19" si="8">AVERAGE(B19:AF19)</f>
        <v>33.193548387096776</v>
      </c>
    </row>
    <row r="20" spans="1:34" ht="17.100000000000001" customHeight="1" x14ac:dyDescent="0.2">
      <c r="A20" s="15" t="s">
        <v>10</v>
      </c>
      <c r="B20" s="17">
        <f>[16]Agosto!$G$5</f>
        <v>26</v>
      </c>
      <c r="C20" s="17">
        <f>[16]Agosto!$G$6</f>
        <v>27</v>
      </c>
      <c r="D20" s="17">
        <f>[16]Agosto!$G$7</f>
        <v>30</v>
      </c>
      <c r="E20" s="17">
        <f>[16]Agosto!$G$8</f>
        <v>25</v>
      </c>
      <c r="F20" s="17">
        <f>[16]Agosto!$G$9</f>
        <v>20</v>
      </c>
      <c r="G20" s="17">
        <f>[16]Agosto!$G$10</f>
        <v>23</v>
      </c>
      <c r="H20" s="17">
        <f>[16]Agosto!$G$11</f>
        <v>43</v>
      </c>
      <c r="I20" s="17">
        <f>[16]Agosto!$G$12</f>
        <v>83</v>
      </c>
      <c r="J20" s="17">
        <f>[16]Agosto!$G$13</f>
        <v>34</v>
      </c>
      <c r="K20" s="17">
        <f>[16]Agosto!$G$14</f>
        <v>25</v>
      </c>
      <c r="L20" s="17">
        <f>[16]Agosto!$G$15</f>
        <v>26</v>
      </c>
      <c r="M20" s="17">
        <f>[16]Agosto!$G$16</f>
        <v>30</v>
      </c>
      <c r="N20" s="17">
        <f>[16]Agosto!$G$17</f>
        <v>25</v>
      </c>
      <c r="O20" s="17">
        <f>[16]Agosto!$G$18</f>
        <v>22</v>
      </c>
      <c r="P20" s="17">
        <f>[16]Agosto!$G$19</f>
        <v>54</v>
      </c>
      <c r="Q20" s="17">
        <f>[16]Agosto!$G$20</f>
        <v>45</v>
      </c>
      <c r="R20" s="17">
        <f>[16]Agosto!$G$21</f>
        <v>34</v>
      </c>
      <c r="S20" s="17">
        <f>[16]Agosto!$G$22</f>
        <v>57</v>
      </c>
      <c r="T20" s="17">
        <f>[16]Agosto!$G$23</f>
        <v>75</v>
      </c>
      <c r="U20" s="17">
        <f>[16]Agosto!$G$24</f>
        <v>62</v>
      </c>
      <c r="V20" s="17">
        <f>[16]Agosto!$G$25</f>
        <v>36</v>
      </c>
      <c r="W20" s="17">
        <f>[16]Agosto!$G$26</f>
        <v>32</v>
      </c>
      <c r="X20" s="17">
        <f>[16]Agosto!$G$27</f>
        <v>30</v>
      </c>
      <c r="Y20" s="17">
        <f>[16]Agosto!$G$28</f>
        <v>30</v>
      </c>
      <c r="Z20" s="17">
        <f>[16]Agosto!$G$29</f>
        <v>31</v>
      </c>
      <c r="AA20" s="17">
        <f>[16]Agosto!$G$30</f>
        <v>23</v>
      </c>
      <c r="AB20" s="17">
        <f>[16]Agosto!$G$31</f>
        <v>21</v>
      </c>
      <c r="AC20" s="17">
        <f>[16]Agosto!$G$32</f>
        <v>26</v>
      </c>
      <c r="AD20" s="17">
        <f>[16]Agosto!$G$33</f>
        <v>50</v>
      </c>
      <c r="AE20" s="17">
        <f>[16]Agosto!$G$34</f>
        <v>82</v>
      </c>
      <c r="AF20" s="17">
        <f>[16]Agosto!$G$35</f>
        <v>49</v>
      </c>
      <c r="AG20" s="26">
        <f t="shared" si="5"/>
        <v>20</v>
      </c>
      <c r="AH20" s="29">
        <f t="shared" si="6"/>
        <v>37.935483870967744</v>
      </c>
    </row>
    <row r="21" spans="1:34" ht="17.100000000000001" customHeight="1" x14ac:dyDescent="0.2">
      <c r="A21" s="15" t="s">
        <v>11</v>
      </c>
      <c r="B21" s="17">
        <f>[17]Agosto!$G$5</f>
        <v>22</v>
      </c>
      <c r="C21" s="17">
        <f>[17]Agosto!$G$6</f>
        <v>23</v>
      </c>
      <c r="D21" s="17">
        <f>[17]Agosto!$G$7</f>
        <v>22</v>
      </c>
      <c r="E21" s="17">
        <f>[17]Agosto!$G$8</f>
        <v>21</v>
      </c>
      <c r="F21" s="17">
        <f>[17]Agosto!$G$9</f>
        <v>17</v>
      </c>
      <c r="G21" s="17">
        <f>[17]Agosto!$G$10</f>
        <v>22</v>
      </c>
      <c r="H21" s="17">
        <f>[17]Agosto!$G$11</f>
        <v>25</v>
      </c>
      <c r="I21" s="17">
        <f>[17]Agosto!$G$12</f>
        <v>62</v>
      </c>
      <c r="J21" s="17">
        <f>[17]Agosto!$G$13</f>
        <v>51</v>
      </c>
      <c r="K21" s="17">
        <f>[17]Agosto!$G$14</f>
        <v>17</v>
      </c>
      <c r="L21" s="17">
        <f>[17]Agosto!$G$15</f>
        <v>26</v>
      </c>
      <c r="M21" s="17">
        <f>[17]Agosto!$G$16</f>
        <v>29</v>
      </c>
      <c r="N21" s="17">
        <f>[17]Agosto!$G$17</f>
        <v>27</v>
      </c>
      <c r="O21" s="17">
        <f>[17]Agosto!$G$18</f>
        <v>25</v>
      </c>
      <c r="P21" s="17">
        <f>[17]Agosto!$G$19</f>
        <v>31</v>
      </c>
      <c r="Q21" s="17">
        <f>[17]Agosto!$G$20</f>
        <v>45</v>
      </c>
      <c r="R21" s="17">
        <f>[17]Agosto!$G$21</f>
        <v>36</v>
      </c>
      <c r="S21" s="17">
        <f>[17]Agosto!$G$22</f>
        <v>39</v>
      </c>
      <c r="T21" s="17">
        <f>[17]Agosto!$G$23</f>
        <v>67</v>
      </c>
      <c r="U21" s="17">
        <f>[17]Agosto!$G$24</f>
        <v>46</v>
      </c>
      <c r="V21" s="17">
        <f>[17]Agosto!$G$25</f>
        <v>33</v>
      </c>
      <c r="W21" s="17">
        <f>[17]Agosto!$G$26</f>
        <v>32</v>
      </c>
      <c r="X21" s="17">
        <f>[17]Agosto!$G$27</f>
        <v>34</v>
      </c>
      <c r="Y21" s="17">
        <f>[17]Agosto!$G$28</f>
        <v>19</v>
      </c>
      <c r="Z21" s="17">
        <f>[17]Agosto!$G$29</f>
        <v>20</v>
      </c>
      <c r="AA21" s="17">
        <f>[17]Agosto!$G$30</f>
        <v>19</v>
      </c>
      <c r="AB21" s="17">
        <f>[17]Agosto!$G$31</f>
        <v>19</v>
      </c>
      <c r="AC21" s="17">
        <f>[17]Agosto!$G$32</f>
        <v>31</v>
      </c>
      <c r="AD21" s="17">
        <f>[17]Agosto!$G$33</f>
        <v>66</v>
      </c>
      <c r="AE21" s="17">
        <f>[17]Agosto!$G$34</f>
        <v>80</v>
      </c>
      <c r="AF21" s="17">
        <f>[17]Agosto!$G$35</f>
        <v>48</v>
      </c>
      <c r="AG21" s="26">
        <f t="shared" si="5"/>
        <v>17</v>
      </c>
      <c r="AH21" s="29">
        <f t="shared" si="6"/>
        <v>34</v>
      </c>
    </row>
    <row r="22" spans="1:34" ht="17.100000000000001" customHeight="1" x14ac:dyDescent="0.2">
      <c r="A22" s="15" t="s">
        <v>12</v>
      </c>
      <c r="B22" s="17">
        <f>[18]Agosto!$G$5</f>
        <v>19</v>
      </c>
      <c r="C22" s="17">
        <f>[18]Agosto!$G$6</f>
        <v>22</v>
      </c>
      <c r="D22" s="17">
        <f>[18]Agosto!$G$7</f>
        <v>19</v>
      </c>
      <c r="E22" s="17">
        <f>[18]Agosto!$G$8</f>
        <v>18</v>
      </c>
      <c r="F22" s="17">
        <f>[18]Agosto!$G$9</f>
        <v>14</v>
      </c>
      <c r="G22" s="17">
        <f>[18]Agosto!$G$10</f>
        <v>27</v>
      </c>
      <c r="H22" s="17">
        <f>[18]Agosto!$G$11</f>
        <v>28</v>
      </c>
      <c r="I22" s="17">
        <f>[18]Agosto!$G$12</f>
        <v>58</v>
      </c>
      <c r="J22" s="17">
        <f>[18]Agosto!$G$13</f>
        <v>72</v>
      </c>
      <c r="K22" s="17">
        <f>[18]Agosto!$G$14</f>
        <v>29</v>
      </c>
      <c r="L22" s="17">
        <f>[18]Agosto!$G$15</f>
        <v>21</v>
      </c>
      <c r="M22" s="17">
        <f>[18]Agosto!$G$16</f>
        <v>26</v>
      </c>
      <c r="N22" s="17">
        <f>[18]Agosto!$G$17</f>
        <v>25</v>
      </c>
      <c r="O22" s="17">
        <f>[18]Agosto!$G$18</f>
        <v>23</v>
      </c>
      <c r="P22" s="17">
        <f>[18]Agosto!$G$19</f>
        <v>25</v>
      </c>
      <c r="Q22" s="17">
        <f>[18]Agosto!$G$20</f>
        <v>41</v>
      </c>
      <c r="R22" s="17">
        <f>[18]Agosto!$G$21</f>
        <v>35</v>
      </c>
      <c r="S22" s="17">
        <f>[18]Agosto!$G$22</f>
        <v>33</v>
      </c>
      <c r="T22" s="17">
        <f>[18]Agosto!$G$23</f>
        <v>52</v>
      </c>
      <c r="U22" s="17">
        <f>[18]Agosto!$G$24</f>
        <v>39</v>
      </c>
      <c r="V22" s="17">
        <f>[18]Agosto!$G$25</f>
        <v>27</v>
      </c>
      <c r="W22" s="17">
        <f>[18]Agosto!$G$26</f>
        <v>27</v>
      </c>
      <c r="X22" s="17">
        <f>[18]Agosto!$G$27</f>
        <v>26</v>
      </c>
      <c r="Y22" s="17">
        <f>[18]Agosto!$G$28</f>
        <v>23</v>
      </c>
      <c r="Z22" s="17">
        <f>[18]Agosto!$G$29</f>
        <v>20</v>
      </c>
      <c r="AA22" s="17">
        <f>[18]Agosto!$G$30</f>
        <v>24</v>
      </c>
      <c r="AB22" s="17">
        <f>[18]Agosto!$G$31</f>
        <v>21</v>
      </c>
      <c r="AC22" s="17">
        <f>[18]Agosto!$G$32</f>
        <v>41</v>
      </c>
      <c r="AD22" s="17">
        <f>[18]Agosto!$G$33</f>
        <v>57</v>
      </c>
      <c r="AE22" s="17">
        <f>[18]Agosto!$G$34</f>
        <v>74</v>
      </c>
      <c r="AF22" s="17">
        <f>[18]Agosto!$G$35</f>
        <v>49</v>
      </c>
      <c r="AG22" s="26">
        <f t="shared" si="5"/>
        <v>14</v>
      </c>
      <c r="AH22" s="29">
        <f t="shared" si="6"/>
        <v>32.741935483870968</v>
      </c>
    </row>
    <row r="23" spans="1:34" ht="17.100000000000001" customHeight="1" x14ac:dyDescent="0.2">
      <c r="A23" s="15" t="s">
        <v>13</v>
      </c>
      <c r="B23" s="17">
        <f>[19]Agosto!$G$5</f>
        <v>14</v>
      </c>
      <c r="C23" s="17">
        <f>[19]Agosto!$G$6</f>
        <v>30</v>
      </c>
      <c r="D23" s="17">
        <f>[19]Agosto!$G$7</f>
        <v>18</v>
      </c>
      <c r="E23" s="17">
        <f>[19]Agosto!$G$8</f>
        <v>14</v>
      </c>
      <c r="F23" s="17">
        <f>[19]Agosto!$G$9</f>
        <v>16</v>
      </c>
      <c r="G23" s="17">
        <f>[19]Agosto!$G$10</f>
        <v>24</v>
      </c>
      <c r="H23" s="17">
        <f>[19]Agosto!$G$11</f>
        <v>20</v>
      </c>
      <c r="I23" s="17">
        <f>[19]Agosto!$G$12</f>
        <v>45</v>
      </c>
      <c r="J23" s="17">
        <f>[19]Agosto!$G$13</f>
        <v>77</v>
      </c>
      <c r="K23" s="17">
        <f>[19]Agosto!$G$14</f>
        <v>46</v>
      </c>
      <c r="L23" s="17">
        <f>[19]Agosto!$G$15</f>
        <v>31</v>
      </c>
      <c r="M23" s="17">
        <f>[19]Agosto!$G$16</f>
        <v>25</v>
      </c>
      <c r="N23" s="17">
        <f>[19]Agosto!$G$17</f>
        <v>23</v>
      </c>
      <c r="O23" s="17">
        <f>[19]Agosto!$G$18</f>
        <v>21</v>
      </c>
      <c r="P23" s="17">
        <f>[19]Agosto!$G$19</f>
        <v>25</v>
      </c>
      <c r="Q23" s="17">
        <f>[19]Agosto!$G$20</f>
        <v>39</v>
      </c>
      <c r="R23" s="17">
        <f>[19]Agosto!$G$21</f>
        <v>32</v>
      </c>
      <c r="S23" s="17">
        <f>[19]Agosto!$G$22</f>
        <v>32</v>
      </c>
      <c r="T23" s="17">
        <f>[19]Agosto!$G$23</f>
        <v>53</v>
      </c>
      <c r="U23" s="17">
        <f>[19]Agosto!$G$24</f>
        <v>41</v>
      </c>
      <c r="V23" s="17">
        <f>[19]Agosto!$G$25</f>
        <v>31</v>
      </c>
      <c r="W23" s="17">
        <f>[19]Agosto!$G$26</f>
        <v>26</v>
      </c>
      <c r="X23" s="17">
        <f>[19]Agosto!$G$27</f>
        <v>26</v>
      </c>
      <c r="Y23" s="17">
        <f>[19]Agosto!$G$28</f>
        <v>24</v>
      </c>
      <c r="Z23" s="17">
        <f>[19]Agosto!$G$29</f>
        <v>23</v>
      </c>
      <c r="AA23" s="17">
        <f>[19]Agosto!$G$30</f>
        <v>26</v>
      </c>
      <c r="AB23" s="17">
        <f>[19]Agosto!$G$31</f>
        <v>28</v>
      </c>
      <c r="AC23" s="17">
        <f>[19]Agosto!$G$32</f>
        <v>50</v>
      </c>
      <c r="AD23" s="17">
        <f>[19]Agosto!$G$33</f>
        <v>72</v>
      </c>
      <c r="AE23" s="17">
        <f>[19]Agosto!$G$34</f>
        <v>84</v>
      </c>
      <c r="AF23" s="17">
        <f>[19]Agosto!$G$35</f>
        <v>39</v>
      </c>
      <c r="AG23" s="26">
        <f t="shared" si="5"/>
        <v>14</v>
      </c>
      <c r="AH23" s="29">
        <f t="shared" si="6"/>
        <v>34.032258064516128</v>
      </c>
    </row>
    <row r="24" spans="1:34" ht="17.100000000000001" customHeight="1" x14ac:dyDescent="0.2">
      <c r="A24" s="15" t="s">
        <v>14</v>
      </c>
      <c r="B24" s="17">
        <f>[20]Agosto!$G$5</f>
        <v>23</v>
      </c>
      <c r="C24" s="17">
        <f>[20]Agosto!$G$6</f>
        <v>23</v>
      </c>
      <c r="D24" s="17">
        <f>[20]Agosto!$G$7</f>
        <v>20</v>
      </c>
      <c r="E24" s="17">
        <f>[20]Agosto!$G$8</f>
        <v>23</v>
      </c>
      <c r="F24" s="17">
        <f>[20]Agosto!$G$9</f>
        <v>23</v>
      </c>
      <c r="G24" s="17">
        <f>[20]Agosto!$G$10</f>
        <v>17</v>
      </c>
      <c r="H24" s="17">
        <f>[20]Agosto!$G$11</f>
        <v>16</v>
      </c>
      <c r="I24" s="17">
        <f>[20]Agosto!$G$12</f>
        <v>13</v>
      </c>
      <c r="J24" s="17">
        <f>[20]Agosto!$G$13</f>
        <v>31</v>
      </c>
      <c r="K24" s="17">
        <f>[20]Agosto!$G$14</f>
        <v>66</v>
      </c>
      <c r="L24" s="17">
        <f>[20]Agosto!$G$15</f>
        <v>19</v>
      </c>
      <c r="M24" s="17">
        <f>[20]Agosto!$G$16</f>
        <v>18</v>
      </c>
      <c r="N24" s="17">
        <f>[20]Agosto!$G$17</f>
        <v>13</v>
      </c>
      <c r="O24" s="17">
        <f>[20]Agosto!$G$18</f>
        <v>12</v>
      </c>
      <c r="P24" s="17">
        <f>[20]Agosto!$G$19</f>
        <v>14</v>
      </c>
      <c r="Q24" s="17">
        <f>[20]Agosto!$G$20</f>
        <v>42</v>
      </c>
      <c r="R24" s="17">
        <f>[20]Agosto!$G$21</f>
        <v>22</v>
      </c>
      <c r="S24" s="17">
        <f>[20]Agosto!$G$22</f>
        <v>12</v>
      </c>
      <c r="T24" s="17">
        <f>[20]Agosto!$G$23</f>
        <v>17</v>
      </c>
      <c r="U24" s="17">
        <f>[20]Agosto!$G$24</f>
        <v>33</v>
      </c>
      <c r="V24" s="17">
        <f>[20]Agosto!$G$25</f>
        <v>45</v>
      </c>
      <c r="W24" s="17">
        <f>[20]Agosto!$G$26</f>
        <v>30</v>
      </c>
      <c r="X24" s="17">
        <f>[20]Agosto!$G$27</f>
        <v>30</v>
      </c>
      <c r="Y24" s="17">
        <f>[20]Agosto!$G$28</f>
        <v>24</v>
      </c>
      <c r="Z24" s="17">
        <f>[20]Agosto!$G$29</f>
        <v>21</v>
      </c>
      <c r="AA24" s="17">
        <f>[20]Agosto!$G$30</f>
        <v>16</v>
      </c>
      <c r="AB24" s="17">
        <f>[20]Agosto!$G$31</f>
        <v>14</v>
      </c>
      <c r="AC24" s="17">
        <f>[20]Agosto!$G$32</f>
        <v>14</v>
      </c>
      <c r="AD24" s="17">
        <f>[20]Agosto!$G$33</f>
        <v>33</v>
      </c>
      <c r="AE24" s="17">
        <f>[20]Agosto!$G$34</f>
        <v>76</v>
      </c>
      <c r="AF24" s="17">
        <f>[20]Agosto!$G$35</f>
        <v>89</v>
      </c>
      <c r="AG24" s="26">
        <f t="shared" si="5"/>
        <v>12</v>
      </c>
      <c r="AH24" s="29">
        <f t="shared" si="6"/>
        <v>27.387096774193548</v>
      </c>
    </row>
    <row r="25" spans="1:34" ht="17.100000000000001" customHeight="1" x14ac:dyDescent="0.2">
      <c r="A25" s="15" t="s">
        <v>15</v>
      </c>
      <c r="B25" s="17">
        <f>[21]Agosto!$G$5</f>
        <v>23</v>
      </c>
      <c r="C25" s="17">
        <f>[21]Agosto!$G$6</f>
        <v>31</v>
      </c>
      <c r="D25" s="17">
        <f>[21]Agosto!$G$7</f>
        <v>30</v>
      </c>
      <c r="E25" s="17">
        <f>[21]Agosto!$G$8</f>
        <v>28</v>
      </c>
      <c r="F25" s="17">
        <f>[21]Agosto!$G$9</f>
        <v>20</v>
      </c>
      <c r="G25" s="17">
        <f>[21]Agosto!$G$10</f>
        <v>25</v>
      </c>
      <c r="H25" s="17">
        <f>[21]Agosto!$G$11</f>
        <v>46</v>
      </c>
      <c r="I25" s="17">
        <f>[21]Agosto!$G$12</f>
        <v>74</v>
      </c>
      <c r="J25" s="17">
        <f>[21]Agosto!$G$13</f>
        <v>40</v>
      </c>
      <c r="K25" s="17">
        <f>[21]Agosto!$G$14</f>
        <v>27</v>
      </c>
      <c r="L25" s="17">
        <f>[21]Agosto!$G$15</f>
        <v>25</v>
      </c>
      <c r="M25" s="17">
        <f>[21]Agosto!$G$16</f>
        <v>32</v>
      </c>
      <c r="N25" s="17">
        <f>[21]Agosto!$G$17</f>
        <v>29</v>
      </c>
      <c r="O25" s="17">
        <f>[21]Agosto!$G$18</f>
        <v>29</v>
      </c>
      <c r="P25" s="17">
        <f>[21]Agosto!$G$19</f>
        <v>36</v>
      </c>
      <c r="Q25" s="17">
        <f>[21]Agosto!$G$20</f>
        <v>44</v>
      </c>
      <c r="R25" s="17">
        <f>[21]Agosto!$G$21</f>
        <v>38</v>
      </c>
      <c r="S25" s="17">
        <f>[21]Agosto!$G$22</f>
        <v>45</v>
      </c>
      <c r="T25" s="17">
        <f>[21]Agosto!$G$23</f>
        <v>73</v>
      </c>
      <c r="U25" s="17">
        <f>[21]Agosto!$G$24</f>
        <v>56</v>
      </c>
      <c r="V25" s="17">
        <f>[21]Agosto!$G$25</f>
        <v>39</v>
      </c>
      <c r="W25" s="17">
        <f>[21]Agosto!$G$26</f>
        <v>35</v>
      </c>
      <c r="X25" s="17">
        <f>[21]Agosto!$G$27</f>
        <v>31</v>
      </c>
      <c r="Y25" s="17">
        <f>[21]Agosto!$G$28</f>
        <v>30</v>
      </c>
      <c r="Z25" s="17">
        <f>[21]Agosto!$G$29</f>
        <v>26</v>
      </c>
      <c r="AA25" s="17">
        <f>[21]Agosto!$G$30</f>
        <v>27</v>
      </c>
      <c r="AB25" s="17">
        <f>[21]Agosto!$G$31</f>
        <v>25</v>
      </c>
      <c r="AC25" s="17">
        <f>[21]Agosto!$G$32</f>
        <v>40</v>
      </c>
      <c r="AD25" s="17">
        <f>[21]Agosto!$G$33</f>
        <v>59</v>
      </c>
      <c r="AE25" s="17">
        <f>[21]Agosto!$G$34</f>
        <v>86</v>
      </c>
      <c r="AF25" s="17">
        <f>[21]Agosto!$G$35</f>
        <v>53</v>
      </c>
      <c r="AG25" s="26">
        <f t="shared" si="5"/>
        <v>20</v>
      </c>
      <c r="AH25" s="29">
        <f t="shared" si="6"/>
        <v>38.774193548387096</v>
      </c>
    </row>
    <row r="26" spans="1:34" ht="17.100000000000001" customHeight="1" x14ac:dyDescent="0.2">
      <c r="A26" s="15" t="s">
        <v>16</v>
      </c>
      <c r="B26" s="17">
        <f>[22]Agosto!$G$5</f>
        <v>28</v>
      </c>
      <c r="C26" s="17">
        <f>[22]Agosto!$G$6</f>
        <v>47</v>
      </c>
      <c r="D26" s="17">
        <f>[22]Agosto!$G$7</f>
        <v>30</v>
      </c>
      <c r="E26" s="17">
        <f>[22]Agosto!$G$8</f>
        <v>21</v>
      </c>
      <c r="F26" s="17">
        <f>[22]Agosto!$G$9</f>
        <v>18</v>
      </c>
      <c r="G26" s="17">
        <f>[22]Agosto!$G$10</f>
        <v>26</v>
      </c>
      <c r="H26" s="17">
        <f>[22]Agosto!$G$11</f>
        <v>40</v>
      </c>
      <c r="I26" s="17">
        <f>[22]Agosto!$G$12</f>
        <v>81</v>
      </c>
      <c r="J26" s="17">
        <f>[22]Agosto!$G$13</f>
        <v>49</v>
      </c>
      <c r="K26" s="17">
        <f>[22]Agosto!$G$14</f>
        <v>25</v>
      </c>
      <c r="L26" s="17">
        <f>[22]Agosto!$G$15</f>
        <v>22</v>
      </c>
      <c r="M26" s="17">
        <f>[22]Agosto!$G$16</f>
        <v>28</v>
      </c>
      <c r="N26" s="17">
        <f>[22]Agosto!$G$17</f>
        <v>29</v>
      </c>
      <c r="O26" s="17">
        <f>[22]Agosto!$G$18</f>
        <v>29</v>
      </c>
      <c r="P26" s="17">
        <f>[22]Agosto!$G$19</f>
        <v>31</v>
      </c>
      <c r="Q26" s="17">
        <f>[22]Agosto!$G$20</f>
        <v>38</v>
      </c>
      <c r="R26" s="17">
        <f>[22]Agosto!$G$21</f>
        <v>34</v>
      </c>
      <c r="S26" s="17">
        <f>[22]Agosto!$G$22</f>
        <v>46</v>
      </c>
      <c r="T26" s="17">
        <f>[22]Agosto!$G$23</f>
        <v>55</v>
      </c>
      <c r="U26" s="17">
        <f>[22]Agosto!$G$24</f>
        <v>51</v>
      </c>
      <c r="V26" s="17">
        <f>[22]Agosto!$G$25</f>
        <v>31</v>
      </c>
      <c r="W26" s="17">
        <f>[22]Agosto!$G$26</f>
        <v>28</v>
      </c>
      <c r="X26" s="17">
        <f>[22]Agosto!$G$27</f>
        <v>29</v>
      </c>
      <c r="Y26" s="17">
        <f>[22]Agosto!$G$28</f>
        <v>24</v>
      </c>
      <c r="Z26" s="17">
        <f>[22]Agosto!$G$29</f>
        <v>26</v>
      </c>
      <c r="AA26" s="17">
        <f>[22]Agosto!$G$30</f>
        <v>24</v>
      </c>
      <c r="AB26" s="17">
        <f>[22]Agosto!$G$31</f>
        <v>22</v>
      </c>
      <c r="AC26" s="17">
        <f>[22]Agosto!$G$32</f>
        <v>33</v>
      </c>
      <c r="AD26" s="17">
        <f>[22]Agosto!$G$33</f>
        <v>50</v>
      </c>
      <c r="AE26" s="17">
        <f>[22]Agosto!$G$34</f>
        <v>62</v>
      </c>
      <c r="AF26" s="17">
        <f>[22]Agosto!$G$35</f>
        <v>39</v>
      </c>
      <c r="AG26" s="26">
        <f t="shared" si="5"/>
        <v>18</v>
      </c>
      <c r="AH26" s="29">
        <f t="shared" si="6"/>
        <v>35.354838709677416</v>
      </c>
    </row>
    <row r="27" spans="1:34" ht="17.100000000000001" customHeight="1" x14ac:dyDescent="0.2">
      <c r="A27" s="15" t="s">
        <v>17</v>
      </c>
      <c r="B27" s="17" t="str">
        <f>[23]Agosto!$G$5</f>
        <v>*</v>
      </c>
      <c r="C27" s="17" t="str">
        <f>[23]Agosto!$G$6</f>
        <v>*</v>
      </c>
      <c r="D27" s="17" t="str">
        <f>[23]Agosto!$G$7</f>
        <v>*</v>
      </c>
      <c r="E27" s="17" t="str">
        <f>[23]Agosto!$G$8</f>
        <v>*</v>
      </c>
      <c r="F27" s="17" t="str">
        <f>[23]Agosto!$G$9</f>
        <v>*</v>
      </c>
      <c r="G27" s="17" t="str">
        <f>[23]Agosto!$G$10</f>
        <v>*</v>
      </c>
      <c r="H27" s="17" t="str">
        <f>[23]Agosto!$G$11</f>
        <v>*</v>
      </c>
      <c r="I27" s="17" t="str">
        <f>[23]Agosto!$G$12</f>
        <v>*</v>
      </c>
      <c r="J27" s="17" t="str">
        <f>[23]Agosto!$G$13</f>
        <v>*</v>
      </c>
      <c r="K27" s="17" t="str">
        <f>[23]Agosto!$G$14</f>
        <v>*</v>
      </c>
      <c r="L27" s="17" t="str">
        <f>[23]Agosto!$G$15</f>
        <v>*</v>
      </c>
      <c r="M27" s="17" t="str">
        <f>[23]Agosto!$G$16</f>
        <v>*</v>
      </c>
      <c r="N27" s="17" t="str">
        <f>[23]Agosto!$G$17</f>
        <v>*</v>
      </c>
      <c r="O27" s="17" t="str">
        <f>[23]Agosto!$G$18</f>
        <v>*</v>
      </c>
      <c r="P27" s="17" t="str">
        <f>[23]Agosto!$G$19</f>
        <v>*</v>
      </c>
      <c r="Q27" s="17" t="str">
        <f>[23]Agosto!$G$20</f>
        <v>*</v>
      </c>
      <c r="R27" s="17" t="str">
        <f>[23]Agosto!$G$21</f>
        <v>*</v>
      </c>
      <c r="S27" s="17" t="str">
        <f>[23]Agosto!$G$22</f>
        <v>*</v>
      </c>
      <c r="T27" s="17" t="str">
        <f>[23]Agosto!$G$23</f>
        <v>*</v>
      </c>
      <c r="U27" s="17" t="str">
        <f>[23]Agosto!$G$24</f>
        <v>*</v>
      </c>
      <c r="V27" s="17" t="str">
        <f>[23]Agosto!$G$25</f>
        <v>*</v>
      </c>
      <c r="W27" s="17" t="str">
        <f>[23]Agosto!$G$26</f>
        <v>*</v>
      </c>
      <c r="X27" s="17" t="str">
        <f>[23]Agosto!$G$27</f>
        <v>*</v>
      </c>
      <c r="Y27" s="17" t="str">
        <f>[23]Agosto!$G$28</f>
        <v>*</v>
      </c>
      <c r="Z27" s="17" t="str">
        <f>[23]Agosto!$G$29</f>
        <v>*</v>
      </c>
      <c r="AA27" s="17" t="str">
        <f>[23]Agosto!$G$30</f>
        <v>*</v>
      </c>
      <c r="AB27" s="17" t="str">
        <f>[23]Agosto!$G$31</f>
        <v>*</v>
      </c>
      <c r="AC27" s="17" t="str">
        <f>[23]Agosto!$G$32</f>
        <v>*</v>
      </c>
      <c r="AD27" s="17" t="str">
        <f>[23]Agosto!$G$33</f>
        <v>*</v>
      </c>
      <c r="AE27" s="17" t="str">
        <f>[23]Agosto!$G$34</f>
        <v>*</v>
      </c>
      <c r="AF27" s="17" t="str">
        <f>[23]Agosto!$G$35</f>
        <v>*</v>
      </c>
      <c r="AG27" s="26" t="s">
        <v>144</v>
      </c>
      <c r="AH27" s="29" t="s">
        <v>144</v>
      </c>
    </row>
    <row r="28" spans="1:34" ht="17.100000000000001" customHeight="1" x14ac:dyDescent="0.2">
      <c r="A28" s="15" t="s">
        <v>18</v>
      </c>
      <c r="B28" s="17">
        <f>[24]Agosto!$G$5</f>
        <v>19</v>
      </c>
      <c r="C28" s="17">
        <f>[24]Agosto!$G$6</f>
        <v>17</v>
      </c>
      <c r="D28" s="17">
        <f>[24]Agosto!$G$7</f>
        <v>20</v>
      </c>
      <c r="E28" s="17">
        <f>[24]Agosto!$G$8</f>
        <v>18</v>
      </c>
      <c r="F28" s="17">
        <f>[24]Agosto!$G$9</f>
        <v>16</v>
      </c>
      <c r="G28" s="17">
        <f>[24]Agosto!$G$10</f>
        <v>17</v>
      </c>
      <c r="H28" s="17">
        <f>[24]Agosto!$G$11</f>
        <v>18</v>
      </c>
      <c r="I28" s="17">
        <f>[24]Agosto!$G$12</f>
        <v>17</v>
      </c>
      <c r="J28" s="17">
        <f>[24]Agosto!$G$13</f>
        <v>39</v>
      </c>
      <c r="K28" s="17">
        <f>[24]Agosto!$G$14</f>
        <v>57</v>
      </c>
      <c r="L28" s="17">
        <f>[24]Agosto!$G$15</f>
        <v>17</v>
      </c>
      <c r="M28" s="17">
        <f>[24]Agosto!$G$16</f>
        <v>23</v>
      </c>
      <c r="N28" s="17">
        <f>[24]Agosto!$G$17</f>
        <v>19</v>
      </c>
      <c r="O28" s="17">
        <f>[24]Agosto!$G$18</f>
        <v>13</v>
      </c>
      <c r="P28" s="17">
        <f>[24]Agosto!$G$19</f>
        <v>22</v>
      </c>
      <c r="Q28" s="17">
        <f>[24]Agosto!$G$20</f>
        <v>48</v>
      </c>
      <c r="R28" s="17">
        <f>[24]Agosto!$G$21</f>
        <v>35</v>
      </c>
      <c r="S28" s="17">
        <f>[24]Agosto!$G$22</f>
        <v>28</v>
      </c>
      <c r="T28" s="17">
        <f>[24]Agosto!$G$23</f>
        <v>30</v>
      </c>
      <c r="U28" s="17">
        <f>[24]Agosto!$G$24</f>
        <v>42</v>
      </c>
      <c r="V28" s="17">
        <f>[24]Agosto!$G$25</f>
        <v>42</v>
      </c>
      <c r="W28" s="17">
        <f>[24]Agosto!$G$26</f>
        <v>29</v>
      </c>
      <c r="X28" s="17">
        <f>[24]Agosto!$G$27</f>
        <v>27</v>
      </c>
      <c r="Y28" s="17">
        <f>[24]Agosto!$G$28</f>
        <v>25</v>
      </c>
      <c r="Z28" s="17">
        <f>[24]Agosto!$G$29</f>
        <v>19</v>
      </c>
      <c r="AA28" s="17">
        <f>[24]Agosto!$G$30</f>
        <v>21</v>
      </c>
      <c r="AB28" s="17">
        <f>[24]Agosto!$G$31</f>
        <v>18</v>
      </c>
      <c r="AC28" s="17">
        <f>[24]Agosto!$G$32</f>
        <v>28</v>
      </c>
      <c r="AD28" s="17">
        <f>[24]Agosto!$G$33</f>
        <v>56</v>
      </c>
      <c r="AE28" s="17">
        <f>[24]Agosto!$G$34</f>
        <v>96</v>
      </c>
      <c r="AF28" s="17">
        <f>[24]Agosto!$G$35</f>
        <v>30</v>
      </c>
      <c r="AG28" s="26">
        <f>MIN(B28:AF28)</f>
        <v>13</v>
      </c>
      <c r="AH28" s="29">
        <f t="shared" si="6"/>
        <v>29.225806451612904</v>
      </c>
    </row>
    <row r="29" spans="1:34" ht="17.100000000000001" customHeight="1" x14ac:dyDescent="0.2">
      <c r="A29" s="15" t="s">
        <v>19</v>
      </c>
      <c r="B29" s="17">
        <f>[25]Agosto!$G$5</f>
        <v>27</v>
      </c>
      <c r="C29" s="17">
        <f>[25]Agosto!$G$6</f>
        <v>30</v>
      </c>
      <c r="D29" s="17">
        <f>[25]Agosto!$G$7</f>
        <v>34</v>
      </c>
      <c r="E29" s="17">
        <f>[25]Agosto!$G$8</f>
        <v>33</v>
      </c>
      <c r="F29" s="17">
        <f>[25]Agosto!$G$9</f>
        <v>23</v>
      </c>
      <c r="G29" s="17">
        <f>[25]Agosto!$G$10</f>
        <v>23</v>
      </c>
      <c r="H29" s="17">
        <f>[25]Agosto!$G$11</f>
        <v>42</v>
      </c>
      <c r="I29" s="17" t="str">
        <f>[25]Agosto!$G$12</f>
        <v>*</v>
      </c>
      <c r="J29" s="17">
        <f>[25]Agosto!$G$13</f>
        <v>44</v>
      </c>
      <c r="K29" s="17">
        <f>[25]Agosto!$G$14</f>
        <v>29</v>
      </c>
      <c r="L29" s="17">
        <f>[25]Agosto!$G$15</f>
        <v>28</v>
      </c>
      <c r="M29" s="17">
        <f>[25]Agosto!$G$16</f>
        <v>35</v>
      </c>
      <c r="N29" s="17">
        <f>[25]Agosto!$G$17</f>
        <v>29</v>
      </c>
      <c r="O29" s="17">
        <f>[25]Agosto!$G$18</f>
        <v>40</v>
      </c>
      <c r="P29" s="17">
        <f>[25]Agosto!$G$19</f>
        <v>62</v>
      </c>
      <c r="Q29" s="17">
        <f>[25]Agosto!$G$20</f>
        <v>45</v>
      </c>
      <c r="R29" s="17">
        <f>[25]Agosto!$G$21</f>
        <v>40</v>
      </c>
      <c r="S29" s="17">
        <f>[25]Agosto!$G$22</f>
        <v>80</v>
      </c>
      <c r="T29" s="17">
        <f>[25]Agosto!$G$23</f>
        <v>82</v>
      </c>
      <c r="U29" s="17" t="str">
        <f>[25]Agosto!$G$24</f>
        <v>*</v>
      </c>
      <c r="V29" s="17">
        <f>[25]Agosto!$G$25</f>
        <v>42</v>
      </c>
      <c r="W29" s="17">
        <f>[25]Agosto!$G$26</f>
        <v>33</v>
      </c>
      <c r="X29" s="17">
        <f>[25]Agosto!$G$27</f>
        <v>33</v>
      </c>
      <c r="Y29" s="17">
        <f>[25]Agosto!$G$28</f>
        <v>33</v>
      </c>
      <c r="Z29" s="17">
        <f>[25]Agosto!$G$29</f>
        <v>33</v>
      </c>
      <c r="AA29" s="17">
        <f>[25]Agosto!$G$30</f>
        <v>24</v>
      </c>
      <c r="AB29" s="17">
        <f>[25]Agosto!$G$31</f>
        <v>21</v>
      </c>
      <c r="AC29" s="17">
        <f>[25]Agosto!$G$32</f>
        <v>29</v>
      </c>
      <c r="AD29" s="17">
        <f>[25]Agosto!$G$33</f>
        <v>57</v>
      </c>
      <c r="AE29" s="17">
        <f>[25]Agosto!$G$34</f>
        <v>82</v>
      </c>
      <c r="AF29" s="17">
        <f>[25]Agosto!$G$35</f>
        <v>58</v>
      </c>
      <c r="AG29" s="26">
        <f t="shared" si="5"/>
        <v>21</v>
      </c>
      <c r="AH29" s="29">
        <f t="shared" si="6"/>
        <v>40.379310344827587</v>
      </c>
    </row>
    <row r="30" spans="1:34" ht="17.100000000000001" customHeight="1" x14ac:dyDescent="0.2">
      <c r="A30" s="15" t="s">
        <v>31</v>
      </c>
      <c r="B30" s="17">
        <f>[26]Agosto!$G$5</f>
        <v>21</v>
      </c>
      <c r="C30" s="17">
        <f>[26]Agosto!$G$6</f>
        <v>23</v>
      </c>
      <c r="D30" s="17">
        <f>[26]Agosto!$G$7</f>
        <v>21</v>
      </c>
      <c r="E30" s="17">
        <f>[26]Agosto!$G$8</f>
        <v>22</v>
      </c>
      <c r="F30" s="17">
        <f>[26]Agosto!$G$9</f>
        <v>18</v>
      </c>
      <c r="G30" s="17">
        <f>[26]Agosto!$G$10</f>
        <v>21</v>
      </c>
      <c r="H30" s="17">
        <f>[26]Agosto!$G$11</f>
        <v>24</v>
      </c>
      <c r="I30" s="17">
        <f>[26]Agosto!$G$12</f>
        <v>43</v>
      </c>
      <c r="J30" s="17">
        <f>[26]Agosto!$G$13</f>
        <v>77</v>
      </c>
      <c r="K30" s="17">
        <f>[26]Agosto!$G$14</f>
        <v>26</v>
      </c>
      <c r="L30" s="17">
        <f>[26]Agosto!$G$15</f>
        <v>20</v>
      </c>
      <c r="M30" s="17">
        <f>[26]Agosto!$G$16</f>
        <v>21</v>
      </c>
      <c r="N30" s="17">
        <f>[26]Agosto!$G$17</f>
        <v>26</v>
      </c>
      <c r="O30" s="17">
        <f>[26]Agosto!$G$18</f>
        <v>23</v>
      </c>
      <c r="P30" s="17">
        <f>[26]Agosto!$G$19</f>
        <v>31</v>
      </c>
      <c r="Q30" s="17">
        <f>[26]Agosto!$G$20</f>
        <v>43</v>
      </c>
      <c r="R30" s="17">
        <f>[26]Agosto!$G$21</f>
        <v>35</v>
      </c>
      <c r="S30" s="17">
        <f>[26]Agosto!$G$22</f>
        <v>36</v>
      </c>
      <c r="T30" s="17">
        <f>[26]Agosto!$G$23</f>
        <v>49</v>
      </c>
      <c r="U30" s="17">
        <f>[26]Agosto!$G$24</f>
        <v>48</v>
      </c>
      <c r="V30" s="17">
        <f>[26]Agosto!$G$25</f>
        <v>33</v>
      </c>
      <c r="W30" s="17">
        <f>[26]Agosto!$G$26</f>
        <v>32</v>
      </c>
      <c r="X30" s="17">
        <f>[26]Agosto!$G$27</f>
        <v>30</v>
      </c>
      <c r="Y30" s="17">
        <f>[26]Agosto!$G$28</f>
        <v>27</v>
      </c>
      <c r="Z30" s="17">
        <f>[26]Agosto!$G$29</f>
        <v>23</v>
      </c>
      <c r="AA30" s="17">
        <f>[26]Agosto!$G$30</f>
        <v>18</v>
      </c>
      <c r="AB30" s="17">
        <f>[26]Agosto!$G$31</f>
        <v>19</v>
      </c>
      <c r="AC30" s="17">
        <f>[26]Agosto!$G$32</f>
        <v>30</v>
      </c>
      <c r="AD30" s="17">
        <f>[26]Agosto!$G$33</f>
        <v>55</v>
      </c>
      <c r="AE30" s="17">
        <f>[26]Agosto!$G$34</f>
        <v>91</v>
      </c>
      <c r="AF30" s="17">
        <f>[26]Agosto!$G$35</f>
        <v>41</v>
      </c>
      <c r="AG30" s="26">
        <f t="shared" si="5"/>
        <v>18</v>
      </c>
      <c r="AH30" s="29">
        <f>AVERAGE(B30:AF30)</f>
        <v>33.12903225806452</v>
      </c>
    </row>
    <row r="31" spans="1:34" ht="17.100000000000001" customHeight="1" x14ac:dyDescent="0.2">
      <c r="A31" s="15" t="s">
        <v>48</v>
      </c>
      <c r="B31" s="17">
        <f>[27]Agosto!$G$5</f>
        <v>16</v>
      </c>
      <c r="C31" s="17">
        <f>[27]Agosto!$G$6</f>
        <v>18</v>
      </c>
      <c r="D31" s="17">
        <f>[27]Agosto!$G$7</f>
        <v>17</v>
      </c>
      <c r="E31" s="17">
        <f>[27]Agosto!$G$8</f>
        <v>15</v>
      </c>
      <c r="F31" s="17">
        <f>[27]Agosto!$G$9</f>
        <v>15</v>
      </c>
      <c r="G31" s="17">
        <f>[27]Agosto!$G$10</f>
        <v>16</v>
      </c>
      <c r="H31" s="17">
        <f>[27]Agosto!$G$11</f>
        <v>15</v>
      </c>
      <c r="I31" s="17">
        <f>[27]Agosto!$G$12</f>
        <v>15</v>
      </c>
      <c r="J31" s="17">
        <f>[27]Agosto!$G$13</f>
        <v>33</v>
      </c>
      <c r="K31" s="17">
        <f>[27]Agosto!$G$14</f>
        <v>51</v>
      </c>
      <c r="L31" s="17">
        <f>[27]Agosto!$G$15</f>
        <v>40</v>
      </c>
      <c r="M31" s="17">
        <f>[27]Agosto!$G$16</f>
        <v>23</v>
      </c>
      <c r="N31" s="17">
        <f>[27]Agosto!$G$17</f>
        <v>18</v>
      </c>
      <c r="O31" s="17">
        <f>[27]Agosto!$G$18</f>
        <v>17</v>
      </c>
      <c r="P31" s="17">
        <f>[27]Agosto!$G$19</f>
        <v>19</v>
      </c>
      <c r="Q31" s="17">
        <f>[27]Agosto!$G$20</f>
        <v>30</v>
      </c>
      <c r="R31" s="17">
        <f>[27]Agosto!$G$21</f>
        <v>29</v>
      </c>
      <c r="S31" s="17">
        <f>[27]Agosto!$G$22</f>
        <v>21</v>
      </c>
      <c r="T31" s="17">
        <f>[27]Agosto!$G$23</f>
        <v>23</v>
      </c>
      <c r="U31" s="17">
        <f>[27]Agosto!$G$24</f>
        <v>36</v>
      </c>
      <c r="V31" s="17">
        <f>[27]Agosto!$G$25</f>
        <v>45</v>
      </c>
      <c r="W31" s="17">
        <f>[27]Agosto!$G$26</f>
        <v>28</v>
      </c>
      <c r="X31" s="17">
        <f>[27]Agosto!$G$27</f>
        <v>23</v>
      </c>
      <c r="Y31" s="17">
        <f>[27]Agosto!$G$28</f>
        <v>20</v>
      </c>
      <c r="Z31" s="17">
        <f>[27]Agosto!$G$29</f>
        <v>21</v>
      </c>
      <c r="AA31" s="17">
        <f>[27]Agosto!$G$30</f>
        <v>17</v>
      </c>
      <c r="AB31" s="17">
        <f>[27]Agosto!$G$31</f>
        <v>19</v>
      </c>
      <c r="AC31" s="17">
        <f>[27]Agosto!$G$32</f>
        <v>33</v>
      </c>
      <c r="AD31" s="17">
        <f>[27]Agosto!$G$33</f>
        <v>51</v>
      </c>
      <c r="AE31" s="17">
        <f>[27]Agosto!$G$34</f>
        <v>87</v>
      </c>
      <c r="AF31" s="17">
        <f>[27]Agosto!$G$35</f>
        <v>47</v>
      </c>
      <c r="AG31" s="26">
        <f>MIN(B31:AF31)</f>
        <v>15</v>
      </c>
      <c r="AH31" s="29">
        <f>AVERAGE(B31:AF31)</f>
        <v>27.677419354838708</v>
      </c>
    </row>
    <row r="32" spans="1:34" ht="17.100000000000001" customHeight="1" x14ac:dyDescent="0.2">
      <c r="A32" s="15" t="s">
        <v>20</v>
      </c>
      <c r="B32" s="17">
        <f>[28]Agosto!$G$5</f>
        <v>24</v>
      </c>
      <c r="C32" s="17">
        <f>[28]Agosto!$G$6</f>
        <v>21</v>
      </c>
      <c r="D32" s="17">
        <f>[28]Agosto!$G$7</f>
        <v>23</v>
      </c>
      <c r="E32" s="17">
        <f>[28]Agosto!$G$8</f>
        <v>22</v>
      </c>
      <c r="F32" s="17">
        <f>[28]Agosto!$G$9</f>
        <v>24</v>
      </c>
      <c r="G32" s="17">
        <f>[28]Agosto!$G$10</f>
        <v>18</v>
      </c>
      <c r="H32" s="17">
        <f>[28]Agosto!$G$11</f>
        <v>17</v>
      </c>
      <c r="I32" s="17">
        <f>[28]Agosto!$G$12</f>
        <v>19</v>
      </c>
      <c r="J32" s="17">
        <f>[28]Agosto!$G$13</f>
        <v>44</v>
      </c>
      <c r="K32" s="17">
        <f>[28]Agosto!$G$14</f>
        <v>47</v>
      </c>
      <c r="L32" s="17">
        <f>[28]Agosto!$G$15</f>
        <v>21</v>
      </c>
      <c r="M32" s="17">
        <f>[28]Agosto!$G$16</f>
        <v>20</v>
      </c>
      <c r="N32" s="17">
        <f>[28]Agosto!$G$17</f>
        <v>16</v>
      </c>
      <c r="O32" s="17">
        <f>[28]Agosto!$G$18</f>
        <v>14</v>
      </c>
      <c r="P32" s="17">
        <f>[28]Agosto!$G$19</f>
        <v>21</v>
      </c>
      <c r="Q32" s="17">
        <f>[28]Agosto!$G$20</f>
        <v>46</v>
      </c>
      <c r="R32" s="17">
        <f>[28]Agosto!$G$21</f>
        <v>27</v>
      </c>
      <c r="S32" s="17" t="str">
        <f>[28]Agosto!$G$22</f>
        <v>*</v>
      </c>
      <c r="T32" s="17" t="str">
        <f>[28]Agosto!$G$23</f>
        <v>*</v>
      </c>
      <c r="U32" s="17" t="str">
        <f>[28]Agosto!$G$24</f>
        <v>*</v>
      </c>
      <c r="V32" s="17" t="str">
        <f>[28]Agosto!$G$25</f>
        <v>*</v>
      </c>
      <c r="W32" s="17" t="str">
        <f>[28]Agosto!$G$26</f>
        <v>*</v>
      </c>
      <c r="X32" s="17" t="str">
        <f>[28]Agosto!$G$27</f>
        <v>*</v>
      </c>
      <c r="Y32" s="17" t="str">
        <f>[28]Agosto!$G$28</f>
        <v>*</v>
      </c>
      <c r="Z32" s="17" t="str">
        <f>[28]Agosto!$G$29</f>
        <v>*</v>
      </c>
      <c r="AA32" s="17" t="str">
        <f>[28]Agosto!$G$30</f>
        <v>*</v>
      </c>
      <c r="AB32" s="17" t="str">
        <f>[28]Agosto!$G$31</f>
        <v>*</v>
      </c>
      <c r="AC32" s="17" t="str">
        <f>[28]Agosto!$G$32</f>
        <v>*</v>
      </c>
      <c r="AD32" s="17" t="str">
        <f>[28]Agosto!$G$33</f>
        <v>*</v>
      </c>
      <c r="AE32" s="17" t="str">
        <f>[28]Agosto!$G$34</f>
        <v>*</v>
      </c>
      <c r="AF32" s="17" t="str">
        <f>[28]Agosto!$G$35</f>
        <v>*</v>
      </c>
      <c r="AG32" s="26">
        <f>MIN(B32:AF32)</f>
        <v>14</v>
      </c>
      <c r="AH32" s="29">
        <f>AVERAGE(B32:AF32)</f>
        <v>24.941176470588236</v>
      </c>
    </row>
    <row r="33" spans="1:35" s="5" customFormat="1" ht="17.100000000000001" customHeight="1" thickBot="1" x14ac:dyDescent="0.25">
      <c r="A33" s="34" t="s">
        <v>35</v>
      </c>
      <c r="B33" s="23">
        <f t="shared" ref="B33:AG33" si="9">MIN(B5:B32)</f>
        <v>14</v>
      </c>
      <c r="C33" s="23">
        <f t="shared" si="9"/>
        <v>17</v>
      </c>
      <c r="D33" s="23">
        <f t="shared" si="9"/>
        <v>17</v>
      </c>
      <c r="E33" s="23">
        <f t="shared" si="9"/>
        <v>14</v>
      </c>
      <c r="F33" s="23">
        <f t="shared" si="9"/>
        <v>14</v>
      </c>
      <c r="G33" s="23">
        <f t="shared" si="9"/>
        <v>15</v>
      </c>
      <c r="H33" s="23">
        <f t="shared" si="9"/>
        <v>14</v>
      </c>
      <c r="I33" s="23">
        <f t="shared" si="9"/>
        <v>13</v>
      </c>
      <c r="J33" s="23">
        <f t="shared" si="9"/>
        <v>25</v>
      </c>
      <c r="K33" s="23">
        <f t="shared" si="9"/>
        <v>14</v>
      </c>
      <c r="L33" s="23">
        <f t="shared" si="9"/>
        <v>17</v>
      </c>
      <c r="M33" s="23">
        <f t="shared" si="9"/>
        <v>17</v>
      </c>
      <c r="N33" s="23">
        <f t="shared" si="9"/>
        <v>9</v>
      </c>
      <c r="O33" s="23">
        <f t="shared" si="9"/>
        <v>12</v>
      </c>
      <c r="P33" s="23">
        <f t="shared" si="9"/>
        <v>14</v>
      </c>
      <c r="Q33" s="23">
        <f t="shared" si="9"/>
        <v>30</v>
      </c>
      <c r="R33" s="23">
        <f t="shared" si="9"/>
        <v>22</v>
      </c>
      <c r="S33" s="23">
        <f t="shared" si="9"/>
        <v>12</v>
      </c>
      <c r="T33" s="23">
        <f t="shared" si="9"/>
        <v>15</v>
      </c>
      <c r="U33" s="23">
        <f t="shared" si="9"/>
        <v>33</v>
      </c>
      <c r="V33" s="23">
        <f t="shared" si="9"/>
        <v>22</v>
      </c>
      <c r="W33" s="23">
        <f t="shared" si="9"/>
        <v>25</v>
      </c>
      <c r="X33" s="23">
        <f t="shared" si="9"/>
        <v>19</v>
      </c>
      <c r="Y33" s="23">
        <f t="shared" si="9"/>
        <v>19</v>
      </c>
      <c r="Z33" s="23">
        <f t="shared" si="9"/>
        <v>19</v>
      </c>
      <c r="AA33" s="23">
        <f t="shared" si="9"/>
        <v>14</v>
      </c>
      <c r="AB33" s="23">
        <f t="shared" si="9"/>
        <v>14</v>
      </c>
      <c r="AC33" s="23">
        <f t="shared" si="9"/>
        <v>14</v>
      </c>
      <c r="AD33" s="23">
        <f t="shared" si="9"/>
        <v>29</v>
      </c>
      <c r="AE33" s="23">
        <f t="shared" si="9"/>
        <v>62</v>
      </c>
      <c r="AF33" s="23">
        <f t="shared" si="9"/>
        <v>30</v>
      </c>
      <c r="AG33" s="26">
        <f t="shared" si="9"/>
        <v>9</v>
      </c>
      <c r="AH33" s="28">
        <f>AVERAGE(AH5:AH32)</f>
        <v>33.764493988159479</v>
      </c>
    </row>
    <row r="34" spans="1:35" x14ac:dyDescent="0.2">
      <c r="A34" s="107"/>
      <c r="B34" s="108"/>
      <c r="C34" s="108"/>
      <c r="D34" s="108" t="s">
        <v>139</v>
      </c>
      <c r="E34" s="108"/>
      <c r="F34" s="108"/>
      <c r="G34" s="108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1"/>
      <c r="AF34" s="112"/>
      <c r="AG34" s="112"/>
      <c r="AH34" s="113"/>
    </row>
    <row r="35" spans="1:35" x14ac:dyDescent="0.2">
      <c r="A35" s="81"/>
      <c r="B35" s="88"/>
      <c r="C35" s="88"/>
      <c r="D35" s="88"/>
      <c r="E35" s="88" t="s">
        <v>140</v>
      </c>
      <c r="F35" s="88"/>
      <c r="G35" s="88"/>
      <c r="H35" s="88"/>
      <c r="I35" s="88"/>
      <c r="J35" s="89"/>
      <c r="K35" s="89"/>
      <c r="L35" s="89"/>
      <c r="M35" s="89" t="s">
        <v>49</v>
      </c>
      <c r="N35" s="89"/>
      <c r="O35" s="89"/>
      <c r="P35" s="89"/>
      <c r="Q35" s="89"/>
      <c r="R35" s="89"/>
      <c r="S35" s="89"/>
      <c r="T35" s="127" t="s">
        <v>141</v>
      </c>
      <c r="U35" s="127"/>
      <c r="V35" s="127"/>
      <c r="W35" s="127"/>
      <c r="X35" s="127"/>
      <c r="Y35" s="89"/>
      <c r="Z35" s="89"/>
      <c r="AA35" s="89"/>
      <c r="AB35" s="89"/>
      <c r="AC35" s="88"/>
      <c r="AD35" s="88"/>
      <c r="AE35" s="88"/>
      <c r="AF35" s="89"/>
      <c r="AG35" s="100"/>
      <c r="AH35" s="94"/>
    </row>
    <row r="36" spans="1:35" ht="13.5" thickBot="1" x14ac:dyDescent="0.25">
      <c r="A36" s="95"/>
      <c r="B36" s="97"/>
      <c r="C36" s="97"/>
      <c r="D36" s="97"/>
      <c r="E36" s="97"/>
      <c r="F36" s="97"/>
      <c r="G36" s="97"/>
      <c r="H36" s="97"/>
      <c r="I36" s="97"/>
      <c r="J36" s="102"/>
      <c r="K36" s="102"/>
      <c r="L36" s="102"/>
      <c r="M36" s="102" t="s">
        <v>50</v>
      </c>
      <c r="N36" s="102"/>
      <c r="O36" s="102"/>
      <c r="P36" s="102"/>
      <c r="Q36" s="97"/>
      <c r="R36" s="97"/>
      <c r="S36" s="97"/>
      <c r="T36" s="134" t="s">
        <v>142</v>
      </c>
      <c r="U36" s="134"/>
      <c r="V36" s="134"/>
      <c r="W36" s="134"/>
      <c r="X36" s="134"/>
      <c r="Y36" s="102"/>
      <c r="Z36" s="102"/>
      <c r="AA36" s="102"/>
      <c r="AB36" s="102"/>
      <c r="AC36" s="97"/>
      <c r="AD36" s="97"/>
      <c r="AE36" s="97"/>
      <c r="AF36" s="97"/>
      <c r="AG36" s="103"/>
      <c r="AH36" s="104"/>
      <c r="AI36" s="2"/>
    </row>
    <row r="37" spans="1:35" x14ac:dyDescent="0.2">
      <c r="I37" s="2" t="s">
        <v>51</v>
      </c>
      <c r="AD37" s="9"/>
      <c r="AE37" s="1"/>
      <c r="AF37"/>
      <c r="AG37" s="39"/>
      <c r="AH37" s="39"/>
      <c r="AI37" s="2"/>
    </row>
    <row r="39" spans="1:35" x14ac:dyDescent="0.2">
      <c r="N39" s="2" t="s">
        <v>51</v>
      </c>
    </row>
    <row r="42" spans="1:35" x14ac:dyDescent="0.2">
      <c r="T42" s="14"/>
    </row>
  </sheetData>
  <sheetProtection password="C6EC" sheet="1" objects="1" scenarios="1"/>
  <mergeCells count="36">
    <mergeCell ref="T35:X35"/>
    <mergeCell ref="T36:X36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22" zoomScale="90" zoomScaleNormal="90" workbookViewId="0">
      <selection activeCell="N42" sqref="N4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125" t="s">
        <v>28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</row>
    <row r="2" spans="1:33" s="4" customFormat="1" ht="20.100000000000001" customHeight="1" x14ac:dyDescent="0.2">
      <c r="A2" s="126" t="s">
        <v>21</v>
      </c>
      <c r="B2" s="124" t="s">
        <v>136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3" s="5" customFormat="1" ht="20.100000000000001" customHeight="1" x14ac:dyDescent="0.2">
      <c r="A3" s="126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23">
        <v>30</v>
      </c>
      <c r="AF3" s="123">
        <v>31</v>
      </c>
      <c r="AG3" s="24" t="s">
        <v>39</v>
      </c>
    </row>
    <row r="4" spans="1:33" s="5" customFormat="1" ht="20.100000000000001" customHeight="1" x14ac:dyDescent="0.2">
      <c r="A4" s="126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24" t="s">
        <v>37</v>
      </c>
    </row>
    <row r="5" spans="1:33" s="5" customFormat="1" ht="20.100000000000001" customHeight="1" x14ac:dyDescent="0.2">
      <c r="A5" s="15" t="s">
        <v>44</v>
      </c>
      <c r="B5" s="17">
        <f>[1]Agosto!$H$5</f>
        <v>9</v>
      </c>
      <c r="C5" s="17">
        <f>[1]Agosto!$H$6</f>
        <v>11.16</v>
      </c>
      <c r="D5" s="17">
        <f>[1]Agosto!$H$7</f>
        <v>11.520000000000001</v>
      </c>
      <c r="E5" s="17">
        <f>[1]Agosto!$H$8</f>
        <v>9.3600000000000012</v>
      </c>
      <c r="F5" s="17">
        <f>[1]Agosto!$H$9</f>
        <v>10.44</v>
      </c>
      <c r="G5" s="17">
        <f>[1]Agosto!$H$10</f>
        <v>12.24</v>
      </c>
      <c r="H5" s="17">
        <f>[1]Agosto!$H$11</f>
        <v>11.520000000000001</v>
      </c>
      <c r="I5" s="17">
        <f>[1]Agosto!$H$12</f>
        <v>11.879999999999999</v>
      </c>
      <c r="J5" s="17">
        <f>[1]Agosto!$H$13</f>
        <v>9.7200000000000006</v>
      </c>
      <c r="K5" s="17">
        <f>[1]Agosto!$H$14</f>
        <v>6.84</v>
      </c>
      <c r="L5" s="17">
        <f>[1]Agosto!$H$15</f>
        <v>12.96</v>
      </c>
      <c r="M5" s="17">
        <f>[1]Agosto!$H$16</f>
        <v>9.7200000000000006</v>
      </c>
      <c r="N5" s="17">
        <f>[1]Agosto!$H$17</f>
        <v>7.5600000000000005</v>
      </c>
      <c r="O5" s="17">
        <f>[1]Agosto!$H$18</f>
        <v>12.24</v>
      </c>
      <c r="P5" s="17">
        <f>[1]Agosto!$H$19</f>
        <v>18</v>
      </c>
      <c r="Q5" s="17">
        <f>[1]Agosto!$H$20</f>
        <v>18</v>
      </c>
      <c r="R5" s="17">
        <f>[1]Agosto!$H$21</f>
        <v>12.96</v>
      </c>
      <c r="S5" s="17">
        <f>[1]Agosto!$H$22</f>
        <v>14.4</v>
      </c>
      <c r="T5" s="17">
        <f>[1]Agosto!$H$23</f>
        <v>16.2</v>
      </c>
      <c r="U5" s="17">
        <f>[1]Agosto!$H$24</f>
        <v>19.440000000000001</v>
      </c>
      <c r="V5" s="17">
        <f>[1]Agosto!$H$25</f>
        <v>34.92</v>
      </c>
      <c r="W5" s="17">
        <f>[1]Agosto!$H$26</f>
        <v>13.32</v>
      </c>
      <c r="X5" s="17">
        <f>[1]Agosto!$H$27</f>
        <v>12.24</v>
      </c>
      <c r="Y5" s="17">
        <f>[1]Agosto!$H$28</f>
        <v>7.9200000000000008</v>
      </c>
      <c r="Z5" s="17">
        <f>[1]Agosto!$H$29</f>
        <v>10.44</v>
      </c>
      <c r="AA5" s="17">
        <f>[1]Agosto!$H$30</f>
        <v>17.28</v>
      </c>
      <c r="AB5" s="17">
        <f>[1]Agosto!$H$31</f>
        <v>12.24</v>
      </c>
      <c r="AC5" s="17">
        <f>[1]Agosto!$H$32</f>
        <v>14.04</v>
      </c>
      <c r="AD5" s="17">
        <f>[1]Agosto!$H$33</f>
        <v>11.879999999999999</v>
      </c>
      <c r="AE5" s="17">
        <f>[1]Agosto!$H$34</f>
        <v>8.64</v>
      </c>
      <c r="AF5" s="17">
        <f>[1]Agosto!$H$35</f>
        <v>8.2799999999999994</v>
      </c>
      <c r="AG5" s="25">
        <f>MAX(B5:AF5)</f>
        <v>34.92</v>
      </c>
    </row>
    <row r="6" spans="1:33" ht="17.100000000000001" customHeight="1" x14ac:dyDescent="0.2">
      <c r="A6" s="15" t="s">
        <v>0</v>
      </c>
      <c r="B6" s="17">
        <f>[2]Agosto!$H$5</f>
        <v>15.120000000000001</v>
      </c>
      <c r="C6" s="17">
        <f>[2]Agosto!$H$6</f>
        <v>14.76</v>
      </c>
      <c r="D6" s="17">
        <f>[2]Agosto!$H$7</f>
        <v>17.28</v>
      </c>
      <c r="E6" s="17">
        <f>[2]Agosto!$H$8</f>
        <v>17.64</v>
      </c>
      <c r="F6" s="17">
        <f>[2]Agosto!$H$9</f>
        <v>14.04</v>
      </c>
      <c r="G6" s="17">
        <f>[2]Agosto!$H$10</f>
        <v>19.8</v>
      </c>
      <c r="H6" s="17">
        <f>[2]Agosto!$H$11</f>
        <v>12.24</v>
      </c>
      <c r="I6" s="17">
        <f>[2]Agosto!$H$12</f>
        <v>9.3600000000000012</v>
      </c>
      <c r="J6" s="17">
        <f>[2]Agosto!$H$13</f>
        <v>10.44</v>
      </c>
      <c r="K6" s="17">
        <f>[2]Agosto!$H$14</f>
        <v>11.520000000000001</v>
      </c>
      <c r="L6" s="17">
        <f>[2]Agosto!$H$15</f>
        <v>23.400000000000002</v>
      </c>
      <c r="M6" s="17">
        <f>[2]Agosto!$H$16</f>
        <v>16.920000000000002</v>
      </c>
      <c r="N6" s="17">
        <f>[2]Agosto!$H$17</f>
        <v>14.04</v>
      </c>
      <c r="O6" s="17">
        <f>[2]Agosto!$H$18</f>
        <v>12.6</v>
      </c>
      <c r="P6" s="17">
        <f>[2]Agosto!$H$19</f>
        <v>19.440000000000001</v>
      </c>
      <c r="Q6" s="17">
        <f>[2]Agosto!$H$20</f>
        <v>18</v>
      </c>
      <c r="R6" s="17">
        <f>[2]Agosto!$H$21</f>
        <v>21.6</v>
      </c>
      <c r="S6" s="17">
        <f>[2]Agosto!$H$22</f>
        <v>16.559999999999999</v>
      </c>
      <c r="T6" s="17">
        <f>[2]Agosto!$H$23</f>
        <v>21.96</v>
      </c>
      <c r="U6" s="17">
        <f>[2]Agosto!$H$24</f>
        <v>18.720000000000002</v>
      </c>
      <c r="V6" s="17">
        <f>[2]Agosto!$H$25</f>
        <v>23.040000000000003</v>
      </c>
      <c r="W6" s="17">
        <f>[2]Agosto!$H$26</f>
        <v>12.96</v>
      </c>
      <c r="X6" s="17">
        <f>[2]Agosto!$H$27</f>
        <v>19.8</v>
      </c>
      <c r="Y6" s="17">
        <f>[2]Agosto!$H$28</f>
        <v>14.04</v>
      </c>
      <c r="Z6" s="17">
        <f>[2]Agosto!$H$29</f>
        <v>12.6</v>
      </c>
      <c r="AA6" s="17">
        <f>[2]Agosto!$H$30</f>
        <v>16.920000000000002</v>
      </c>
      <c r="AB6" s="17">
        <f>[2]Agosto!$H$31</f>
        <v>20.52</v>
      </c>
      <c r="AC6" s="17">
        <f>[2]Agosto!$H$32</f>
        <v>23.040000000000003</v>
      </c>
      <c r="AD6" s="17">
        <f>[2]Agosto!$H$33</f>
        <v>11.520000000000001</v>
      </c>
      <c r="AE6" s="17">
        <f>[2]Agosto!$H$34</f>
        <v>11.16</v>
      </c>
      <c r="AF6" s="17">
        <f>[2]Agosto!$H$35</f>
        <v>5.4</v>
      </c>
      <c r="AG6" s="26">
        <f>MAX(B6:AF6)</f>
        <v>23.400000000000002</v>
      </c>
    </row>
    <row r="7" spans="1:33" ht="17.100000000000001" customHeight="1" x14ac:dyDescent="0.2">
      <c r="A7" s="15" t="s">
        <v>1</v>
      </c>
      <c r="B7" s="17">
        <f>[3]Agosto!$H$5</f>
        <v>10.44</v>
      </c>
      <c r="C7" s="17">
        <f>[3]Agosto!$H$6</f>
        <v>1.4400000000000002</v>
      </c>
      <c r="D7" s="17">
        <f>[3]Agosto!$H$7</f>
        <v>9</v>
      </c>
      <c r="E7" s="17">
        <f>[3]Agosto!$H$8</f>
        <v>10.44</v>
      </c>
      <c r="F7" s="17">
        <f>[3]Agosto!$H$9</f>
        <v>15.120000000000001</v>
      </c>
      <c r="G7" s="17">
        <f>[3]Agosto!$H$10</f>
        <v>15.120000000000001</v>
      </c>
      <c r="H7" s="17">
        <f>[3]Agosto!$H$11</f>
        <v>13.68</v>
      </c>
      <c r="I7" s="17">
        <f>[3]Agosto!$H$12</f>
        <v>4.6800000000000006</v>
      </c>
      <c r="J7" s="17">
        <f>[3]Agosto!$H$13</f>
        <v>5.04</v>
      </c>
      <c r="K7" s="17">
        <f>[3]Agosto!$H$14</f>
        <v>12.24</v>
      </c>
      <c r="L7" s="17">
        <f>[3]Agosto!$H$15</f>
        <v>15.48</v>
      </c>
      <c r="M7" s="17">
        <f>[3]Agosto!$H$16</f>
        <v>14.4</v>
      </c>
      <c r="N7" s="17">
        <f>[3]Agosto!$H$17</f>
        <v>7.5600000000000005</v>
      </c>
      <c r="O7" s="17">
        <f>[3]Agosto!$H$18</f>
        <v>11.879999999999999</v>
      </c>
      <c r="P7" s="17">
        <f>[3]Agosto!$H$19</f>
        <v>9.7200000000000006</v>
      </c>
      <c r="Q7" s="17">
        <f>[3]Agosto!$H$20</f>
        <v>19.440000000000001</v>
      </c>
      <c r="R7" s="17">
        <f>[3]Agosto!$H$21</f>
        <v>12.96</v>
      </c>
      <c r="S7" s="17">
        <f>[3]Agosto!$H$22</f>
        <v>14.04</v>
      </c>
      <c r="T7" s="17">
        <f>[3]Agosto!$H$23</f>
        <v>12.24</v>
      </c>
      <c r="U7" s="17">
        <f>[3]Agosto!$H$24</f>
        <v>17.28</v>
      </c>
      <c r="V7" s="17">
        <f>[3]Agosto!$H$25</f>
        <v>13.32</v>
      </c>
      <c r="W7" s="17">
        <f>[3]Agosto!$H$26</f>
        <v>15.120000000000001</v>
      </c>
      <c r="X7" s="17">
        <f>[3]Agosto!$H$27</f>
        <v>14.76</v>
      </c>
      <c r="Y7" s="17">
        <f>[3]Agosto!$H$28</f>
        <v>6.12</v>
      </c>
      <c r="Z7" s="17">
        <f>[3]Agosto!$H$29</f>
        <v>14.04</v>
      </c>
      <c r="AA7" s="17">
        <f>[3]Agosto!$H$30</f>
        <v>18</v>
      </c>
      <c r="AB7" s="17">
        <f>[3]Agosto!$H$31</f>
        <v>12.24</v>
      </c>
      <c r="AC7" s="17">
        <f>[3]Agosto!$H$32</f>
        <v>13.32</v>
      </c>
      <c r="AD7" s="17">
        <f>[3]Agosto!$H$33</f>
        <v>8.2799999999999994</v>
      </c>
      <c r="AE7" s="17">
        <f>[3]Agosto!$H$34</f>
        <v>9.3600000000000012</v>
      </c>
      <c r="AF7" s="17">
        <f>[3]Agosto!$H$35</f>
        <v>4.6800000000000006</v>
      </c>
      <c r="AG7" s="26">
        <f t="shared" ref="AG7:AG19" si="1">MAX(B7:AF7)</f>
        <v>19.440000000000001</v>
      </c>
    </row>
    <row r="8" spans="1:33" ht="17.100000000000001" customHeight="1" x14ac:dyDescent="0.2">
      <c r="A8" s="15" t="s">
        <v>76</v>
      </c>
      <c r="B8" s="17">
        <f>[4]Agosto!$H$5</f>
        <v>14.76</v>
      </c>
      <c r="C8" s="17">
        <f>[4]Agosto!$H$6</f>
        <v>18.36</v>
      </c>
      <c r="D8" s="17">
        <f>[4]Agosto!$H$7</f>
        <v>25.92</v>
      </c>
      <c r="E8" s="17">
        <f>[4]Agosto!$H$8</f>
        <v>23.040000000000003</v>
      </c>
      <c r="F8" s="17">
        <f>[4]Agosto!$H$9</f>
        <v>18</v>
      </c>
      <c r="G8" s="17">
        <f>[4]Agosto!$H$10</f>
        <v>19.440000000000001</v>
      </c>
      <c r="H8" s="17">
        <f>[4]Agosto!$H$11</f>
        <v>17.64</v>
      </c>
      <c r="I8" s="17">
        <f>[4]Agosto!$H$12</f>
        <v>18.720000000000002</v>
      </c>
      <c r="J8" s="17">
        <f>[4]Agosto!$H$13</f>
        <v>19.079999999999998</v>
      </c>
      <c r="K8" s="17">
        <f>[4]Agosto!$H$14</f>
        <v>14.4</v>
      </c>
      <c r="L8" s="17">
        <f>[4]Agosto!$H$15</f>
        <v>22.32</v>
      </c>
      <c r="M8" s="17">
        <f>[4]Agosto!$H$16</f>
        <v>24.840000000000003</v>
      </c>
      <c r="N8" s="17">
        <f>[4]Agosto!$H$17</f>
        <v>21.96</v>
      </c>
      <c r="O8" s="17">
        <f>[4]Agosto!$H$18</f>
        <v>14.04</v>
      </c>
      <c r="P8" s="17">
        <f>[4]Agosto!$H$19</f>
        <v>32.04</v>
      </c>
      <c r="Q8" s="17">
        <f>[4]Agosto!$H$20</f>
        <v>27</v>
      </c>
      <c r="R8" s="17">
        <f>[4]Agosto!$H$21</f>
        <v>20.52</v>
      </c>
      <c r="S8" s="17">
        <f>[4]Agosto!$H$22</f>
        <v>32.76</v>
      </c>
      <c r="T8" s="17">
        <f>[4]Agosto!$H$23</f>
        <v>32.4</v>
      </c>
      <c r="U8" s="17">
        <f>[4]Agosto!$H$24</f>
        <v>20.16</v>
      </c>
      <c r="V8" s="17">
        <f>[4]Agosto!$H$25</f>
        <v>30.96</v>
      </c>
      <c r="W8" s="17">
        <f>[4]Agosto!$H$26</f>
        <v>18.720000000000002</v>
      </c>
      <c r="X8" s="17">
        <f>[4]Agosto!$H$27</f>
        <v>17.64</v>
      </c>
      <c r="Y8" s="17">
        <f>[4]Agosto!$H$28</f>
        <v>23.400000000000002</v>
      </c>
      <c r="Z8" s="17">
        <f>[4]Agosto!$H$29</f>
        <v>19.079999999999998</v>
      </c>
      <c r="AA8" s="17">
        <f>[4]Agosto!$H$30</f>
        <v>21.240000000000002</v>
      </c>
      <c r="AB8" s="17">
        <f>[4]Agosto!$H$31</f>
        <v>17.28</v>
      </c>
      <c r="AC8" s="17">
        <f>[4]Agosto!$H$32</f>
        <v>17.28</v>
      </c>
      <c r="AD8" s="17">
        <f>[4]Agosto!$H$33</f>
        <v>17.64</v>
      </c>
      <c r="AE8" s="17">
        <f>[4]Agosto!$H$34</f>
        <v>13.32</v>
      </c>
      <c r="AF8" s="17">
        <f>[4]Agosto!$H$35</f>
        <v>12.96</v>
      </c>
      <c r="AG8" s="26">
        <f t="shared" si="1"/>
        <v>32.76</v>
      </c>
    </row>
    <row r="9" spans="1:33" ht="17.100000000000001" customHeight="1" x14ac:dyDescent="0.2">
      <c r="A9" s="15" t="s">
        <v>45</v>
      </c>
      <c r="B9" s="17">
        <f>[5]Agosto!$H$5</f>
        <v>10.8</v>
      </c>
      <c r="C9" s="17">
        <f>[5]Agosto!$H$6</f>
        <v>10.44</v>
      </c>
      <c r="D9" s="17">
        <f>[5]Agosto!$H$7</f>
        <v>12.24</v>
      </c>
      <c r="E9" s="17">
        <f>[5]Agosto!$H$8</f>
        <v>16.920000000000002</v>
      </c>
      <c r="F9" s="17">
        <f>[5]Agosto!$H$9</f>
        <v>15.840000000000002</v>
      </c>
      <c r="G9" s="17">
        <f>[5]Agosto!$H$10</f>
        <v>18</v>
      </c>
      <c r="H9" s="17">
        <f>[5]Agosto!$H$11</f>
        <v>15.120000000000001</v>
      </c>
      <c r="I9" s="17">
        <f>[5]Agosto!$H$12</f>
        <v>16.559999999999999</v>
      </c>
      <c r="J9" s="17">
        <f>[5]Agosto!$H$13</f>
        <v>15.120000000000001</v>
      </c>
      <c r="K9" s="17">
        <f>[5]Agosto!$H$14</f>
        <v>16.2</v>
      </c>
      <c r="L9" s="17">
        <f>[5]Agosto!$H$15</f>
        <v>11.879999999999999</v>
      </c>
      <c r="M9" s="17">
        <f>[5]Agosto!$H$16</f>
        <v>9.7200000000000006</v>
      </c>
      <c r="N9" s="17">
        <f>[5]Agosto!$H$17</f>
        <v>11.520000000000001</v>
      </c>
      <c r="O9" s="17">
        <f>[5]Agosto!$H$18</f>
        <v>11.16</v>
      </c>
      <c r="P9" s="17">
        <f>[5]Agosto!$H$19</f>
        <v>15.120000000000001</v>
      </c>
      <c r="Q9" s="17">
        <f>[5]Agosto!$H$20</f>
        <v>23.040000000000003</v>
      </c>
      <c r="R9" s="17">
        <f>[5]Agosto!$H$21</f>
        <v>16.920000000000002</v>
      </c>
      <c r="S9" s="17">
        <f>[5]Agosto!$H$22</f>
        <v>16.2</v>
      </c>
      <c r="T9" s="17">
        <f>[5]Agosto!$H$23</f>
        <v>13.32</v>
      </c>
      <c r="U9" s="17">
        <f>[5]Agosto!$H$24</f>
        <v>36</v>
      </c>
      <c r="V9" s="17">
        <f>[5]Agosto!$H$25</f>
        <v>27.36</v>
      </c>
      <c r="W9" s="17">
        <f>[5]Agosto!$H$26</f>
        <v>9.3600000000000012</v>
      </c>
      <c r="X9" s="17">
        <f>[5]Agosto!$H$27</f>
        <v>8.64</v>
      </c>
      <c r="Y9" s="17">
        <f>[5]Agosto!$H$28</f>
        <v>12.6</v>
      </c>
      <c r="Z9" s="17">
        <f>[5]Agosto!$H$29</f>
        <v>11.879999999999999</v>
      </c>
      <c r="AA9" s="17">
        <f>[5]Agosto!$H$30</f>
        <v>19.079999999999998</v>
      </c>
      <c r="AB9" s="17">
        <f>[5]Agosto!$H$31</f>
        <v>22.32</v>
      </c>
      <c r="AC9" s="17">
        <f>[5]Agosto!$H$32</f>
        <v>22.68</v>
      </c>
      <c r="AD9" s="17">
        <f>[5]Agosto!$H$33</f>
        <v>13.68</v>
      </c>
      <c r="AE9" s="17">
        <f>[5]Agosto!$H$34</f>
        <v>12.96</v>
      </c>
      <c r="AF9" s="17">
        <f>[5]Agosto!$H$35</f>
        <v>11.879999999999999</v>
      </c>
      <c r="AG9" s="26">
        <f t="shared" si="1"/>
        <v>36</v>
      </c>
    </row>
    <row r="10" spans="1:33" ht="17.100000000000001" customHeight="1" x14ac:dyDescent="0.2">
      <c r="A10" s="15" t="s">
        <v>2</v>
      </c>
      <c r="B10" s="17">
        <f>[6]Agosto!$H$5</f>
        <v>18</v>
      </c>
      <c r="C10" s="17">
        <f>[6]Agosto!$H$6</f>
        <v>16.920000000000002</v>
      </c>
      <c r="D10" s="17">
        <f>[6]Agosto!$H$7</f>
        <v>19.079999999999998</v>
      </c>
      <c r="E10" s="17">
        <f>[6]Agosto!$H$8</f>
        <v>24.48</v>
      </c>
      <c r="F10" s="17">
        <f>[6]Agosto!$H$9</f>
        <v>17.64</v>
      </c>
      <c r="G10" s="17">
        <f>[6]Agosto!$H$10</f>
        <v>22.32</v>
      </c>
      <c r="H10" s="17">
        <f>[6]Agosto!$H$11</f>
        <v>20.88</v>
      </c>
      <c r="I10" s="17">
        <f>[6]Agosto!$H$12</f>
        <v>18</v>
      </c>
      <c r="J10" s="17">
        <f>[6]Agosto!$H$13</f>
        <v>18</v>
      </c>
      <c r="K10" s="17">
        <f>[6]Agosto!$H$14</f>
        <v>19.440000000000001</v>
      </c>
      <c r="L10" s="17">
        <f>[6]Agosto!$H$15</f>
        <v>21.6</v>
      </c>
      <c r="M10" s="17">
        <f>[6]Agosto!$H$16</f>
        <v>30.96</v>
      </c>
      <c r="N10" s="17">
        <f>[6]Agosto!$H$17</f>
        <v>20.88</v>
      </c>
      <c r="O10" s="17">
        <f>[6]Agosto!$H$18</f>
        <v>18.720000000000002</v>
      </c>
      <c r="P10" s="17">
        <f>[6]Agosto!$H$19</f>
        <v>16.920000000000002</v>
      </c>
      <c r="Q10" s="17">
        <f>[6]Agosto!$H$20</f>
        <v>32.4</v>
      </c>
      <c r="R10" s="17">
        <f>[6]Agosto!$H$21</f>
        <v>20.88</v>
      </c>
      <c r="S10" s="17">
        <f>[6]Agosto!$H$22</f>
        <v>21.6</v>
      </c>
      <c r="T10" s="17">
        <f>[6]Agosto!$H$23</f>
        <v>28.8</v>
      </c>
      <c r="U10" s="17">
        <f>[6]Agosto!$H$24</f>
        <v>33.840000000000003</v>
      </c>
      <c r="V10" s="17">
        <f>[6]Agosto!$H$25</f>
        <v>25.92</v>
      </c>
      <c r="W10" s="17">
        <f>[6]Agosto!$H$26</f>
        <v>25.92</v>
      </c>
      <c r="X10" s="17">
        <f>[6]Agosto!$H$27</f>
        <v>21.240000000000002</v>
      </c>
      <c r="Y10" s="17">
        <f>[6]Agosto!$H$28</f>
        <v>17.64</v>
      </c>
      <c r="Z10" s="17">
        <f>[6]Agosto!$H$29</f>
        <v>25.56</v>
      </c>
      <c r="AA10" s="17">
        <f>[6]Agosto!$H$30</f>
        <v>28.44</v>
      </c>
      <c r="AB10" s="17">
        <f>[6]Agosto!$H$31</f>
        <v>28.44</v>
      </c>
      <c r="AC10" s="17">
        <f>[6]Agosto!$H$32</f>
        <v>21.6</v>
      </c>
      <c r="AD10" s="17">
        <f>[6]Agosto!$H$33</f>
        <v>13.32</v>
      </c>
      <c r="AE10" s="17">
        <f>[6]Agosto!$H$34</f>
        <v>19.440000000000001</v>
      </c>
      <c r="AF10" s="17">
        <f>[6]Agosto!$H$35</f>
        <v>10.08</v>
      </c>
      <c r="AG10" s="26">
        <f t="shared" si="1"/>
        <v>33.840000000000003</v>
      </c>
    </row>
    <row r="11" spans="1:33" ht="17.100000000000001" customHeight="1" x14ac:dyDescent="0.2">
      <c r="A11" s="15" t="s">
        <v>3</v>
      </c>
      <c r="B11" s="17">
        <f>[7]Agosto!$H$5</f>
        <v>0</v>
      </c>
      <c r="C11" s="17">
        <f>[7]Agosto!$H$6</f>
        <v>3.9600000000000004</v>
      </c>
      <c r="D11" s="17">
        <f>[7]Agosto!$H$7</f>
        <v>0.36000000000000004</v>
      </c>
      <c r="E11" s="17">
        <f>[7]Agosto!$H$8</f>
        <v>1.8</v>
      </c>
      <c r="F11" s="17">
        <f>[7]Agosto!$H$9</f>
        <v>7.5600000000000005</v>
      </c>
      <c r="G11" s="17">
        <f>[7]Agosto!$H$10</f>
        <v>1.08</v>
      </c>
      <c r="H11" s="17">
        <f>[7]Agosto!$H$11</f>
        <v>6.84</v>
      </c>
      <c r="I11" s="17">
        <f>[7]Agosto!$H$12</f>
        <v>2.52</v>
      </c>
      <c r="J11" s="17">
        <f>[7]Agosto!$H$13</f>
        <v>2.8800000000000003</v>
      </c>
      <c r="K11" s="17">
        <f>[7]Agosto!$H$14</f>
        <v>0.72000000000000008</v>
      </c>
      <c r="L11" s="17">
        <f>[7]Agosto!$H$15</f>
        <v>17.64</v>
      </c>
      <c r="M11" s="17">
        <f>[7]Agosto!$H$16</f>
        <v>8.2799999999999994</v>
      </c>
      <c r="N11" s="17">
        <f>[7]Agosto!$H$17</f>
        <v>0</v>
      </c>
      <c r="O11" s="17">
        <f>[7]Agosto!$H$18</f>
        <v>0</v>
      </c>
      <c r="P11" s="17">
        <f>[7]Agosto!$H$19</f>
        <v>9.7200000000000006</v>
      </c>
      <c r="Q11" s="17">
        <f>[7]Agosto!$H$20</f>
        <v>15.120000000000001</v>
      </c>
      <c r="R11" s="17">
        <f>[7]Agosto!$H$21</f>
        <v>6.48</v>
      </c>
      <c r="S11" s="17">
        <f>[7]Agosto!$H$22</f>
        <v>5.7600000000000007</v>
      </c>
      <c r="T11" s="17">
        <f>[7]Agosto!$H$23</f>
        <v>24.48</v>
      </c>
      <c r="U11" s="17">
        <f>[7]Agosto!$H$24</f>
        <v>23.400000000000002</v>
      </c>
      <c r="V11" s="17">
        <f>[7]Agosto!$H$25</f>
        <v>16.559999999999999</v>
      </c>
      <c r="W11" s="17">
        <f>[7]Agosto!$H$26</f>
        <v>17.64</v>
      </c>
      <c r="X11" s="17">
        <f>[7]Agosto!$H$27</f>
        <v>14.76</v>
      </c>
      <c r="Y11" s="17">
        <f>[7]Agosto!$H$28</f>
        <v>12.24</v>
      </c>
      <c r="Z11" s="17">
        <f>[7]Agosto!$H$29</f>
        <v>10.08</v>
      </c>
      <c r="AA11" s="17">
        <f>[7]Agosto!$H$30</f>
        <v>5.7600000000000007</v>
      </c>
      <c r="AB11" s="17">
        <f>[7]Agosto!$H$31</f>
        <v>7.5600000000000005</v>
      </c>
      <c r="AC11" s="17">
        <f>[7]Agosto!$H$32</f>
        <v>14.04</v>
      </c>
      <c r="AD11" s="17">
        <f>[7]Agosto!$H$33</f>
        <v>14.04</v>
      </c>
      <c r="AE11" s="17">
        <f>[7]Agosto!$H$34</f>
        <v>14.4</v>
      </c>
      <c r="AF11" s="17">
        <f>[7]Agosto!$H$35</f>
        <v>7.5600000000000005</v>
      </c>
      <c r="AG11" s="26">
        <f>MAX(B11:AF11)</f>
        <v>24.48</v>
      </c>
    </row>
    <row r="12" spans="1:33" ht="17.100000000000001" customHeight="1" x14ac:dyDescent="0.2">
      <c r="A12" s="15" t="s">
        <v>4</v>
      </c>
      <c r="B12" s="17" t="str">
        <f>[8]Agosto!$H$5</f>
        <v>*</v>
      </c>
      <c r="C12" s="17" t="str">
        <f>[8]Agosto!$H$6</f>
        <v>*</v>
      </c>
      <c r="D12" s="17" t="str">
        <f>[8]Agosto!$H$7</f>
        <v>*</v>
      </c>
      <c r="E12" s="17" t="str">
        <f>[8]Agosto!$H$8</f>
        <v>*</v>
      </c>
      <c r="F12" s="17" t="str">
        <f>[8]Agosto!$H$9</f>
        <v>*</v>
      </c>
      <c r="G12" s="17" t="str">
        <f>[8]Agosto!$H$10</f>
        <v>*</v>
      </c>
      <c r="H12" s="17" t="str">
        <f>[8]Agosto!$H$11</f>
        <v>*</v>
      </c>
      <c r="I12" s="17" t="str">
        <f>[8]Agosto!$H$12</f>
        <v>*</v>
      </c>
      <c r="J12" s="17" t="str">
        <f>[8]Agosto!$H$13</f>
        <v>*</v>
      </c>
      <c r="K12" s="17" t="str">
        <f>[8]Agosto!$H$14</f>
        <v>*</v>
      </c>
      <c r="L12" s="17" t="str">
        <f>[8]Agosto!$H$15</f>
        <v>*</v>
      </c>
      <c r="M12" s="17" t="str">
        <f>[8]Agosto!$H$16</f>
        <v>*</v>
      </c>
      <c r="N12" s="17" t="str">
        <f>[8]Agosto!$H$17</f>
        <v>*</v>
      </c>
      <c r="O12" s="17" t="str">
        <f>[8]Agosto!$H$18</f>
        <v>*</v>
      </c>
      <c r="P12" s="17" t="str">
        <f>[8]Agosto!$H$19</f>
        <v>*</v>
      </c>
      <c r="Q12" s="17" t="str">
        <f>[8]Agosto!$H$20</f>
        <v>*</v>
      </c>
      <c r="R12" s="17" t="str">
        <f>[8]Agosto!$H$21</f>
        <v>*</v>
      </c>
      <c r="S12" s="17" t="str">
        <f>[8]Agosto!$H$22</f>
        <v>*</v>
      </c>
      <c r="T12" s="17" t="str">
        <f>[8]Agosto!$H$23</f>
        <v>*</v>
      </c>
      <c r="U12" s="17" t="str">
        <f>[8]Agosto!$H$24</f>
        <v>*</v>
      </c>
      <c r="V12" s="17" t="str">
        <f>[8]Agosto!$H$25</f>
        <v>*</v>
      </c>
      <c r="W12" s="17" t="str">
        <f>[8]Agosto!$H$26</f>
        <v>*</v>
      </c>
      <c r="X12" s="17" t="str">
        <f>[8]Agosto!$H$27</f>
        <v>*</v>
      </c>
      <c r="Y12" s="17" t="str">
        <f>[8]Agosto!$H$28</f>
        <v>*</v>
      </c>
      <c r="Z12" s="17" t="str">
        <f>[8]Agosto!$H$29</f>
        <v>*</v>
      </c>
      <c r="AA12" s="17">
        <f>[8]Agosto!$H$30</f>
        <v>19.440000000000001</v>
      </c>
      <c r="AB12" s="17">
        <f>[8]Agosto!$H$31</f>
        <v>17.64</v>
      </c>
      <c r="AC12" s="17">
        <f>[8]Agosto!$H$32</f>
        <v>16.920000000000002</v>
      </c>
      <c r="AD12" s="17">
        <f>[8]Agosto!$H$33</f>
        <v>19.8</v>
      </c>
      <c r="AE12" s="17">
        <f>[8]Agosto!$H$34</f>
        <v>11.879999999999999</v>
      </c>
      <c r="AF12" s="17">
        <f>[8]Agosto!$H$35</f>
        <v>14.76</v>
      </c>
      <c r="AG12" s="26">
        <f>MAX(B12:AF12)</f>
        <v>19.8</v>
      </c>
    </row>
    <row r="13" spans="1:33" ht="17.100000000000001" customHeight="1" x14ac:dyDescent="0.2">
      <c r="A13" s="15" t="s">
        <v>5</v>
      </c>
      <c r="B13" s="17">
        <f>[9]Agosto!$H$5</f>
        <v>10.8</v>
      </c>
      <c r="C13" s="17">
        <f>[9]Agosto!$H$6</f>
        <v>22.32</v>
      </c>
      <c r="D13" s="17">
        <f>[9]Agosto!$H$7</f>
        <v>10.44</v>
      </c>
      <c r="E13" s="17">
        <f>[9]Agosto!$H$8</f>
        <v>17.64</v>
      </c>
      <c r="F13" s="17">
        <f>[9]Agosto!$H$9</f>
        <v>16.2</v>
      </c>
      <c r="G13" s="17">
        <f>[9]Agosto!$H$10</f>
        <v>12.6</v>
      </c>
      <c r="H13" s="17">
        <f>[9]Agosto!$H$11</f>
        <v>14.04</v>
      </c>
      <c r="I13" s="17">
        <f>[9]Agosto!$H$12</f>
        <v>18</v>
      </c>
      <c r="J13" s="17">
        <f>[9]Agosto!$H$13</f>
        <v>21.96</v>
      </c>
      <c r="K13" s="17">
        <f>[9]Agosto!$H$14</f>
        <v>14.4</v>
      </c>
      <c r="L13" s="17">
        <f>[9]Agosto!$H$15</f>
        <v>11.520000000000001</v>
      </c>
      <c r="M13" s="17">
        <f>[9]Agosto!$H$16</f>
        <v>15.48</v>
      </c>
      <c r="N13" s="17">
        <f>[9]Agosto!$H$17</f>
        <v>15.48</v>
      </c>
      <c r="O13" s="17">
        <f>[9]Agosto!$H$18</f>
        <v>9.7200000000000006</v>
      </c>
      <c r="P13" s="17">
        <f>[9]Agosto!$H$19</f>
        <v>16.920000000000002</v>
      </c>
      <c r="Q13" s="17">
        <f>[9]Agosto!$H$20</f>
        <v>15.840000000000002</v>
      </c>
      <c r="R13" s="17">
        <f>[9]Agosto!$H$21</f>
        <v>12.6</v>
      </c>
      <c r="S13" s="17">
        <f>[9]Agosto!$H$22</f>
        <v>10.44</v>
      </c>
      <c r="T13" s="17">
        <f>[9]Agosto!$H$23</f>
        <v>15.120000000000001</v>
      </c>
      <c r="U13" s="17">
        <f>[9]Agosto!$H$24</f>
        <v>27.720000000000002</v>
      </c>
      <c r="V13" s="17">
        <f>[9]Agosto!$H$25</f>
        <v>32.04</v>
      </c>
      <c r="W13" s="17">
        <f>[9]Agosto!$H$26</f>
        <v>15.840000000000002</v>
      </c>
      <c r="X13" s="17">
        <f>[9]Agosto!$H$27</f>
        <v>11.520000000000001</v>
      </c>
      <c r="Y13" s="17">
        <f>[9]Agosto!$H$28</f>
        <v>14.4</v>
      </c>
      <c r="Z13" s="17">
        <f>[9]Agosto!$H$29</f>
        <v>10.44</v>
      </c>
      <c r="AA13" s="17">
        <f>[9]Agosto!$H$30</f>
        <v>13.68</v>
      </c>
      <c r="AB13" s="17">
        <f>[9]Agosto!$H$31</f>
        <v>15.120000000000001</v>
      </c>
      <c r="AC13" s="17">
        <f>[9]Agosto!$H$32</f>
        <v>12.24</v>
      </c>
      <c r="AD13" s="17">
        <f>[9]Agosto!$H$33</f>
        <v>23.040000000000003</v>
      </c>
      <c r="AE13" s="17">
        <f>[9]Agosto!$H$34</f>
        <v>13.32</v>
      </c>
      <c r="AF13" s="17">
        <f>[9]Agosto!$H$35</f>
        <v>10.08</v>
      </c>
      <c r="AG13" s="26">
        <f t="shared" si="1"/>
        <v>32.04</v>
      </c>
    </row>
    <row r="14" spans="1:33" ht="17.100000000000001" customHeight="1" x14ac:dyDescent="0.2">
      <c r="A14" s="15" t="s">
        <v>47</v>
      </c>
      <c r="B14" s="17">
        <f>[10]Agosto!$H$5</f>
        <v>19.079999999999998</v>
      </c>
      <c r="C14" s="17">
        <f>[10]Agosto!$H$6</f>
        <v>18.720000000000002</v>
      </c>
      <c r="D14" s="17">
        <f>[10]Agosto!$H$7</f>
        <v>20.52</v>
      </c>
      <c r="E14" s="17">
        <f>[10]Agosto!$H$8</f>
        <v>18.720000000000002</v>
      </c>
      <c r="F14" s="17">
        <f>[10]Agosto!$H$9</f>
        <v>21.6</v>
      </c>
      <c r="G14" s="17">
        <f>[10]Agosto!$H$10</f>
        <v>22.68</v>
      </c>
      <c r="H14" s="17">
        <f>[10]Agosto!$H$11</f>
        <v>19.079999999999998</v>
      </c>
      <c r="I14" s="17">
        <f>[10]Agosto!$H$12</f>
        <v>18.720000000000002</v>
      </c>
      <c r="J14" s="17">
        <f>[10]Agosto!$H$13</f>
        <v>18.36</v>
      </c>
      <c r="K14" s="17">
        <f>[10]Agosto!$H$14</f>
        <v>17.64</v>
      </c>
      <c r="L14" s="17">
        <f>[10]Agosto!$H$15</f>
        <v>20.88</v>
      </c>
      <c r="M14" s="17">
        <f>[10]Agosto!$H$16</f>
        <v>20.88</v>
      </c>
      <c r="N14" s="17">
        <f>[10]Agosto!$H$17</f>
        <v>27</v>
      </c>
      <c r="O14" s="17">
        <f>[10]Agosto!$H$18</f>
        <v>21.6</v>
      </c>
      <c r="P14" s="17">
        <f>[10]Agosto!$H$19</f>
        <v>30.6</v>
      </c>
      <c r="Q14" s="17">
        <f>[10]Agosto!$H$20</f>
        <v>27.720000000000002</v>
      </c>
      <c r="R14" s="17">
        <f>[10]Agosto!$H$21</f>
        <v>27.720000000000002</v>
      </c>
      <c r="S14" s="17">
        <f>[10]Agosto!$H$22</f>
        <v>20.88</v>
      </c>
      <c r="T14" s="17">
        <f>[10]Agosto!$H$23</f>
        <v>27</v>
      </c>
      <c r="U14" s="17">
        <f>[10]Agosto!$H$24</f>
        <v>35.64</v>
      </c>
      <c r="V14" s="17">
        <f>[10]Agosto!$H$25</f>
        <v>24.840000000000003</v>
      </c>
      <c r="W14" s="17">
        <f>[10]Agosto!$H$26</f>
        <v>23.040000000000003</v>
      </c>
      <c r="X14" s="17">
        <f>[10]Agosto!$H$27</f>
        <v>17.28</v>
      </c>
      <c r="Y14" s="17">
        <f>[10]Agosto!$H$28</f>
        <v>25.56</v>
      </c>
      <c r="Z14" s="17">
        <f>[10]Agosto!$H$29</f>
        <v>27.720000000000002</v>
      </c>
      <c r="AA14" s="17">
        <f>[10]Agosto!$H$30</f>
        <v>25.2</v>
      </c>
      <c r="AB14" s="17">
        <f>[10]Agosto!$H$31</f>
        <v>20.52</v>
      </c>
      <c r="AC14" s="17">
        <f>[10]Agosto!$H$32</f>
        <v>25.56</v>
      </c>
      <c r="AD14" s="17">
        <f>[10]Agosto!$H$33</f>
        <v>15.120000000000001</v>
      </c>
      <c r="AE14" s="17">
        <f>[10]Agosto!$H$34</f>
        <v>16.2</v>
      </c>
      <c r="AF14" s="17">
        <f>[10]Agosto!$H$35</f>
        <v>12.96</v>
      </c>
      <c r="AG14" s="26">
        <f>MAX(B14:AF14)</f>
        <v>35.64</v>
      </c>
    </row>
    <row r="15" spans="1:33" ht="17.100000000000001" customHeight="1" x14ac:dyDescent="0.2">
      <c r="A15" s="15" t="s">
        <v>6</v>
      </c>
      <c r="B15" s="17">
        <f>[11]Agosto!$H$5</f>
        <v>4.32</v>
      </c>
      <c r="C15" s="17" t="str">
        <f>[11]Agosto!$H$6</f>
        <v>*</v>
      </c>
      <c r="D15" s="17">
        <f>[11]Agosto!$H$7</f>
        <v>7.5600000000000005</v>
      </c>
      <c r="E15" s="17" t="str">
        <f>[11]Agosto!$H$8</f>
        <v>*</v>
      </c>
      <c r="F15" s="17">
        <f>[11]Agosto!$H$9</f>
        <v>3.9600000000000004</v>
      </c>
      <c r="G15" s="17" t="str">
        <f>[11]Agosto!$H$10</f>
        <v>*</v>
      </c>
      <c r="H15" s="17" t="str">
        <f>[11]Agosto!$H$11</f>
        <v>*</v>
      </c>
      <c r="I15" s="17">
        <f>[11]Agosto!$H$12</f>
        <v>17.64</v>
      </c>
      <c r="J15" s="17" t="str">
        <f>[11]Agosto!$H$13</f>
        <v>*</v>
      </c>
      <c r="K15" s="17" t="str">
        <f>[11]Agosto!$H$14</f>
        <v>*</v>
      </c>
      <c r="L15" s="17" t="str">
        <f>[11]Agosto!$H$15</f>
        <v>*</v>
      </c>
      <c r="M15" s="17">
        <f>[11]Agosto!$H$16</f>
        <v>10.08</v>
      </c>
      <c r="N15" s="17">
        <f>[11]Agosto!$H$17</f>
        <v>6.48</v>
      </c>
      <c r="O15" s="17">
        <f>[11]Agosto!$H$18</f>
        <v>10.08</v>
      </c>
      <c r="P15" s="17">
        <f>[11]Agosto!$H$19</f>
        <v>21.240000000000002</v>
      </c>
      <c r="Q15" s="17" t="str">
        <f>[11]Agosto!$H$20</f>
        <v>*</v>
      </c>
      <c r="R15" s="17">
        <f>[11]Agosto!$H$21</f>
        <v>2.16</v>
      </c>
      <c r="S15" s="17">
        <f>[11]Agosto!$H$22</f>
        <v>27</v>
      </c>
      <c r="T15" s="17">
        <f>[11]Agosto!$H$23</f>
        <v>15.48</v>
      </c>
      <c r="U15" s="17">
        <f>[11]Agosto!$H$24</f>
        <v>12.96</v>
      </c>
      <c r="V15" s="17">
        <f>[11]Agosto!$H$25</f>
        <v>13.32</v>
      </c>
      <c r="W15" s="17">
        <f>[11]Agosto!$H$26</f>
        <v>14.04</v>
      </c>
      <c r="X15" s="17">
        <f>[11]Agosto!$H$27</f>
        <v>4.6800000000000006</v>
      </c>
      <c r="Y15" s="17">
        <f>[11]Agosto!$H$28</f>
        <v>6.12</v>
      </c>
      <c r="Z15" s="17">
        <f>[11]Agosto!$H$29</f>
        <v>10.44</v>
      </c>
      <c r="AA15" s="17">
        <f>[11]Agosto!$H$30</f>
        <v>9.7200000000000006</v>
      </c>
      <c r="AB15" s="17">
        <f>[11]Agosto!$H$31</f>
        <v>6.12</v>
      </c>
      <c r="AC15" s="17">
        <f>[11]Agosto!$H$32</f>
        <v>14.4</v>
      </c>
      <c r="AD15" s="17">
        <f>[11]Agosto!$H$33</f>
        <v>7.2</v>
      </c>
      <c r="AE15" s="17">
        <f>[11]Agosto!$H$34</f>
        <v>8.2799999999999994</v>
      </c>
      <c r="AF15" s="17">
        <f>[11]Agosto!$H$35</f>
        <v>9.3600000000000012</v>
      </c>
      <c r="AG15" s="26">
        <f t="shared" si="1"/>
        <v>27</v>
      </c>
    </row>
    <row r="16" spans="1:33" ht="17.100000000000001" customHeight="1" x14ac:dyDescent="0.2">
      <c r="A16" s="15" t="s">
        <v>7</v>
      </c>
      <c r="B16" s="17">
        <f>[12]Agosto!$H$5</f>
        <v>16.920000000000002</v>
      </c>
      <c r="C16" s="17">
        <f>[12]Agosto!$H$6</f>
        <v>16.559999999999999</v>
      </c>
      <c r="D16" s="17">
        <f>[12]Agosto!$H$7</f>
        <v>15.48</v>
      </c>
      <c r="E16" s="17">
        <f>[12]Agosto!$H$8</f>
        <v>15.120000000000001</v>
      </c>
      <c r="F16" s="17">
        <f>[12]Agosto!$H$9</f>
        <v>16.559999999999999</v>
      </c>
      <c r="G16" s="17">
        <f>[12]Agosto!$H$10</f>
        <v>20.88</v>
      </c>
      <c r="H16" s="17">
        <f>[12]Agosto!$H$11</f>
        <v>23.759999999999998</v>
      </c>
      <c r="I16" s="17">
        <f>[12]Agosto!$H$12</f>
        <v>15.48</v>
      </c>
      <c r="J16" s="17">
        <f>[12]Agosto!$H$13</f>
        <v>13.68</v>
      </c>
      <c r="K16" s="17">
        <f>[12]Agosto!$H$14</f>
        <v>16.2</v>
      </c>
      <c r="L16" s="17">
        <f>[12]Agosto!$H$15</f>
        <v>16.2</v>
      </c>
      <c r="M16" s="17">
        <f>[12]Agosto!$H$16</f>
        <v>16.559999999999999</v>
      </c>
      <c r="N16" s="17">
        <f>[12]Agosto!$H$17</f>
        <v>15.48</v>
      </c>
      <c r="O16" s="17">
        <f>[12]Agosto!$H$18</f>
        <v>15.120000000000001</v>
      </c>
      <c r="P16" s="17">
        <f>[12]Agosto!$H$19</f>
        <v>19.8</v>
      </c>
      <c r="Q16" s="17">
        <f>[12]Agosto!$H$20</f>
        <v>21.240000000000002</v>
      </c>
      <c r="R16" s="17">
        <f>[12]Agosto!$H$21</f>
        <v>23.759999999999998</v>
      </c>
      <c r="S16" s="17">
        <f>[12]Agosto!$H$22</f>
        <v>23.759999999999998</v>
      </c>
      <c r="T16" s="17">
        <f>[12]Agosto!$H$23</f>
        <v>15.120000000000001</v>
      </c>
      <c r="U16" s="17">
        <f>[12]Agosto!$H$24</f>
        <v>28.8</v>
      </c>
      <c r="V16" s="17">
        <f>[12]Agosto!$H$25</f>
        <v>24.48</v>
      </c>
      <c r="W16" s="17">
        <f>[12]Agosto!$H$26</f>
        <v>13.68</v>
      </c>
      <c r="X16" s="17">
        <f>[12]Agosto!$H$27</f>
        <v>18</v>
      </c>
      <c r="Y16" s="17">
        <f>[12]Agosto!$H$28</f>
        <v>14.76</v>
      </c>
      <c r="Z16" s="17">
        <f>[12]Agosto!$H$29</f>
        <v>12.96</v>
      </c>
      <c r="AA16" s="17">
        <f>[12]Agosto!$H$30</f>
        <v>18.36</v>
      </c>
      <c r="AB16" s="17">
        <f>[12]Agosto!$H$31</f>
        <v>16.559999999999999</v>
      </c>
      <c r="AC16" s="17">
        <f>[12]Agosto!$H$32</f>
        <v>20.88</v>
      </c>
      <c r="AD16" s="17">
        <f>[12]Agosto!$H$33</f>
        <v>20.16</v>
      </c>
      <c r="AE16" s="17">
        <f>[12]Agosto!$H$34</f>
        <v>13.68</v>
      </c>
      <c r="AF16" s="17">
        <f>[12]Agosto!$H$35</f>
        <v>9</v>
      </c>
      <c r="AG16" s="26">
        <f t="shared" si="1"/>
        <v>28.8</v>
      </c>
    </row>
    <row r="17" spans="1:34" ht="17.100000000000001" customHeight="1" x14ac:dyDescent="0.2">
      <c r="A17" s="15" t="s">
        <v>8</v>
      </c>
      <c r="B17" s="17">
        <f>[13]Agosto!$H$5</f>
        <v>13.32</v>
      </c>
      <c r="C17" s="17">
        <f>[13]Agosto!$H$6</f>
        <v>15.840000000000002</v>
      </c>
      <c r="D17" s="17">
        <f>[13]Agosto!$H$7</f>
        <v>20.52</v>
      </c>
      <c r="E17" s="17">
        <f>[13]Agosto!$H$8</f>
        <v>23.400000000000002</v>
      </c>
      <c r="F17" s="17">
        <f>[13]Agosto!$H$9</f>
        <v>19.440000000000001</v>
      </c>
      <c r="G17" s="17">
        <f>[13]Agosto!$H$10</f>
        <v>10.8</v>
      </c>
      <c r="H17" s="17">
        <f>[13]Agosto!$H$11</f>
        <v>2.8800000000000003</v>
      </c>
      <c r="I17" s="17">
        <f>[13]Agosto!$H$12</f>
        <v>15.120000000000001</v>
      </c>
      <c r="J17" s="17">
        <f>[13]Agosto!$H$13</f>
        <v>7.2</v>
      </c>
      <c r="K17" s="17">
        <f>[13]Agosto!$H$14</f>
        <v>19.440000000000001</v>
      </c>
      <c r="L17" s="17">
        <f>[13]Agosto!$H$15</f>
        <v>20.88</v>
      </c>
      <c r="M17" s="17">
        <f>[13]Agosto!$H$16</f>
        <v>18</v>
      </c>
      <c r="N17" s="17">
        <f>[13]Agosto!$H$17</f>
        <v>16.559999999999999</v>
      </c>
      <c r="O17" s="17">
        <f>[13]Agosto!$H$18</f>
        <v>23.040000000000003</v>
      </c>
      <c r="P17" s="17">
        <f>[13]Agosto!$H$19</f>
        <v>25.56</v>
      </c>
      <c r="Q17" s="17">
        <f>[13]Agosto!$H$20</f>
        <v>18.720000000000002</v>
      </c>
      <c r="R17" s="17">
        <f>[13]Agosto!$H$21</f>
        <v>20.16</v>
      </c>
      <c r="S17" s="17">
        <f>[13]Agosto!$H$22</f>
        <v>28.44</v>
      </c>
      <c r="T17" s="17">
        <f>[13]Agosto!$H$23</f>
        <v>20.16</v>
      </c>
      <c r="U17" s="17">
        <f>[13]Agosto!$H$24</f>
        <v>35.28</v>
      </c>
      <c r="V17" s="17">
        <f>[13]Agosto!$H$25</f>
        <v>35.64</v>
      </c>
      <c r="W17" s="17">
        <f>[13]Agosto!$H$26</f>
        <v>11.520000000000001</v>
      </c>
      <c r="X17" s="17">
        <f>[13]Agosto!$H$27</f>
        <v>15.120000000000001</v>
      </c>
      <c r="Y17" s="17">
        <f>[13]Agosto!$H$28</f>
        <v>16.559999999999999</v>
      </c>
      <c r="Z17" s="17">
        <f>[13]Agosto!$H$29</f>
        <v>11.16</v>
      </c>
      <c r="AA17" s="17">
        <f>[13]Agosto!$H$30</f>
        <v>16.920000000000002</v>
      </c>
      <c r="AB17" s="17">
        <f>[13]Agosto!$H$31</f>
        <v>22.68</v>
      </c>
      <c r="AC17" s="17">
        <f>[13]Agosto!$H$32</f>
        <v>18</v>
      </c>
      <c r="AD17" s="17">
        <f>[13]Agosto!$H$33</f>
        <v>1.8</v>
      </c>
      <c r="AE17" s="17">
        <f>[13]Agosto!$H$34</f>
        <v>5.04</v>
      </c>
      <c r="AF17" s="17">
        <f>[13]Agosto!$H$35</f>
        <v>0</v>
      </c>
      <c r="AG17" s="26">
        <f t="shared" si="1"/>
        <v>35.64</v>
      </c>
      <c r="AH17" s="21" t="s">
        <v>51</v>
      </c>
    </row>
    <row r="18" spans="1:34" ht="17.100000000000001" customHeight="1" x14ac:dyDescent="0.2">
      <c r="A18" s="15" t="s">
        <v>9</v>
      </c>
      <c r="B18" s="17">
        <f>[14]Agosto!$H$5</f>
        <v>17.64</v>
      </c>
      <c r="C18" s="17">
        <f>[14]Agosto!$H$6</f>
        <v>7.5600000000000005</v>
      </c>
      <c r="D18" s="17">
        <f>[14]Agosto!$H$7</f>
        <v>16.559999999999999</v>
      </c>
      <c r="E18" s="17">
        <f>[14]Agosto!$H$8</f>
        <v>15.840000000000002</v>
      </c>
      <c r="F18" s="17">
        <f>[14]Agosto!$H$9</f>
        <v>7.9200000000000008</v>
      </c>
      <c r="G18" s="17">
        <f>[14]Agosto!$H$10</f>
        <v>16.2</v>
      </c>
      <c r="H18" s="17">
        <f>[14]Agosto!$H$11</f>
        <v>16.559999999999999</v>
      </c>
      <c r="I18" s="17" t="str">
        <f>[14]Agosto!$H$12</f>
        <v>*</v>
      </c>
      <c r="J18" s="17">
        <f>[14]Agosto!$H$13</f>
        <v>12.6</v>
      </c>
      <c r="K18" s="17">
        <f>[14]Agosto!$H$14</f>
        <v>19.8</v>
      </c>
      <c r="L18" s="17">
        <f>[14]Agosto!$H$15</f>
        <v>17.28</v>
      </c>
      <c r="M18" s="17">
        <f>[14]Agosto!$H$16</f>
        <v>16.559999999999999</v>
      </c>
      <c r="N18" s="17">
        <f>[14]Agosto!$H$17</f>
        <v>15.120000000000001</v>
      </c>
      <c r="O18" s="17">
        <f>[14]Agosto!$H$18</f>
        <v>13.32</v>
      </c>
      <c r="P18" s="17">
        <f>[14]Agosto!$H$19</f>
        <v>23.400000000000002</v>
      </c>
      <c r="Q18" s="17">
        <f>[14]Agosto!$H$20</f>
        <v>24.12</v>
      </c>
      <c r="R18" s="17">
        <f>[14]Agosto!$H$21</f>
        <v>31.680000000000003</v>
      </c>
      <c r="S18" s="17">
        <f>[14]Agosto!$H$22</f>
        <v>20.88</v>
      </c>
      <c r="T18" s="17">
        <f>[14]Agosto!$H$23</f>
        <v>21.240000000000002</v>
      </c>
      <c r="U18" s="17">
        <f>[14]Agosto!$H$24</f>
        <v>23.040000000000003</v>
      </c>
      <c r="V18" s="17">
        <f>[14]Agosto!$H$25</f>
        <v>27</v>
      </c>
      <c r="W18" s="17">
        <f>[14]Agosto!$H$26</f>
        <v>14.04</v>
      </c>
      <c r="X18" s="17">
        <f>[14]Agosto!$H$27</f>
        <v>15.48</v>
      </c>
      <c r="Y18" s="17">
        <f>[14]Agosto!$H$28</f>
        <v>14.76</v>
      </c>
      <c r="Z18" s="17">
        <f>[14]Agosto!$H$29</f>
        <v>15.48</v>
      </c>
      <c r="AA18" s="17">
        <f>[14]Agosto!$H$30</f>
        <v>18</v>
      </c>
      <c r="AB18" s="17">
        <f>[14]Agosto!$H$31</f>
        <v>16.2</v>
      </c>
      <c r="AC18" s="17">
        <f>[14]Agosto!$H$32</f>
        <v>21.240000000000002</v>
      </c>
      <c r="AD18" s="17">
        <f>[14]Agosto!$H$33</f>
        <v>22.32</v>
      </c>
      <c r="AE18" s="17">
        <f>[14]Agosto!$H$34</f>
        <v>17.28</v>
      </c>
      <c r="AF18" s="17">
        <f>[14]Agosto!$H$35</f>
        <v>8.2799999999999994</v>
      </c>
      <c r="AG18" s="26">
        <f t="shared" si="1"/>
        <v>31.680000000000003</v>
      </c>
    </row>
    <row r="19" spans="1:34" ht="17.100000000000001" customHeight="1" x14ac:dyDescent="0.2">
      <c r="A19" s="15" t="s">
        <v>46</v>
      </c>
      <c r="B19" s="17">
        <f>[15]Agosto!$H$5</f>
        <v>8.64</v>
      </c>
      <c r="C19" s="17">
        <f>[15]Agosto!$H$6</f>
        <v>7.5600000000000005</v>
      </c>
      <c r="D19" s="17">
        <f>[15]Agosto!$H$7</f>
        <v>11.16</v>
      </c>
      <c r="E19" s="17">
        <f>[15]Agosto!$H$8</f>
        <v>12.96</v>
      </c>
      <c r="F19" s="17">
        <f>[15]Agosto!$H$9</f>
        <v>18.36</v>
      </c>
      <c r="G19" s="17">
        <f>[15]Agosto!$H$10</f>
        <v>15.120000000000001</v>
      </c>
      <c r="H19" s="17">
        <f>[15]Agosto!$H$11</f>
        <v>10.08</v>
      </c>
      <c r="I19" s="17">
        <f>[15]Agosto!$H$12</f>
        <v>9.7200000000000006</v>
      </c>
      <c r="J19" s="17">
        <f>[15]Agosto!$H$13</f>
        <v>10.08</v>
      </c>
      <c r="K19" s="17">
        <f>[15]Agosto!$H$14</f>
        <v>7.9200000000000008</v>
      </c>
      <c r="L19" s="17">
        <f>[15]Agosto!$H$15</f>
        <v>11.16</v>
      </c>
      <c r="M19" s="17">
        <f>[15]Agosto!$H$16</f>
        <v>11.879999999999999</v>
      </c>
      <c r="N19" s="17">
        <f>[15]Agosto!$H$17</f>
        <v>10.8</v>
      </c>
      <c r="O19" s="17">
        <f>[15]Agosto!$H$18</f>
        <v>11.879999999999999</v>
      </c>
      <c r="P19" s="17">
        <f>[15]Agosto!$H$19</f>
        <v>15.120000000000001</v>
      </c>
      <c r="Q19" s="17">
        <f>[15]Agosto!$H$20</f>
        <v>17.64</v>
      </c>
      <c r="R19" s="17">
        <f>[15]Agosto!$H$21</f>
        <v>18</v>
      </c>
      <c r="S19" s="17">
        <f>[15]Agosto!$H$22</f>
        <v>17.28</v>
      </c>
      <c r="T19" s="17">
        <f>[15]Agosto!$H$23</f>
        <v>18.36</v>
      </c>
      <c r="U19" s="17">
        <f>[15]Agosto!$H$24</f>
        <v>19.8</v>
      </c>
      <c r="V19" s="17">
        <f>[15]Agosto!$H$25</f>
        <v>17.64</v>
      </c>
      <c r="W19" s="17">
        <f>[15]Agosto!$H$26</f>
        <v>8.2799999999999994</v>
      </c>
      <c r="X19" s="17">
        <f>[15]Agosto!$H$27</f>
        <v>12.24</v>
      </c>
      <c r="Y19" s="17">
        <f>[15]Agosto!$H$28</f>
        <v>12.6</v>
      </c>
      <c r="Z19" s="17">
        <f>[15]Agosto!$H$29</f>
        <v>14.4</v>
      </c>
      <c r="AA19" s="17">
        <f>[15]Agosto!$H$30</f>
        <v>20.88</v>
      </c>
      <c r="AB19" s="17">
        <f>[15]Agosto!$H$31</f>
        <v>16.559999999999999</v>
      </c>
      <c r="AC19" s="17">
        <f>[15]Agosto!$H$32</f>
        <v>16.920000000000002</v>
      </c>
      <c r="AD19" s="17">
        <f>[15]Agosto!$H$33</f>
        <v>14.4</v>
      </c>
      <c r="AE19" s="17">
        <f>[15]Agosto!$H$34</f>
        <v>10.08</v>
      </c>
      <c r="AF19" s="17">
        <f>[15]Agosto!$H$35</f>
        <v>7.9200000000000008</v>
      </c>
      <c r="AG19" s="26">
        <f t="shared" si="1"/>
        <v>20.88</v>
      </c>
    </row>
    <row r="20" spans="1:34" ht="17.100000000000001" customHeight="1" x14ac:dyDescent="0.2">
      <c r="A20" s="15" t="s">
        <v>10</v>
      </c>
      <c r="B20" s="17">
        <f>[16]Agosto!$H$5</f>
        <v>15.840000000000002</v>
      </c>
      <c r="C20" s="17">
        <f>[16]Agosto!$H$6</f>
        <v>14.76</v>
      </c>
      <c r="D20" s="17">
        <f>[16]Agosto!$H$7</f>
        <v>13.68</v>
      </c>
      <c r="E20" s="17">
        <f>[16]Agosto!$H$8</f>
        <v>16.2</v>
      </c>
      <c r="F20" s="17">
        <f>[16]Agosto!$H$9</f>
        <v>15.840000000000002</v>
      </c>
      <c r="G20" s="17">
        <f>[16]Agosto!$H$10</f>
        <v>14.76</v>
      </c>
      <c r="H20" s="17">
        <f>[16]Agosto!$H$11</f>
        <v>11.16</v>
      </c>
      <c r="I20" s="17">
        <f>[16]Agosto!$H$12</f>
        <v>10.8</v>
      </c>
      <c r="J20" s="17">
        <f>[16]Agosto!$H$13</f>
        <v>11.879999999999999</v>
      </c>
      <c r="K20" s="17">
        <f>[16]Agosto!$H$14</f>
        <v>13.68</v>
      </c>
      <c r="L20" s="17">
        <f>[16]Agosto!$H$15</f>
        <v>10.8</v>
      </c>
      <c r="M20" s="17">
        <f>[16]Agosto!$H$16</f>
        <v>15.120000000000001</v>
      </c>
      <c r="N20" s="17">
        <f>[16]Agosto!$H$17</f>
        <v>13.68</v>
      </c>
      <c r="O20" s="17">
        <f>[16]Agosto!$H$18</f>
        <v>12.96</v>
      </c>
      <c r="P20" s="17">
        <f>[16]Agosto!$H$19</f>
        <v>18.720000000000002</v>
      </c>
      <c r="Q20" s="17">
        <f>[16]Agosto!$H$20</f>
        <v>19.079999999999998</v>
      </c>
      <c r="R20" s="17">
        <f>[16]Agosto!$H$21</f>
        <v>15.840000000000002</v>
      </c>
      <c r="S20" s="17">
        <f>[16]Agosto!$H$22</f>
        <v>20.52</v>
      </c>
      <c r="T20" s="17">
        <f>[16]Agosto!$H$23</f>
        <v>16.920000000000002</v>
      </c>
      <c r="U20" s="17">
        <f>[16]Agosto!$H$24</f>
        <v>22.32</v>
      </c>
      <c r="V20" s="17">
        <f>[16]Agosto!$H$25</f>
        <v>23.040000000000003</v>
      </c>
      <c r="W20" s="17">
        <f>[16]Agosto!$H$26</f>
        <v>9.7200000000000006</v>
      </c>
      <c r="X20" s="17">
        <f>[16]Agosto!$H$27</f>
        <v>10.8</v>
      </c>
      <c r="Y20" s="17">
        <f>[16]Agosto!$H$28</f>
        <v>13.32</v>
      </c>
      <c r="Z20" s="17">
        <f>[16]Agosto!$H$29</f>
        <v>11.520000000000001</v>
      </c>
      <c r="AA20" s="17">
        <f>[16]Agosto!$H$30</f>
        <v>16.920000000000002</v>
      </c>
      <c r="AB20" s="17">
        <f>[16]Agosto!$H$31</f>
        <v>14.76</v>
      </c>
      <c r="AC20" s="17">
        <f>[16]Agosto!$H$32</f>
        <v>21.240000000000002</v>
      </c>
      <c r="AD20" s="17">
        <f>[16]Agosto!$H$33</f>
        <v>11.879999999999999</v>
      </c>
      <c r="AE20" s="17">
        <f>[16]Agosto!$H$34</f>
        <v>9</v>
      </c>
      <c r="AF20" s="17">
        <f>[16]Agosto!$H$35</f>
        <v>7.5600000000000005</v>
      </c>
      <c r="AG20" s="26">
        <f>MAX(B20:AF20)</f>
        <v>23.040000000000003</v>
      </c>
    </row>
    <row r="21" spans="1:34" ht="17.100000000000001" customHeight="1" x14ac:dyDescent="0.2">
      <c r="A21" s="15" t="s">
        <v>11</v>
      </c>
      <c r="B21" s="17">
        <f>[17]Agosto!$H$5</f>
        <v>7.9200000000000008</v>
      </c>
      <c r="C21" s="17">
        <f>[17]Agosto!$H$6</f>
        <v>8.2799999999999994</v>
      </c>
      <c r="D21" s="17">
        <f>[17]Agosto!$H$7</f>
        <v>8.64</v>
      </c>
      <c r="E21" s="17">
        <f>[17]Agosto!$H$8</f>
        <v>6.84</v>
      </c>
      <c r="F21" s="17">
        <f>[17]Agosto!$H$9</f>
        <v>9.7200000000000006</v>
      </c>
      <c r="G21" s="17">
        <f>[17]Agosto!$H$10</f>
        <v>11.879999999999999</v>
      </c>
      <c r="H21" s="17">
        <f>[17]Agosto!$H$11</f>
        <v>15.840000000000002</v>
      </c>
      <c r="I21" s="17">
        <f>[17]Agosto!$H$12</f>
        <v>7.2</v>
      </c>
      <c r="J21" s="17">
        <f>[17]Agosto!$H$13</f>
        <v>7.2</v>
      </c>
      <c r="K21" s="17">
        <f>[17]Agosto!$H$14</f>
        <v>11.520000000000001</v>
      </c>
      <c r="L21" s="17">
        <f>[17]Agosto!$H$15</f>
        <v>12.24</v>
      </c>
      <c r="M21" s="17">
        <f>[17]Agosto!$H$16</f>
        <v>11.879999999999999</v>
      </c>
      <c r="N21" s="17">
        <f>[17]Agosto!$H$17</f>
        <v>6.12</v>
      </c>
      <c r="O21" s="17">
        <f>[17]Agosto!$H$18</f>
        <v>10.8</v>
      </c>
      <c r="P21" s="17">
        <f>[17]Agosto!$H$19</f>
        <v>21.6</v>
      </c>
      <c r="Q21" s="17">
        <f>[17]Agosto!$H$20</f>
        <v>13.32</v>
      </c>
      <c r="R21" s="17">
        <f>[17]Agosto!$H$21</f>
        <v>15.120000000000001</v>
      </c>
      <c r="S21" s="17">
        <f>[17]Agosto!$H$22</f>
        <v>16.2</v>
      </c>
      <c r="T21" s="17">
        <f>[17]Agosto!$H$23</f>
        <v>11.879999999999999</v>
      </c>
      <c r="U21" s="17">
        <f>[17]Agosto!$H$24</f>
        <v>21.6</v>
      </c>
      <c r="V21" s="17">
        <f>[17]Agosto!$H$25</f>
        <v>11.879999999999999</v>
      </c>
      <c r="W21" s="17">
        <f>[17]Agosto!$H$26</f>
        <v>16.559999999999999</v>
      </c>
      <c r="X21" s="17">
        <f>[17]Agosto!$H$27</f>
        <v>14.04</v>
      </c>
      <c r="Y21" s="17">
        <f>[17]Agosto!$H$28</f>
        <v>6.48</v>
      </c>
      <c r="Z21" s="17">
        <f>[17]Agosto!$H$29</f>
        <v>6.12</v>
      </c>
      <c r="AA21" s="17">
        <f>[17]Agosto!$H$30</f>
        <v>7.9200000000000008</v>
      </c>
      <c r="AB21" s="17">
        <f>[17]Agosto!$H$31</f>
        <v>6.48</v>
      </c>
      <c r="AC21" s="17">
        <f>[17]Agosto!$H$32</f>
        <v>12.24</v>
      </c>
      <c r="AD21" s="17">
        <f>[17]Agosto!$H$33</f>
        <v>17.64</v>
      </c>
      <c r="AE21" s="17">
        <f>[17]Agosto!$H$34</f>
        <v>16.2</v>
      </c>
      <c r="AF21" s="17">
        <f>[17]Agosto!$H$35</f>
        <v>5.4</v>
      </c>
      <c r="AG21" s="26">
        <f>MAX(B21:AF21)</f>
        <v>21.6</v>
      </c>
    </row>
    <row r="22" spans="1:34" ht="17.100000000000001" customHeight="1" x14ac:dyDescent="0.2">
      <c r="A22" s="15" t="s">
        <v>12</v>
      </c>
      <c r="B22" s="17">
        <f>[18]Agosto!$H$5</f>
        <v>9</v>
      </c>
      <c r="C22" s="17">
        <f>[18]Agosto!$H$6</f>
        <v>7.2</v>
      </c>
      <c r="D22" s="17">
        <f>[18]Agosto!$H$7</f>
        <v>7.5600000000000005</v>
      </c>
      <c r="E22" s="17">
        <f>[18]Agosto!$H$8</f>
        <v>9.7200000000000006</v>
      </c>
      <c r="F22" s="17">
        <f>[18]Agosto!$H$9</f>
        <v>14.4</v>
      </c>
      <c r="G22" s="17">
        <f>[18]Agosto!$H$10</f>
        <v>12.96</v>
      </c>
      <c r="H22" s="17">
        <f>[18]Agosto!$H$11</f>
        <v>12.24</v>
      </c>
      <c r="I22" s="17">
        <f>[18]Agosto!$H$12</f>
        <v>6.12</v>
      </c>
      <c r="J22" s="17">
        <f>[18]Agosto!$H$13</f>
        <v>6.48</v>
      </c>
      <c r="K22" s="17">
        <f>[18]Agosto!$H$14</f>
        <v>10.8</v>
      </c>
      <c r="L22" s="17">
        <f>[18]Agosto!$H$15</f>
        <v>6.48</v>
      </c>
      <c r="M22" s="17">
        <f>[18]Agosto!$H$16</f>
        <v>6.12</v>
      </c>
      <c r="N22" s="17">
        <f>[18]Agosto!$H$17</f>
        <v>4.6800000000000006</v>
      </c>
      <c r="O22" s="17">
        <f>[18]Agosto!$H$18</f>
        <v>12.24</v>
      </c>
      <c r="P22" s="17">
        <f>[18]Agosto!$H$19</f>
        <v>13.68</v>
      </c>
      <c r="Q22" s="17">
        <f>[18]Agosto!$H$20</f>
        <v>12.6</v>
      </c>
      <c r="R22" s="17">
        <f>[18]Agosto!$H$21</f>
        <v>15.120000000000001</v>
      </c>
      <c r="S22" s="17">
        <f>[18]Agosto!$H$22</f>
        <v>13.32</v>
      </c>
      <c r="T22" s="17">
        <f>[18]Agosto!$H$23</f>
        <v>12.96</v>
      </c>
      <c r="U22" s="17">
        <f>[18]Agosto!$H$24</f>
        <v>18.36</v>
      </c>
      <c r="V22" s="17">
        <f>[18]Agosto!$H$25</f>
        <v>20.88</v>
      </c>
      <c r="W22" s="17">
        <f>[18]Agosto!$H$26</f>
        <v>10.8</v>
      </c>
      <c r="X22" s="17">
        <f>[18]Agosto!$H$27</f>
        <v>6.48</v>
      </c>
      <c r="Y22" s="17">
        <f>[18]Agosto!$H$28</f>
        <v>6.84</v>
      </c>
      <c r="Z22" s="17">
        <f>[18]Agosto!$H$29</f>
        <v>11.16</v>
      </c>
      <c r="AA22" s="17">
        <f>[18]Agosto!$H$30</f>
        <v>20.88</v>
      </c>
      <c r="AB22" s="17">
        <f>[18]Agosto!$H$31</f>
        <v>12.6</v>
      </c>
      <c r="AC22" s="17">
        <f>[18]Agosto!$H$32</f>
        <v>9.3600000000000012</v>
      </c>
      <c r="AD22" s="17">
        <f>[18]Agosto!$H$33</f>
        <v>9.3600000000000012</v>
      </c>
      <c r="AE22" s="17">
        <f>[18]Agosto!$H$34</f>
        <v>8.2799999999999994</v>
      </c>
      <c r="AF22" s="17">
        <f>[18]Agosto!$H$35</f>
        <v>5.04</v>
      </c>
      <c r="AG22" s="26">
        <f>MAX(B22:AF22)</f>
        <v>20.88</v>
      </c>
    </row>
    <row r="23" spans="1:34" ht="17.100000000000001" customHeight="1" x14ac:dyDescent="0.2">
      <c r="A23" s="15" t="s">
        <v>13</v>
      </c>
      <c r="B23" s="17">
        <f>[19]Agosto!$H$5</f>
        <v>11.520000000000001</v>
      </c>
      <c r="C23" s="17">
        <f>[19]Agosto!$H$6</f>
        <v>10.8</v>
      </c>
      <c r="D23" s="17">
        <f>[19]Agosto!$H$7</f>
        <v>12.24</v>
      </c>
      <c r="E23" s="17">
        <f>[19]Agosto!$H$8</f>
        <v>15.48</v>
      </c>
      <c r="F23" s="17">
        <f>[19]Agosto!$H$9</f>
        <v>21.240000000000002</v>
      </c>
      <c r="G23" s="17">
        <f>[19]Agosto!$H$10</f>
        <v>23.400000000000002</v>
      </c>
      <c r="H23" s="17">
        <f>[19]Agosto!$H$11</f>
        <v>15.48</v>
      </c>
      <c r="I23" s="17">
        <f>[19]Agosto!$H$12</f>
        <v>14.76</v>
      </c>
      <c r="J23" s="17">
        <f>[19]Agosto!$H$13</f>
        <v>18.720000000000002</v>
      </c>
      <c r="K23" s="17">
        <f>[19]Agosto!$H$14</f>
        <v>16.920000000000002</v>
      </c>
      <c r="L23" s="17">
        <f>[19]Agosto!$H$15</f>
        <v>11.16</v>
      </c>
      <c r="M23" s="17">
        <f>[19]Agosto!$H$16</f>
        <v>10.44</v>
      </c>
      <c r="N23" s="17">
        <f>[19]Agosto!$H$17</f>
        <v>15.120000000000001</v>
      </c>
      <c r="O23" s="17">
        <f>[19]Agosto!$H$18</f>
        <v>13.32</v>
      </c>
      <c r="P23" s="17">
        <f>[19]Agosto!$H$19</f>
        <v>21.96</v>
      </c>
      <c r="Q23" s="17">
        <f>[19]Agosto!$H$20</f>
        <v>26.64</v>
      </c>
      <c r="R23" s="17">
        <f>[19]Agosto!$H$21</f>
        <v>21.240000000000002</v>
      </c>
      <c r="S23" s="17">
        <f>[19]Agosto!$H$22</f>
        <v>16.920000000000002</v>
      </c>
      <c r="T23" s="17">
        <f>[19]Agosto!$H$23</f>
        <v>13.32</v>
      </c>
      <c r="U23" s="17">
        <f>[19]Agosto!$H$24</f>
        <v>22.68</v>
      </c>
      <c r="V23" s="17">
        <f>[19]Agosto!$H$25</f>
        <v>33.119999999999997</v>
      </c>
      <c r="W23" s="17">
        <f>[19]Agosto!$H$26</f>
        <v>18.720000000000002</v>
      </c>
      <c r="X23" s="17">
        <f>[19]Agosto!$H$27</f>
        <v>13.68</v>
      </c>
      <c r="Y23" s="17">
        <f>[19]Agosto!$H$28</f>
        <v>11.879999999999999</v>
      </c>
      <c r="Z23" s="17">
        <f>[19]Agosto!$H$29</f>
        <v>9</v>
      </c>
      <c r="AA23" s="17">
        <f>[19]Agosto!$H$30</f>
        <v>23.400000000000002</v>
      </c>
      <c r="AB23" s="17">
        <f>[19]Agosto!$H$31</f>
        <v>18</v>
      </c>
      <c r="AC23" s="17">
        <f>[19]Agosto!$H$32</f>
        <v>22.32</v>
      </c>
      <c r="AD23" s="17">
        <f>[19]Agosto!$H$33</f>
        <v>20.88</v>
      </c>
      <c r="AE23" s="17">
        <f>[19]Agosto!$H$34</f>
        <v>14.4</v>
      </c>
      <c r="AF23" s="17">
        <f>[19]Agosto!$H$35</f>
        <v>6.12</v>
      </c>
      <c r="AG23" s="26">
        <f>MAX(B23:AF23)</f>
        <v>33.119999999999997</v>
      </c>
    </row>
    <row r="24" spans="1:34" ht="17.100000000000001" customHeight="1" x14ac:dyDescent="0.2">
      <c r="A24" s="15" t="s">
        <v>14</v>
      </c>
      <c r="B24" s="17">
        <f>[20]Agosto!$H$5</f>
        <v>10.8</v>
      </c>
      <c r="C24" s="17">
        <f>[20]Agosto!$H$6</f>
        <v>11.520000000000001</v>
      </c>
      <c r="D24" s="17">
        <f>[20]Agosto!$H$7</f>
        <v>12.6</v>
      </c>
      <c r="E24" s="17">
        <f>[20]Agosto!$H$8</f>
        <v>11.16</v>
      </c>
      <c r="F24" s="17">
        <f>[20]Agosto!$H$9</f>
        <v>15.840000000000002</v>
      </c>
      <c r="G24" s="17">
        <f>[20]Agosto!$H$10</f>
        <v>19.079999999999998</v>
      </c>
      <c r="H24" s="17">
        <f>[20]Agosto!$H$11</f>
        <v>18</v>
      </c>
      <c r="I24" s="17">
        <f>[20]Agosto!$H$12</f>
        <v>18.720000000000002</v>
      </c>
      <c r="J24" s="17">
        <f>[20]Agosto!$H$13</f>
        <v>18.36</v>
      </c>
      <c r="K24" s="17">
        <f>[20]Agosto!$H$14</f>
        <v>17.28</v>
      </c>
      <c r="L24" s="17">
        <f>[20]Agosto!$H$15</f>
        <v>18</v>
      </c>
      <c r="M24" s="17">
        <f>[20]Agosto!$H$16</f>
        <v>16.559999999999999</v>
      </c>
      <c r="N24" s="17">
        <f>[20]Agosto!$H$17</f>
        <v>10.8</v>
      </c>
      <c r="O24" s="17">
        <f>[20]Agosto!$H$18</f>
        <v>10.8</v>
      </c>
      <c r="P24" s="17">
        <f>[20]Agosto!$H$19</f>
        <v>20.52</v>
      </c>
      <c r="Q24" s="17">
        <f>[20]Agosto!$H$20</f>
        <v>20.52</v>
      </c>
      <c r="R24" s="17">
        <f>[20]Agosto!$H$21</f>
        <v>14.4</v>
      </c>
      <c r="S24" s="17">
        <f>[20]Agosto!$H$22</f>
        <v>16.920000000000002</v>
      </c>
      <c r="T24" s="17">
        <f>[20]Agosto!$H$23</f>
        <v>33.840000000000003</v>
      </c>
      <c r="U24" s="17">
        <f>[20]Agosto!$H$24</f>
        <v>24.48</v>
      </c>
      <c r="V24" s="17">
        <f>[20]Agosto!$H$25</f>
        <v>29.880000000000003</v>
      </c>
      <c r="W24" s="17">
        <f>[20]Agosto!$H$26</f>
        <v>23.040000000000003</v>
      </c>
      <c r="X24" s="17">
        <f>[20]Agosto!$H$27</f>
        <v>10.8</v>
      </c>
      <c r="Y24" s="17">
        <f>[20]Agosto!$H$28</f>
        <v>12.6</v>
      </c>
      <c r="Z24" s="17">
        <f>[20]Agosto!$H$29</f>
        <v>15.48</v>
      </c>
      <c r="AA24" s="17">
        <f>[20]Agosto!$H$30</f>
        <v>13.68</v>
      </c>
      <c r="AB24" s="17">
        <f>[20]Agosto!$H$31</f>
        <v>18.36</v>
      </c>
      <c r="AC24" s="17">
        <f>[20]Agosto!$H$32</f>
        <v>12.96</v>
      </c>
      <c r="AD24" s="17">
        <f>[20]Agosto!$H$33</f>
        <v>17.64</v>
      </c>
      <c r="AE24" s="17">
        <f>[20]Agosto!$H$34</f>
        <v>16.559999999999999</v>
      </c>
      <c r="AF24" s="17">
        <f>[20]Agosto!$H$35</f>
        <v>18.720000000000002</v>
      </c>
      <c r="AG24" s="26">
        <f>MAX(B24:AF24)</f>
        <v>33.840000000000003</v>
      </c>
    </row>
    <row r="25" spans="1:34" ht="17.100000000000001" customHeight="1" x14ac:dyDescent="0.2">
      <c r="A25" s="15" t="s">
        <v>15</v>
      </c>
      <c r="B25" s="17">
        <f>[21]Agosto!$H$5</f>
        <v>14.4</v>
      </c>
      <c r="C25" s="17">
        <f>[21]Agosto!$H$6</f>
        <v>18.36</v>
      </c>
      <c r="D25" s="17">
        <f>[21]Agosto!$H$7</f>
        <v>19.8</v>
      </c>
      <c r="E25" s="17">
        <f>[21]Agosto!$H$8</f>
        <v>21.240000000000002</v>
      </c>
      <c r="F25" s="17">
        <f>[21]Agosto!$H$9</f>
        <v>14.4</v>
      </c>
      <c r="G25" s="17">
        <f>[21]Agosto!$H$10</f>
        <v>15.840000000000002</v>
      </c>
      <c r="H25" s="17">
        <f>[21]Agosto!$H$11</f>
        <v>13.32</v>
      </c>
      <c r="I25" s="17">
        <f>[21]Agosto!$H$12</f>
        <v>13.68</v>
      </c>
      <c r="J25" s="17">
        <f>[21]Agosto!$H$13</f>
        <v>10.44</v>
      </c>
      <c r="K25" s="17">
        <f>[21]Agosto!$H$14</f>
        <v>14.76</v>
      </c>
      <c r="L25" s="17">
        <f>[21]Agosto!$H$15</f>
        <v>23.759999999999998</v>
      </c>
      <c r="M25" s="17">
        <f>[21]Agosto!$H$16</f>
        <v>22.32</v>
      </c>
      <c r="N25" s="17">
        <f>[21]Agosto!$H$17</f>
        <v>18.720000000000002</v>
      </c>
      <c r="O25" s="17">
        <f>[21]Agosto!$H$18</f>
        <v>15.120000000000001</v>
      </c>
      <c r="P25" s="17">
        <f>[21]Agosto!$H$19</f>
        <v>19.8</v>
      </c>
      <c r="Q25" s="17">
        <f>[21]Agosto!$H$20</f>
        <v>17.64</v>
      </c>
      <c r="R25" s="17">
        <f>[21]Agosto!$H$21</f>
        <v>20.16</v>
      </c>
      <c r="S25" s="17">
        <f>[21]Agosto!$H$22</f>
        <v>18</v>
      </c>
      <c r="T25" s="17">
        <f>[21]Agosto!$H$23</f>
        <v>20.52</v>
      </c>
      <c r="U25" s="17">
        <f>[21]Agosto!$H$24</f>
        <v>24.840000000000003</v>
      </c>
      <c r="V25" s="17">
        <f>[21]Agosto!$H$25</f>
        <v>29.16</v>
      </c>
      <c r="W25" s="17">
        <f>[21]Agosto!$H$26</f>
        <v>15.120000000000001</v>
      </c>
      <c r="X25" s="17">
        <f>[21]Agosto!$H$27</f>
        <v>15.48</v>
      </c>
      <c r="Y25" s="17">
        <f>[21]Agosto!$H$28</f>
        <v>18</v>
      </c>
      <c r="Z25" s="17">
        <f>[21]Agosto!$H$29</f>
        <v>14.4</v>
      </c>
      <c r="AA25" s="17">
        <f>[21]Agosto!$H$30</f>
        <v>21.6</v>
      </c>
      <c r="AB25" s="17">
        <f>[21]Agosto!$H$31</f>
        <v>22.32</v>
      </c>
      <c r="AC25" s="17">
        <f>[21]Agosto!$H$32</f>
        <v>18.36</v>
      </c>
      <c r="AD25" s="17">
        <f>[21]Agosto!$H$33</f>
        <v>18</v>
      </c>
      <c r="AE25" s="17">
        <f>[21]Agosto!$H$34</f>
        <v>18</v>
      </c>
      <c r="AF25" s="17">
        <f>[21]Agosto!$H$35</f>
        <v>8.64</v>
      </c>
      <c r="AG25" s="26">
        <f t="shared" ref="AG25:AG32" si="2">MAX(B25:AF25)</f>
        <v>29.16</v>
      </c>
    </row>
    <row r="26" spans="1:34" ht="17.100000000000001" customHeight="1" x14ac:dyDescent="0.2">
      <c r="A26" s="15" t="s">
        <v>16</v>
      </c>
      <c r="B26" s="17">
        <f>[22]Agosto!$H$5</f>
        <v>9.3600000000000012</v>
      </c>
      <c r="C26" s="17">
        <f>[22]Agosto!$H$6</f>
        <v>9.3600000000000012</v>
      </c>
      <c r="D26" s="17">
        <f>[22]Agosto!$H$7</f>
        <v>9</v>
      </c>
      <c r="E26" s="17">
        <f>[22]Agosto!$H$8</f>
        <v>14.4</v>
      </c>
      <c r="F26" s="17">
        <f>[22]Agosto!$H$9</f>
        <v>20.16</v>
      </c>
      <c r="G26" s="17">
        <f>[22]Agosto!$H$10</f>
        <v>19.440000000000001</v>
      </c>
      <c r="H26" s="17">
        <f>[22]Agosto!$H$11</f>
        <v>11.520000000000001</v>
      </c>
      <c r="I26" s="17">
        <f>[22]Agosto!$H$12</f>
        <v>14.76</v>
      </c>
      <c r="J26" s="17">
        <f>[22]Agosto!$H$13</f>
        <v>13.68</v>
      </c>
      <c r="K26" s="17">
        <f>[22]Agosto!$H$14</f>
        <v>16.920000000000002</v>
      </c>
      <c r="L26" s="17">
        <f>[22]Agosto!$H$15</f>
        <v>7.9200000000000008</v>
      </c>
      <c r="M26" s="17">
        <f>[22]Agosto!$H$16</f>
        <v>6.84</v>
      </c>
      <c r="N26" s="17">
        <f>[22]Agosto!$H$17</f>
        <v>10.44</v>
      </c>
      <c r="O26" s="17">
        <f>[22]Agosto!$H$18</f>
        <v>13.68</v>
      </c>
      <c r="P26" s="17">
        <f>[22]Agosto!$H$19</f>
        <v>16.920000000000002</v>
      </c>
      <c r="Q26" s="17">
        <f>[22]Agosto!$H$20</f>
        <v>10.8</v>
      </c>
      <c r="R26" s="17">
        <f>[22]Agosto!$H$21</f>
        <v>17.64</v>
      </c>
      <c r="S26" s="17">
        <f>[22]Agosto!$H$22</f>
        <v>12.24</v>
      </c>
      <c r="T26" s="17">
        <f>[22]Agosto!$H$23</f>
        <v>12.24</v>
      </c>
      <c r="U26" s="17">
        <f>[22]Agosto!$H$24</f>
        <v>27.36</v>
      </c>
      <c r="V26" s="17">
        <f>[22]Agosto!$H$25</f>
        <v>25.56</v>
      </c>
      <c r="W26" s="17">
        <f>[22]Agosto!$H$26</f>
        <v>13.32</v>
      </c>
      <c r="X26" s="17">
        <f>[22]Agosto!$H$27</f>
        <v>8.64</v>
      </c>
      <c r="Y26" s="17">
        <f>[22]Agosto!$H$28</f>
        <v>10.08</v>
      </c>
      <c r="Z26" s="17">
        <f>[22]Agosto!$H$29</f>
        <v>12.96</v>
      </c>
      <c r="AA26" s="17">
        <f>[22]Agosto!$H$30</f>
        <v>16.920000000000002</v>
      </c>
      <c r="AB26" s="17">
        <f>[22]Agosto!$H$31</f>
        <v>15.840000000000002</v>
      </c>
      <c r="AC26" s="17">
        <f>[22]Agosto!$H$32</f>
        <v>14.76</v>
      </c>
      <c r="AD26" s="17">
        <f>[22]Agosto!$H$33</f>
        <v>18.36</v>
      </c>
      <c r="AE26" s="17">
        <f>[22]Agosto!$H$34</f>
        <v>9</v>
      </c>
      <c r="AF26" s="17">
        <f>[22]Agosto!$H$35</f>
        <v>7.2</v>
      </c>
      <c r="AG26" s="26">
        <f t="shared" si="2"/>
        <v>27.36</v>
      </c>
    </row>
    <row r="27" spans="1:34" ht="17.100000000000001" customHeight="1" x14ac:dyDescent="0.2">
      <c r="A27" s="15" t="s">
        <v>17</v>
      </c>
      <c r="B27" s="17">
        <f>[23]Agosto!$H$5</f>
        <v>14.4</v>
      </c>
      <c r="C27" s="17">
        <f>[23]Agosto!$H$6</f>
        <v>12.24</v>
      </c>
      <c r="D27" s="17">
        <f>[23]Agosto!$H$7</f>
        <v>11.879999999999999</v>
      </c>
      <c r="E27" s="17">
        <f>[23]Agosto!$H$8</f>
        <v>18.720000000000002</v>
      </c>
      <c r="F27" s="17">
        <f>[23]Agosto!$H$9</f>
        <v>20.88</v>
      </c>
      <c r="G27" s="17">
        <f>[23]Agosto!$H$10</f>
        <v>28.44</v>
      </c>
      <c r="H27" s="17">
        <f>[23]Agosto!$H$11</f>
        <v>21.6</v>
      </c>
      <c r="I27" s="17">
        <f>[23]Agosto!$H$12</f>
        <v>8.64</v>
      </c>
      <c r="J27" s="17">
        <f>[23]Agosto!$H$13</f>
        <v>12.6</v>
      </c>
      <c r="K27" s="17">
        <f>[23]Agosto!$H$14</f>
        <v>13.68</v>
      </c>
      <c r="L27" s="17">
        <f>[23]Agosto!$H$15</f>
        <v>13.68</v>
      </c>
      <c r="M27" s="17">
        <f>[23]Agosto!$H$16</f>
        <v>11.16</v>
      </c>
      <c r="N27" s="17">
        <f>[23]Agosto!$H$17</f>
        <v>11.16</v>
      </c>
      <c r="O27" s="17">
        <f>[23]Agosto!$H$18</f>
        <v>10.8</v>
      </c>
      <c r="P27" s="17">
        <f>[23]Agosto!$H$19</f>
        <v>13.32</v>
      </c>
      <c r="Q27" s="17">
        <f>[23]Agosto!$H$20</f>
        <v>23.040000000000003</v>
      </c>
      <c r="R27" s="17">
        <f>[23]Agosto!$H$21</f>
        <v>31.680000000000003</v>
      </c>
      <c r="S27" s="17">
        <f>[23]Agosto!$H$22</f>
        <v>33.119999999999997</v>
      </c>
      <c r="T27" s="17">
        <f>[23]Agosto!$H$23</f>
        <v>15.840000000000002</v>
      </c>
      <c r="U27" s="17">
        <f>[23]Agosto!$H$24</f>
        <v>33.119999999999997</v>
      </c>
      <c r="V27" s="17">
        <f>[23]Agosto!$H$25</f>
        <v>31.680000000000003</v>
      </c>
      <c r="W27" s="17">
        <f>[23]Agosto!$H$26</f>
        <v>10.8</v>
      </c>
      <c r="X27" s="17">
        <f>[23]Agosto!$H$27</f>
        <v>10.44</v>
      </c>
      <c r="Y27" s="17">
        <f>[23]Agosto!$H$28</f>
        <v>11.16</v>
      </c>
      <c r="Z27" s="17">
        <f>[23]Agosto!$H$29</f>
        <v>12.6</v>
      </c>
      <c r="AA27" s="17">
        <f>[23]Agosto!$H$30</f>
        <v>23.400000000000002</v>
      </c>
      <c r="AB27" s="17">
        <f>[23]Agosto!$H$31</f>
        <v>14.4</v>
      </c>
      <c r="AC27" s="17">
        <f>[23]Agosto!$H$32</f>
        <v>26.28</v>
      </c>
      <c r="AD27" s="17">
        <f>[23]Agosto!$H$33</f>
        <v>16.2</v>
      </c>
      <c r="AE27" s="17">
        <f>[23]Agosto!$H$34</f>
        <v>13.68</v>
      </c>
      <c r="AF27" s="17">
        <f>[23]Agosto!$H$35</f>
        <v>8.64</v>
      </c>
      <c r="AG27" s="26">
        <f t="shared" si="2"/>
        <v>33.119999999999997</v>
      </c>
    </row>
    <row r="28" spans="1:34" ht="17.100000000000001" customHeight="1" x14ac:dyDescent="0.2">
      <c r="A28" s="15" t="s">
        <v>18</v>
      </c>
      <c r="B28" s="17">
        <f>[24]Agosto!$H$5</f>
        <v>2.52</v>
      </c>
      <c r="C28" s="17">
        <f>[24]Agosto!$H$6</f>
        <v>3.24</v>
      </c>
      <c r="D28" s="17">
        <f>[24]Agosto!$H$7</f>
        <v>13.32</v>
      </c>
      <c r="E28" s="17">
        <f>[24]Agosto!$H$8</f>
        <v>2.16</v>
      </c>
      <c r="F28" s="17">
        <f>[24]Agosto!$H$9</f>
        <v>9</v>
      </c>
      <c r="G28" s="17">
        <f>[24]Agosto!$H$10</f>
        <v>20.52</v>
      </c>
      <c r="H28" s="17">
        <f>[24]Agosto!$H$11</f>
        <v>10.8</v>
      </c>
      <c r="I28" s="17">
        <f>[24]Agosto!$H$12</f>
        <v>26.28</v>
      </c>
      <c r="J28" s="17">
        <f>[24]Agosto!$H$13</f>
        <v>15.840000000000002</v>
      </c>
      <c r="K28" s="17">
        <f>[24]Agosto!$H$14</f>
        <v>1.8</v>
      </c>
      <c r="L28" s="17">
        <f>[24]Agosto!$H$15</f>
        <v>18.720000000000002</v>
      </c>
      <c r="M28" s="17">
        <f>[24]Agosto!$H$16</f>
        <v>14.76</v>
      </c>
      <c r="N28" s="17">
        <f>[24]Agosto!$H$17</f>
        <v>9.7200000000000006</v>
      </c>
      <c r="O28" s="17">
        <f>[24]Agosto!$H$18</f>
        <v>13.68</v>
      </c>
      <c r="P28" s="17">
        <f>[24]Agosto!$H$19</f>
        <v>32.4</v>
      </c>
      <c r="Q28" s="17">
        <f>[24]Agosto!$H$20</f>
        <v>18</v>
      </c>
      <c r="R28" s="17">
        <f>[24]Agosto!$H$21</f>
        <v>30.6</v>
      </c>
      <c r="S28" s="17">
        <f>[24]Agosto!$H$22</f>
        <v>24.12</v>
      </c>
      <c r="T28" s="17">
        <f>[24]Agosto!$H$23</f>
        <v>40.32</v>
      </c>
      <c r="U28" s="17">
        <f>[24]Agosto!$H$24</f>
        <v>27.720000000000002</v>
      </c>
      <c r="V28" s="17">
        <f>[24]Agosto!$H$25</f>
        <v>37.800000000000004</v>
      </c>
      <c r="W28" s="17">
        <f>[24]Agosto!$H$26</f>
        <v>16.2</v>
      </c>
      <c r="X28" s="17">
        <f>[24]Agosto!$H$27</f>
        <v>23.040000000000003</v>
      </c>
      <c r="Y28" s="17">
        <f>[24]Agosto!$H$28</f>
        <v>6.48</v>
      </c>
      <c r="Z28" s="17">
        <f>[24]Agosto!$H$29</f>
        <v>8.2799999999999994</v>
      </c>
      <c r="AA28" s="17">
        <f>[24]Agosto!$H$30</f>
        <v>18.720000000000002</v>
      </c>
      <c r="AB28" s="17">
        <f>[24]Agosto!$H$31</f>
        <v>12.24</v>
      </c>
      <c r="AC28" s="17">
        <f>[24]Agosto!$H$32</f>
        <v>22.32</v>
      </c>
      <c r="AD28" s="17">
        <f>[24]Agosto!$H$33</f>
        <v>18.720000000000002</v>
      </c>
      <c r="AE28" s="17">
        <f>[24]Agosto!$H$34</f>
        <v>15.840000000000002</v>
      </c>
      <c r="AF28" s="17">
        <f>[24]Agosto!$H$35</f>
        <v>0.36000000000000004</v>
      </c>
      <c r="AG28" s="26">
        <f t="shared" si="2"/>
        <v>40.32</v>
      </c>
    </row>
    <row r="29" spans="1:34" ht="17.100000000000001" customHeight="1" x14ac:dyDescent="0.2">
      <c r="A29" s="15" t="s">
        <v>19</v>
      </c>
      <c r="B29" s="17">
        <f>[25]Agosto!$H$5</f>
        <v>16.920000000000002</v>
      </c>
      <c r="C29" s="17">
        <f>[25]Agosto!$H$6</f>
        <v>17.28</v>
      </c>
      <c r="D29" s="17">
        <f>[25]Agosto!$H$7</f>
        <v>18</v>
      </c>
      <c r="E29" s="17">
        <f>[25]Agosto!$H$8</f>
        <v>20.16</v>
      </c>
      <c r="F29" s="17">
        <f>[25]Agosto!$H$9</f>
        <v>22.32</v>
      </c>
      <c r="G29" s="17">
        <f>[25]Agosto!$H$10</f>
        <v>18.720000000000002</v>
      </c>
      <c r="H29" s="17">
        <f>[25]Agosto!$H$11</f>
        <v>18</v>
      </c>
      <c r="I29" s="17">
        <f>[25]Agosto!$H$12</f>
        <v>17.64</v>
      </c>
      <c r="J29" s="17">
        <f>[25]Agosto!$H$13</f>
        <v>15.120000000000001</v>
      </c>
      <c r="K29" s="17">
        <f>[25]Agosto!$H$14</f>
        <v>16.559999999999999</v>
      </c>
      <c r="L29" s="17">
        <f>[25]Agosto!$H$15</f>
        <v>17.28</v>
      </c>
      <c r="M29" s="17">
        <f>[25]Agosto!$H$16</f>
        <v>17.64</v>
      </c>
      <c r="N29" s="17">
        <f>[25]Agosto!$H$17</f>
        <v>19.079999999999998</v>
      </c>
      <c r="O29" s="17">
        <f>[25]Agosto!$H$18</f>
        <v>14.04</v>
      </c>
      <c r="P29" s="17">
        <f>[25]Agosto!$H$19</f>
        <v>23.400000000000002</v>
      </c>
      <c r="Q29" s="17">
        <f>[25]Agosto!$H$20</f>
        <v>18.36</v>
      </c>
      <c r="R29" s="17">
        <f>[25]Agosto!$H$21</f>
        <v>25.2</v>
      </c>
      <c r="S29" s="17">
        <f>[25]Agosto!$H$22</f>
        <v>20.16</v>
      </c>
      <c r="T29" s="17">
        <f>[25]Agosto!$H$23</f>
        <v>20.88</v>
      </c>
      <c r="U29" s="17">
        <f>[25]Agosto!$H$24</f>
        <v>20.52</v>
      </c>
      <c r="V29" s="17">
        <f>[25]Agosto!$H$25</f>
        <v>30.240000000000002</v>
      </c>
      <c r="W29" s="17">
        <f>[25]Agosto!$H$26</f>
        <v>7.2</v>
      </c>
      <c r="X29" s="17">
        <f>[25]Agosto!$H$27</f>
        <v>15.840000000000002</v>
      </c>
      <c r="Y29" s="17">
        <f>[25]Agosto!$H$28</f>
        <v>19.8</v>
      </c>
      <c r="Z29" s="17">
        <f>[25]Agosto!$H$29</f>
        <v>18.720000000000002</v>
      </c>
      <c r="AA29" s="17">
        <f>[25]Agosto!$H$30</f>
        <v>22.68</v>
      </c>
      <c r="AB29" s="17">
        <f>[25]Agosto!$H$31</f>
        <v>23.040000000000003</v>
      </c>
      <c r="AC29" s="17">
        <f>[25]Agosto!$H$32</f>
        <v>16.559999999999999</v>
      </c>
      <c r="AD29" s="17">
        <f>[25]Agosto!$H$33</f>
        <v>16.920000000000002</v>
      </c>
      <c r="AE29" s="17">
        <f>[25]Agosto!$H$34</f>
        <v>17.64</v>
      </c>
      <c r="AF29" s="17">
        <f>[25]Agosto!$H$35</f>
        <v>11.879999999999999</v>
      </c>
      <c r="AG29" s="26">
        <f t="shared" si="2"/>
        <v>30.240000000000002</v>
      </c>
    </row>
    <row r="30" spans="1:34" ht="17.100000000000001" customHeight="1" x14ac:dyDescent="0.2">
      <c r="A30" s="15" t="s">
        <v>31</v>
      </c>
      <c r="B30" s="17">
        <f>[26]Agosto!$H$5</f>
        <v>12.96</v>
      </c>
      <c r="C30" s="17">
        <f>[26]Agosto!$H$6</f>
        <v>9</v>
      </c>
      <c r="D30" s="17">
        <f>[26]Agosto!$H$7</f>
        <v>15.840000000000002</v>
      </c>
      <c r="E30" s="17">
        <f>[26]Agosto!$H$8</f>
        <v>19.440000000000001</v>
      </c>
      <c r="F30" s="17">
        <f>[26]Agosto!$H$9</f>
        <v>16.920000000000002</v>
      </c>
      <c r="G30" s="17">
        <f>[26]Agosto!$H$10</f>
        <v>19.440000000000001</v>
      </c>
      <c r="H30" s="17">
        <f>[26]Agosto!$H$11</f>
        <v>21.240000000000002</v>
      </c>
      <c r="I30" s="17">
        <f>[26]Agosto!$H$12</f>
        <v>12.96</v>
      </c>
      <c r="J30" s="17">
        <f>[26]Agosto!$H$13</f>
        <v>15.48</v>
      </c>
      <c r="K30" s="17">
        <f>[26]Agosto!$H$14</f>
        <v>16.2</v>
      </c>
      <c r="L30" s="17">
        <f>[26]Agosto!$H$15</f>
        <v>14.76</v>
      </c>
      <c r="M30" s="17">
        <f>[26]Agosto!$H$16</f>
        <v>18</v>
      </c>
      <c r="N30" s="17">
        <f>[26]Agosto!$H$17</f>
        <v>16.559999999999999</v>
      </c>
      <c r="O30" s="17">
        <f>[26]Agosto!$H$18</f>
        <v>11.16</v>
      </c>
      <c r="P30" s="17">
        <f>[26]Agosto!$H$19</f>
        <v>14.76</v>
      </c>
      <c r="Q30" s="17">
        <f>[26]Agosto!$H$20</f>
        <v>24.840000000000003</v>
      </c>
      <c r="R30" s="17">
        <f>[26]Agosto!$H$21</f>
        <v>19.440000000000001</v>
      </c>
      <c r="S30" s="17">
        <f>[26]Agosto!$H$22</f>
        <v>24.840000000000003</v>
      </c>
      <c r="T30" s="17">
        <f>[26]Agosto!$H$23</f>
        <v>18.720000000000002</v>
      </c>
      <c r="U30" s="17">
        <f>[26]Agosto!$H$24</f>
        <v>24.12</v>
      </c>
      <c r="V30" s="17">
        <f>[26]Agosto!$H$25</f>
        <v>28.08</v>
      </c>
      <c r="W30" s="17">
        <f>[26]Agosto!$H$26</f>
        <v>14.04</v>
      </c>
      <c r="X30" s="17">
        <f>[26]Agosto!$H$27</f>
        <v>12.6</v>
      </c>
      <c r="Y30" s="17">
        <f>[26]Agosto!$H$28</f>
        <v>14.76</v>
      </c>
      <c r="Z30" s="17">
        <f>[26]Agosto!$H$29</f>
        <v>21.96</v>
      </c>
      <c r="AA30" s="17">
        <f>[26]Agosto!$H$30</f>
        <v>20.16</v>
      </c>
      <c r="AB30" s="17">
        <f>[26]Agosto!$H$31</f>
        <v>25.92</v>
      </c>
      <c r="AC30" s="17">
        <f>[26]Agosto!$H$32</f>
        <v>18.36</v>
      </c>
      <c r="AD30" s="17">
        <f>[26]Agosto!$H$33</f>
        <v>13.68</v>
      </c>
      <c r="AE30" s="17">
        <f>[26]Agosto!$H$34</f>
        <v>11.879999999999999</v>
      </c>
      <c r="AF30" s="17">
        <f>[26]Agosto!$H$35</f>
        <v>12.24</v>
      </c>
      <c r="AG30" s="26">
        <f t="shared" si="2"/>
        <v>28.08</v>
      </c>
    </row>
    <row r="31" spans="1:34" ht="17.100000000000001" customHeight="1" x14ac:dyDescent="0.2">
      <c r="A31" s="15" t="s">
        <v>48</v>
      </c>
      <c r="B31" s="17">
        <f>[27]Agosto!$H$5</f>
        <v>17.28</v>
      </c>
      <c r="C31" s="17">
        <f>[27]Agosto!$H$6</f>
        <v>17.28</v>
      </c>
      <c r="D31" s="17">
        <f>[27]Agosto!$H$7</f>
        <v>22.32</v>
      </c>
      <c r="E31" s="17">
        <f>[27]Agosto!$H$8</f>
        <v>14.4</v>
      </c>
      <c r="F31" s="17">
        <f>[27]Agosto!$H$9</f>
        <v>24.48</v>
      </c>
      <c r="G31" s="17">
        <f>[27]Agosto!$H$10</f>
        <v>23.040000000000003</v>
      </c>
      <c r="H31" s="17">
        <f>[27]Agosto!$H$11</f>
        <v>25.2</v>
      </c>
      <c r="I31" s="17">
        <f>[27]Agosto!$H$12</f>
        <v>27</v>
      </c>
      <c r="J31" s="17">
        <f>[27]Agosto!$H$13</f>
        <v>21.240000000000002</v>
      </c>
      <c r="K31" s="17">
        <f>[27]Agosto!$H$14</f>
        <v>24.840000000000003</v>
      </c>
      <c r="L31" s="17">
        <f>[27]Agosto!$H$15</f>
        <v>23.759999999999998</v>
      </c>
      <c r="M31" s="17">
        <f>[27]Agosto!$H$16</f>
        <v>18.720000000000002</v>
      </c>
      <c r="N31" s="17">
        <f>[27]Agosto!$H$17</f>
        <v>16.2</v>
      </c>
      <c r="O31" s="17">
        <f>[27]Agosto!$H$18</f>
        <v>19.079999999999998</v>
      </c>
      <c r="P31" s="17">
        <f>[27]Agosto!$H$19</f>
        <v>24.12</v>
      </c>
      <c r="Q31" s="17">
        <f>[27]Agosto!$H$20</f>
        <v>45.36</v>
      </c>
      <c r="R31" s="17">
        <f>[27]Agosto!$H$21</f>
        <v>23.400000000000002</v>
      </c>
      <c r="S31" s="17">
        <f>[27]Agosto!$H$22</f>
        <v>35.28</v>
      </c>
      <c r="T31" s="17">
        <f>[27]Agosto!$H$23</f>
        <v>24.840000000000003</v>
      </c>
      <c r="U31" s="17">
        <f>[27]Agosto!$H$24</f>
        <v>27</v>
      </c>
      <c r="V31" s="17">
        <f>[27]Agosto!$H$25</f>
        <v>35.28</v>
      </c>
      <c r="W31" s="17">
        <f>[27]Agosto!$H$26</f>
        <v>27.720000000000002</v>
      </c>
      <c r="X31" s="17">
        <f>[27]Agosto!$H$27</f>
        <v>20.88</v>
      </c>
      <c r="Y31" s="17">
        <f>[27]Agosto!$H$28</f>
        <v>15.120000000000001</v>
      </c>
      <c r="Z31" s="17">
        <f>[27]Agosto!$H$29</f>
        <v>31.680000000000003</v>
      </c>
      <c r="AA31" s="17">
        <f>[27]Agosto!$H$30</f>
        <v>26.64</v>
      </c>
      <c r="AB31" s="17">
        <f>[27]Agosto!$H$31</f>
        <v>24.48</v>
      </c>
      <c r="AC31" s="17">
        <f>[27]Agosto!$H$32</f>
        <v>23.040000000000003</v>
      </c>
      <c r="AD31" s="17">
        <f>[27]Agosto!$H$33</f>
        <v>19.440000000000001</v>
      </c>
      <c r="AE31" s="17">
        <f>[27]Agosto!$H$34</f>
        <v>18.720000000000002</v>
      </c>
      <c r="AF31" s="17">
        <f>[27]Agosto!$H$35</f>
        <v>12.24</v>
      </c>
      <c r="AG31" s="26">
        <f>MAX(B31:AF31)</f>
        <v>45.36</v>
      </c>
    </row>
    <row r="32" spans="1:34" ht="17.100000000000001" customHeight="1" x14ac:dyDescent="0.2">
      <c r="A32" s="15" t="s">
        <v>20</v>
      </c>
      <c r="B32" s="17">
        <f>[28]Agosto!$H$5</f>
        <v>7.2</v>
      </c>
      <c r="C32" s="17">
        <f>[28]Agosto!$H$6</f>
        <v>7.5600000000000005</v>
      </c>
      <c r="D32" s="17">
        <f>[28]Agosto!$H$7</f>
        <v>7.2</v>
      </c>
      <c r="E32" s="17">
        <f>[28]Agosto!$H$8</f>
        <v>7.9200000000000008</v>
      </c>
      <c r="F32" s="17">
        <f>[28]Agosto!$H$9</f>
        <v>11.16</v>
      </c>
      <c r="G32" s="17">
        <f>[28]Agosto!$H$10</f>
        <v>12.96</v>
      </c>
      <c r="H32" s="17">
        <f>[28]Agosto!$H$11</f>
        <v>12.24</v>
      </c>
      <c r="I32" s="17">
        <f>[28]Agosto!$H$12</f>
        <v>10.08</v>
      </c>
      <c r="J32" s="17">
        <f>[28]Agosto!$H$13</f>
        <v>10.08</v>
      </c>
      <c r="K32" s="17">
        <f>[28]Agosto!$H$14</f>
        <v>5.7600000000000007</v>
      </c>
      <c r="L32" s="17">
        <f>[28]Agosto!$H$15</f>
        <v>7.5600000000000005</v>
      </c>
      <c r="M32" s="17">
        <f>[28]Agosto!$H$16</f>
        <v>7.5600000000000005</v>
      </c>
      <c r="N32" s="17">
        <f>[28]Agosto!$H$17</f>
        <v>6.48</v>
      </c>
      <c r="O32" s="17">
        <f>[28]Agosto!$H$18</f>
        <v>8.2799999999999994</v>
      </c>
      <c r="P32" s="17">
        <f>[28]Agosto!$H$19</f>
        <v>16.2</v>
      </c>
      <c r="Q32" s="17">
        <f>[28]Agosto!$H$20</f>
        <v>13.32</v>
      </c>
      <c r="R32" s="17">
        <f>[28]Agosto!$H$21</f>
        <v>10.44</v>
      </c>
      <c r="S32" s="17" t="str">
        <f>[28]Agosto!$H$22</f>
        <v>*</v>
      </c>
      <c r="T32" s="17" t="str">
        <f>[28]Agosto!$H$23</f>
        <v>*</v>
      </c>
      <c r="U32" s="17" t="str">
        <f>[28]Agosto!$H$24</f>
        <v>*</v>
      </c>
      <c r="V32" s="17" t="str">
        <f>[28]Agosto!$H$25</f>
        <v>*</v>
      </c>
      <c r="W32" s="17" t="str">
        <f>[28]Agosto!$H$26</f>
        <v>*</v>
      </c>
      <c r="X32" s="17" t="str">
        <f>[28]Agosto!$H$27</f>
        <v>*</v>
      </c>
      <c r="Y32" s="17" t="str">
        <f>[28]Agosto!$H$28</f>
        <v>*</v>
      </c>
      <c r="Z32" s="17" t="str">
        <f>[28]Agosto!$H$29</f>
        <v>*</v>
      </c>
      <c r="AA32" s="17" t="str">
        <f>[28]Agosto!$H$30</f>
        <v>*</v>
      </c>
      <c r="AB32" s="17" t="str">
        <f>[28]Agosto!$H$31</f>
        <v>*</v>
      </c>
      <c r="AC32" s="17" t="str">
        <f>[28]Agosto!$H$32</f>
        <v>*</v>
      </c>
      <c r="AD32" s="17" t="str">
        <f>[28]Agosto!$H$33</f>
        <v>*</v>
      </c>
      <c r="AE32" s="17" t="str">
        <f>[28]Agosto!$H$34</f>
        <v>*</v>
      </c>
      <c r="AF32" s="17" t="str">
        <f>[28]Agosto!$H$35</f>
        <v>*</v>
      </c>
      <c r="AG32" s="26">
        <f t="shared" si="2"/>
        <v>16.2</v>
      </c>
    </row>
    <row r="33" spans="1:35" s="5" customFormat="1" ht="17.100000000000001" customHeight="1" thickBot="1" x14ac:dyDescent="0.25">
      <c r="A33" s="22" t="s">
        <v>33</v>
      </c>
      <c r="B33" s="23">
        <f t="shared" ref="B33:AG33" si="3">MAX(B5:B32)</f>
        <v>19.079999999999998</v>
      </c>
      <c r="C33" s="23">
        <f t="shared" si="3"/>
        <v>22.32</v>
      </c>
      <c r="D33" s="23">
        <f t="shared" si="3"/>
        <v>25.92</v>
      </c>
      <c r="E33" s="23">
        <f t="shared" si="3"/>
        <v>24.48</v>
      </c>
      <c r="F33" s="23">
        <f t="shared" si="3"/>
        <v>24.48</v>
      </c>
      <c r="G33" s="23">
        <f t="shared" si="3"/>
        <v>28.44</v>
      </c>
      <c r="H33" s="23">
        <f t="shared" si="3"/>
        <v>25.2</v>
      </c>
      <c r="I33" s="23">
        <f t="shared" si="3"/>
        <v>27</v>
      </c>
      <c r="J33" s="23">
        <f t="shared" si="3"/>
        <v>21.96</v>
      </c>
      <c r="K33" s="23">
        <f t="shared" si="3"/>
        <v>24.840000000000003</v>
      </c>
      <c r="L33" s="23">
        <f t="shared" si="3"/>
        <v>23.759999999999998</v>
      </c>
      <c r="M33" s="23">
        <f t="shared" si="3"/>
        <v>30.96</v>
      </c>
      <c r="N33" s="23">
        <f t="shared" si="3"/>
        <v>27</v>
      </c>
      <c r="O33" s="23">
        <f t="shared" si="3"/>
        <v>23.040000000000003</v>
      </c>
      <c r="P33" s="23">
        <f t="shared" si="3"/>
        <v>32.4</v>
      </c>
      <c r="Q33" s="23">
        <f t="shared" si="3"/>
        <v>45.36</v>
      </c>
      <c r="R33" s="23">
        <f t="shared" si="3"/>
        <v>31.680000000000003</v>
      </c>
      <c r="S33" s="23">
        <f t="shared" si="3"/>
        <v>35.28</v>
      </c>
      <c r="T33" s="23">
        <f t="shared" si="3"/>
        <v>40.32</v>
      </c>
      <c r="U33" s="23">
        <f t="shared" si="3"/>
        <v>36</v>
      </c>
      <c r="V33" s="23">
        <f t="shared" si="3"/>
        <v>37.800000000000004</v>
      </c>
      <c r="W33" s="23">
        <f t="shared" si="3"/>
        <v>27.720000000000002</v>
      </c>
      <c r="X33" s="23">
        <f t="shared" si="3"/>
        <v>23.040000000000003</v>
      </c>
      <c r="Y33" s="23">
        <f t="shared" si="3"/>
        <v>25.56</v>
      </c>
      <c r="Z33" s="23">
        <f t="shared" si="3"/>
        <v>31.680000000000003</v>
      </c>
      <c r="AA33" s="23">
        <f t="shared" si="3"/>
        <v>28.44</v>
      </c>
      <c r="AB33" s="23">
        <f t="shared" si="3"/>
        <v>28.44</v>
      </c>
      <c r="AC33" s="23">
        <f t="shared" si="3"/>
        <v>26.28</v>
      </c>
      <c r="AD33" s="23">
        <f t="shared" si="3"/>
        <v>23.040000000000003</v>
      </c>
      <c r="AE33" s="23">
        <f t="shared" si="3"/>
        <v>19.440000000000001</v>
      </c>
      <c r="AF33" s="23">
        <f t="shared" si="3"/>
        <v>18.720000000000002</v>
      </c>
      <c r="AG33" s="26">
        <f t="shared" si="3"/>
        <v>45.36</v>
      </c>
    </row>
    <row r="34" spans="1:35" x14ac:dyDescent="0.2">
      <c r="A34" s="107"/>
      <c r="B34" s="108"/>
      <c r="C34" s="108"/>
      <c r="D34" s="108" t="s">
        <v>139</v>
      </c>
      <c r="E34" s="108"/>
      <c r="F34" s="108"/>
      <c r="G34" s="108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1"/>
      <c r="AF34" s="112"/>
      <c r="AG34" s="113"/>
    </row>
    <row r="35" spans="1:35" x14ac:dyDescent="0.2">
      <c r="A35" s="81"/>
      <c r="B35" s="88"/>
      <c r="C35" s="88"/>
      <c r="D35" s="88"/>
      <c r="E35" s="88" t="s">
        <v>140</v>
      </c>
      <c r="F35" s="88"/>
      <c r="G35" s="88"/>
      <c r="H35" s="88"/>
      <c r="I35" s="88"/>
      <c r="J35" s="89"/>
      <c r="K35" s="89"/>
      <c r="L35" s="89"/>
      <c r="M35" s="89" t="s">
        <v>49</v>
      </c>
      <c r="N35" s="89"/>
      <c r="O35" s="89"/>
      <c r="P35" s="89"/>
      <c r="Q35" s="89"/>
      <c r="R35" s="89"/>
      <c r="S35" s="89"/>
      <c r="T35" s="127" t="s">
        <v>141</v>
      </c>
      <c r="U35" s="127"/>
      <c r="V35" s="127"/>
      <c r="W35" s="127"/>
      <c r="X35" s="127"/>
      <c r="Y35" s="89"/>
      <c r="Z35" s="89"/>
      <c r="AA35" s="89"/>
      <c r="AB35" s="89"/>
      <c r="AC35" s="88"/>
      <c r="AD35" s="88"/>
      <c r="AE35" s="88"/>
      <c r="AF35" s="89"/>
      <c r="AG35" s="90"/>
      <c r="AH35" s="2"/>
    </row>
    <row r="36" spans="1:35" ht="13.5" thickBot="1" x14ac:dyDescent="0.25">
      <c r="A36" s="95"/>
      <c r="B36" s="97"/>
      <c r="C36" s="97"/>
      <c r="D36" s="97"/>
      <c r="E36" s="97"/>
      <c r="F36" s="97"/>
      <c r="G36" s="97"/>
      <c r="H36" s="97"/>
      <c r="I36" s="97"/>
      <c r="J36" s="102"/>
      <c r="K36" s="102"/>
      <c r="L36" s="102"/>
      <c r="M36" s="102" t="s">
        <v>50</v>
      </c>
      <c r="N36" s="102"/>
      <c r="O36" s="102"/>
      <c r="P36" s="102"/>
      <c r="Q36" s="97"/>
      <c r="R36" s="97"/>
      <c r="S36" s="97"/>
      <c r="T36" s="134" t="s">
        <v>142</v>
      </c>
      <c r="U36" s="134"/>
      <c r="V36" s="134"/>
      <c r="W36" s="134"/>
      <c r="X36" s="134"/>
      <c r="Y36" s="102"/>
      <c r="Z36" s="102"/>
      <c r="AA36" s="102"/>
      <c r="AB36" s="102"/>
      <c r="AC36" s="97"/>
      <c r="AD36" s="97"/>
      <c r="AE36" s="97"/>
      <c r="AF36" s="97"/>
      <c r="AG36" s="99"/>
      <c r="AH36" s="2"/>
      <c r="AI36" s="2"/>
    </row>
    <row r="37" spans="1:3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9"/>
      <c r="AE37" s="1"/>
      <c r="AF37"/>
      <c r="AG37" s="39"/>
      <c r="AH37" s="39"/>
      <c r="AI37" s="2"/>
    </row>
    <row r="40" spans="1:35" x14ac:dyDescent="0.2">
      <c r="M40" s="3" t="s">
        <v>51</v>
      </c>
    </row>
    <row r="46" spans="1:35" x14ac:dyDescent="0.2">
      <c r="C46" s="3" t="s">
        <v>51</v>
      </c>
    </row>
  </sheetData>
  <sheetProtection password="C6EC" sheet="1" objects="1" scenarios="1"/>
  <mergeCells count="36"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workbookViewId="0">
      <selection activeCell="AI28" sqref="AI28"/>
    </sheetView>
  </sheetViews>
  <sheetFormatPr defaultRowHeight="12.75" x14ac:dyDescent="0.2"/>
  <cols>
    <col min="1" max="1" width="22.4257812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6.42578125" style="6" customWidth="1"/>
    <col min="34" max="34" width="9.140625" style="1"/>
  </cols>
  <sheetData>
    <row r="1" spans="1:36" ht="20.100000000000001" customHeight="1" x14ac:dyDescent="0.2">
      <c r="A1" s="125" t="s">
        <v>29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</row>
    <row r="2" spans="1:36" s="4" customFormat="1" ht="16.5" customHeight="1" x14ac:dyDescent="0.2">
      <c r="A2" s="126" t="s">
        <v>21</v>
      </c>
      <c r="B2" s="124" t="s">
        <v>136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7"/>
    </row>
    <row r="3" spans="1:36" s="5" customFormat="1" ht="12" customHeight="1" x14ac:dyDescent="0.2">
      <c r="A3" s="126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23">
        <v>30</v>
      </c>
      <c r="AF3" s="123">
        <v>31</v>
      </c>
      <c r="AG3" s="40" t="s">
        <v>138</v>
      </c>
      <c r="AH3" s="10"/>
    </row>
    <row r="4" spans="1:36" s="5" customFormat="1" ht="13.5" customHeight="1" x14ac:dyDescent="0.2">
      <c r="A4" s="126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40" t="s">
        <v>37</v>
      </c>
      <c r="AH4" s="10"/>
    </row>
    <row r="5" spans="1:36" s="5" customFormat="1" ht="13.5" customHeight="1" x14ac:dyDescent="0.2">
      <c r="A5" s="15" t="s">
        <v>44</v>
      </c>
      <c r="B5" s="121" t="str">
        <f>[1]Agosto!$I$5</f>
        <v>O</v>
      </c>
      <c r="C5" s="121" t="str">
        <f>[1]Agosto!$I$6</f>
        <v>O</v>
      </c>
      <c r="D5" s="121" t="str">
        <f>[1]Agosto!$I$7</f>
        <v>O</v>
      </c>
      <c r="E5" s="121" t="str">
        <f>[1]Agosto!$I$8</f>
        <v>O</v>
      </c>
      <c r="F5" s="121" t="str">
        <f>[1]Agosto!$I$9</f>
        <v>O</v>
      </c>
      <c r="G5" s="121" t="str">
        <f>[1]Agosto!$I$10</f>
        <v>O</v>
      </c>
      <c r="H5" s="121" t="str">
        <f>[1]Agosto!$I$11</f>
        <v>NE</v>
      </c>
      <c r="I5" s="121" t="str">
        <f>[1]Agosto!$I$12</f>
        <v>NE</v>
      </c>
      <c r="J5" s="121" t="str">
        <f>[1]Agosto!$I$13</f>
        <v>O</v>
      </c>
      <c r="K5" s="121" t="str">
        <f>[1]Agosto!$I$14</f>
        <v>SE</v>
      </c>
      <c r="L5" s="121" t="str">
        <f>[1]Agosto!$I$15</f>
        <v>O</v>
      </c>
      <c r="M5" s="121" t="str">
        <f>[1]Agosto!$I$16</f>
        <v>O</v>
      </c>
      <c r="N5" s="121" t="str">
        <f>[1]Agosto!$I$17</f>
        <v>NO</v>
      </c>
      <c r="O5" s="121" t="str">
        <f>[1]Agosto!$I$18</f>
        <v>SO</v>
      </c>
      <c r="P5" s="121" t="str">
        <f>[1]Agosto!$I$19</f>
        <v>NE</v>
      </c>
      <c r="Q5" s="121" t="str">
        <f>[1]Agosto!$I$20</f>
        <v>L</v>
      </c>
      <c r="R5" s="121" t="str">
        <f>[1]Agosto!$I$21</f>
        <v>NE</v>
      </c>
      <c r="S5" s="121" t="str">
        <f>[1]Agosto!$I$22</f>
        <v>NE</v>
      </c>
      <c r="T5" s="121" t="str">
        <f>[1]Agosto!$I$23</f>
        <v>O</v>
      </c>
      <c r="U5" s="121" t="str">
        <f>[1]Agosto!$I$24</f>
        <v>L</v>
      </c>
      <c r="V5" s="121" t="str">
        <f>[1]Agosto!$I$25</f>
        <v>NO</v>
      </c>
      <c r="W5" s="121" t="str">
        <f>[1]Agosto!$I$26</f>
        <v>SO</v>
      </c>
      <c r="X5" s="121" t="str">
        <f>[1]Agosto!$I$27</f>
        <v>SO</v>
      </c>
      <c r="Y5" s="121" t="str">
        <f>[1]Agosto!$I$28</f>
        <v>O</v>
      </c>
      <c r="Z5" s="121" t="str">
        <f>[1]Agosto!$I$29</f>
        <v>O</v>
      </c>
      <c r="AA5" s="121" t="str">
        <f>[1]Agosto!$I$30</f>
        <v>O</v>
      </c>
      <c r="AB5" s="121" t="str">
        <f>[1]Agosto!$I$31</f>
        <v>O</v>
      </c>
      <c r="AC5" s="121" t="str">
        <f>[1]Agosto!$I$32</f>
        <v>NE</v>
      </c>
      <c r="AD5" s="121" t="str">
        <f>[1]Agosto!$I$33</f>
        <v>NE</v>
      </c>
      <c r="AE5" s="121" t="str">
        <f>[1]Agosto!$I$34</f>
        <v>NE</v>
      </c>
      <c r="AF5" s="121" t="str">
        <f>[1]Agosto!$I$35</f>
        <v>N</v>
      </c>
      <c r="AG5" s="43" t="str">
        <f>[1]Agosto!$I$36</f>
        <v>O</v>
      </c>
      <c r="AH5" s="10"/>
    </row>
    <row r="6" spans="1:36" s="1" customFormat="1" ht="12.75" customHeight="1" x14ac:dyDescent="0.2">
      <c r="A6" s="15" t="s">
        <v>0</v>
      </c>
      <c r="B6" s="17" t="str">
        <f>[2]Agosto!$I$5</f>
        <v>SO</v>
      </c>
      <c r="C6" s="17" t="str">
        <f>[2]Agosto!$I$6</f>
        <v>SO</v>
      </c>
      <c r="D6" s="17" t="str">
        <f>[2]Agosto!$I$7</f>
        <v>SO</v>
      </c>
      <c r="E6" s="17" t="str">
        <f>[2]Agosto!$I$8</f>
        <v>SO</v>
      </c>
      <c r="F6" s="17" t="str">
        <f>[2]Agosto!$I$9</f>
        <v>SO</v>
      </c>
      <c r="G6" s="17" t="str">
        <f>[2]Agosto!$I$10</f>
        <v>SO</v>
      </c>
      <c r="H6" s="17" t="str">
        <f>[2]Agosto!$I$11</f>
        <v>SO</v>
      </c>
      <c r="I6" s="17" t="str">
        <f>[2]Agosto!$I$12</f>
        <v>SO</v>
      </c>
      <c r="J6" s="17" t="str">
        <f>[2]Agosto!$I$13</f>
        <v>SO</v>
      </c>
      <c r="K6" s="17" t="str">
        <f>[2]Agosto!$I$14</f>
        <v>SO</v>
      </c>
      <c r="L6" s="17" t="str">
        <f>[2]Agosto!$I$15</f>
        <v>SO</v>
      </c>
      <c r="M6" s="17" t="str">
        <f>[2]Agosto!$I$16</f>
        <v>SO</v>
      </c>
      <c r="N6" s="17" t="str">
        <f>[2]Agosto!$I$17</f>
        <v>SO</v>
      </c>
      <c r="O6" s="17" t="str">
        <f>[2]Agosto!$I$18</f>
        <v>SO</v>
      </c>
      <c r="P6" s="17" t="str">
        <f>[2]Agosto!$I$19</f>
        <v>SO</v>
      </c>
      <c r="Q6" s="17" t="str">
        <f>[2]Agosto!$I$20</f>
        <v>SO</v>
      </c>
      <c r="R6" s="17" t="str">
        <f>[2]Agosto!$I$21</f>
        <v>SO</v>
      </c>
      <c r="S6" s="17" t="str">
        <f>[2]Agosto!$I$22</f>
        <v>SO</v>
      </c>
      <c r="T6" s="121" t="str">
        <f>[2]Agosto!$I$23</f>
        <v>SO</v>
      </c>
      <c r="U6" s="121" t="str">
        <f>[2]Agosto!$I$24</f>
        <v>SO</v>
      </c>
      <c r="V6" s="121" t="str">
        <f>[2]Agosto!$I$25</f>
        <v>SO</v>
      </c>
      <c r="W6" s="121" t="str">
        <f>[2]Agosto!$I$26</f>
        <v>SO</v>
      </c>
      <c r="X6" s="121" t="str">
        <f>[2]Agosto!$I$27</f>
        <v>SO</v>
      </c>
      <c r="Y6" s="121" t="str">
        <f>[2]Agosto!$I$28</f>
        <v>SO</v>
      </c>
      <c r="Z6" s="121" t="str">
        <f>[2]Agosto!$I$29</f>
        <v>SO</v>
      </c>
      <c r="AA6" s="121" t="str">
        <f>[2]Agosto!$I$30</f>
        <v>SO</v>
      </c>
      <c r="AB6" s="121" t="str">
        <f>[2]Agosto!$I$31</f>
        <v>SO</v>
      </c>
      <c r="AC6" s="121" t="str">
        <f>[2]Agosto!$I$32</f>
        <v>SO</v>
      </c>
      <c r="AD6" s="121" t="str">
        <f>[2]Agosto!$I$33</f>
        <v>SO</v>
      </c>
      <c r="AE6" s="121" t="str">
        <f>[2]Agosto!$I$34</f>
        <v>SO</v>
      </c>
      <c r="AF6" s="121" t="str">
        <f>[2]Agosto!$I$35</f>
        <v>SO</v>
      </c>
      <c r="AG6" s="77" t="str">
        <f>[2]Agosto!$I$36</f>
        <v>SO</v>
      </c>
      <c r="AH6" s="2"/>
    </row>
    <row r="7" spans="1:36" ht="12" customHeight="1" x14ac:dyDescent="0.2">
      <c r="A7" s="15" t="s">
        <v>1</v>
      </c>
      <c r="B7" s="17" t="str">
        <f>[3]Agosto!$I$5</f>
        <v>SE</v>
      </c>
      <c r="C7" s="17" t="str">
        <f>[3]Agosto!$I$6</f>
        <v>SE</v>
      </c>
      <c r="D7" s="17" t="str">
        <f>[3]Agosto!$I$7</f>
        <v>SE</v>
      </c>
      <c r="E7" s="17" t="str">
        <f>[3]Agosto!$I$8</f>
        <v>SE</v>
      </c>
      <c r="F7" s="17" t="str">
        <f>[3]Agosto!$I$9</f>
        <v>SE</v>
      </c>
      <c r="G7" s="17" t="str">
        <f>[3]Agosto!$I$10</f>
        <v>S</v>
      </c>
      <c r="H7" s="17" t="str">
        <f>[3]Agosto!$I$11</f>
        <v>NO</v>
      </c>
      <c r="I7" s="17" t="str">
        <f>[3]Agosto!$I$12</f>
        <v>S</v>
      </c>
      <c r="J7" s="17" t="str">
        <f>[3]Agosto!$I$13</f>
        <v>S</v>
      </c>
      <c r="K7" s="17" t="str">
        <f>[3]Agosto!$I$14</f>
        <v>S</v>
      </c>
      <c r="L7" s="17" t="str">
        <f>[3]Agosto!$I$15</f>
        <v>SE</v>
      </c>
      <c r="M7" s="17" t="str">
        <f>[3]Agosto!$I$16</f>
        <v>SE</v>
      </c>
      <c r="N7" s="17" t="str">
        <f>[3]Agosto!$I$17</f>
        <v>SE</v>
      </c>
      <c r="O7" s="17" t="str">
        <f>[3]Agosto!$I$18</f>
        <v>SE</v>
      </c>
      <c r="P7" s="17" t="str">
        <f>[3]Agosto!$I$19</f>
        <v>SE</v>
      </c>
      <c r="Q7" s="17" t="str">
        <f>[3]Agosto!$I$20</f>
        <v>L</v>
      </c>
      <c r="R7" s="17" t="str">
        <f>[3]Agosto!$I$21</f>
        <v>NO</v>
      </c>
      <c r="S7" s="17" t="str">
        <f>[3]Agosto!$I$22</f>
        <v>NO</v>
      </c>
      <c r="T7" s="121" t="str">
        <f>[3]Agosto!$I$23</f>
        <v>SE</v>
      </c>
      <c r="U7" s="121" t="str">
        <f>[3]Agosto!$I$24</f>
        <v>NO</v>
      </c>
      <c r="V7" s="121" t="str">
        <f>[3]Agosto!$I$25</f>
        <v>SO</v>
      </c>
      <c r="W7" s="121" t="str">
        <f>[3]Agosto!$I$26</f>
        <v>SE</v>
      </c>
      <c r="X7" s="121" t="str">
        <f>[3]Agosto!$I$27</f>
        <v>SE</v>
      </c>
      <c r="Y7" s="121" t="str">
        <f>[3]Agosto!$I$28</f>
        <v>SE</v>
      </c>
      <c r="Z7" s="121" t="str">
        <f>[3]Agosto!$I$29</f>
        <v>SE</v>
      </c>
      <c r="AA7" s="121" t="str">
        <f>[3]Agosto!$I$30</f>
        <v>S</v>
      </c>
      <c r="AB7" s="121" t="str">
        <f>[3]Agosto!$I$31</f>
        <v>L</v>
      </c>
      <c r="AC7" s="121" t="str">
        <f>[3]Agosto!$I$32</f>
        <v>NO</v>
      </c>
      <c r="AD7" s="121" t="str">
        <f>[3]Agosto!$I$33</f>
        <v>NO</v>
      </c>
      <c r="AE7" s="121" t="str">
        <f>[3]Agosto!$I$34</f>
        <v>NO</v>
      </c>
      <c r="AF7" s="121" t="str">
        <f>[3]Agosto!$I$35</f>
        <v>SE</v>
      </c>
      <c r="AG7" s="77" t="str">
        <f>[3]Agosto!$I$36</f>
        <v>SE</v>
      </c>
      <c r="AH7" s="2"/>
    </row>
    <row r="8" spans="1:36" ht="12" customHeight="1" x14ac:dyDescent="0.2">
      <c r="A8" s="15" t="s">
        <v>76</v>
      </c>
      <c r="B8" s="17" t="str">
        <f>[4]Agosto!$I$5</f>
        <v>L</v>
      </c>
      <c r="C8" s="17" t="str">
        <f>[4]Agosto!$I$6</f>
        <v>L</v>
      </c>
      <c r="D8" s="17" t="str">
        <f>[4]Agosto!$I$7</f>
        <v>L</v>
      </c>
      <c r="E8" s="17" t="str">
        <f>[4]Agosto!$I$8</f>
        <v>L</v>
      </c>
      <c r="F8" s="17" t="str">
        <f>[4]Agosto!$I$9</f>
        <v>L</v>
      </c>
      <c r="G8" s="17" t="str">
        <f>[4]Agosto!$I$10</f>
        <v>NE</v>
      </c>
      <c r="H8" s="17" t="str">
        <f>[4]Agosto!$I$11</f>
        <v>NO</v>
      </c>
      <c r="I8" s="17" t="str">
        <f>[4]Agosto!$I$12</f>
        <v>S</v>
      </c>
      <c r="J8" s="17" t="str">
        <f>[4]Agosto!$I$13</f>
        <v>SE</v>
      </c>
      <c r="K8" s="17" t="str">
        <f>[4]Agosto!$I$14</f>
        <v>SO</v>
      </c>
      <c r="L8" s="17" t="str">
        <f>[4]Agosto!$I$15</f>
        <v>SE</v>
      </c>
      <c r="M8" s="17" t="str">
        <f>[4]Agosto!$I$16</f>
        <v>L</v>
      </c>
      <c r="N8" s="17" t="str">
        <f>[4]Agosto!$I$17</f>
        <v>L</v>
      </c>
      <c r="O8" s="17" t="str">
        <f>[4]Agosto!$I$18</f>
        <v>L</v>
      </c>
      <c r="P8" s="17" t="str">
        <f>[4]Agosto!$I$19</f>
        <v>L</v>
      </c>
      <c r="Q8" s="17" t="str">
        <f>[4]Agosto!$I$20</f>
        <v>N</v>
      </c>
      <c r="R8" s="17" t="str">
        <f>[4]Agosto!$I$21</f>
        <v>NE</v>
      </c>
      <c r="S8" s="17" t="str">
        <f>[4]Agosto!$I$22</f>
        <v>NE</v>
      </c>
      <c r="T8" s="121" t="str">
        <f>[4]Agosto!$I$23</f>
        <v>L</v>
      </c>
      <c r="U8" s="121" t="str">
        <f>[4]Agosto!$I$24</f>
        <v>NE</v>
      </c>
      <c r="V8" s="121" t="str">
        <f>[4]Agosto!$I$25</f>
        <v>SO</v>
      </c>
      <c r="W8" s="121" t="str">
        <f>[4]Agosto!$I$26</f>
        <v>SE</v>
      </c>
      <c r="X8" s="121" t="str">
        <f>[4]Agosto!$I$27</f>
        <v>L</v>
      </c>
      <c r="Y8" s="121" t="str">
        <f>[4]Agosto!$I$28</f>
        <v>L</v>
      </c>
      <c r="Z8" s="121" t="str">
        <f>[4]Agosto!$I$29</f>
        <v>L</v>
      </c>
      <c r="AA8" s="121" t="str">
        <f>[4]Agosto!$I$30</f>
        <v>L</v>
      </c>
      <c r="AB8" s="121" t="str">
        <f>[4]Agosto!$I$31</f>
        <v>L</v>
      </c>
      <c r="AC8" s="121" t="str">
        <f>[4]Agosto!$I$32</f>
        <v>L</v>
      </c>
      <c r="AD8" s="121" t="str">
        <f>[4]Agosto!$I$33</f>
        <v>O</v>
      </c>
      <c r="AE8" s="121" t="str">
        <f>[4]Agosto!$I$34</f>
        <v>O</v>
      </c>
      <c r="AF8" s="121" t="str">
        <f>[4]Agosto!$I$35</f>
        <v>O</v>
      </c>
      <c r="AG8" s="77" t="str">
        <f>[4]Agosto!$I$36</f>
        <v>L</v>
      </c>
      <c r="AH8" s="2"/>
    </row>
    <row r="9" spans="1:36" ht="13.5" customHeight="1" x14ac:dyDescent="0.2">
      <c r="A9" s="15" t="s">
        <v>45</v>
      </c>
      <c r="B9" s="122" t="str">
        <f>[5]Agosto!$I$5</f>
        <v>NE</v>
      </c>
      <c r="C9" s="122" t="str">
        <f>[5]Agosto!$I$6</f>
        <v>SO</v>
      </c>
      <c r="D9" s="122" t="str">
        <f>[5]Agosto!$I$7</f>
        <v>NE</v>
      </c>
      <c r="E9" s="122" t="str">
        <f>[5]Agosto!$I$8</f>
        <v>NE</v>
      </c>
      <c r="F9" s="122" t="str">
        <f>[5]Agosto!$I$9</f>
        <v>NE</v>
      </c>
      <c r="G9" s="122" t="str">
        <f>[5]Agosto!$I$10</f>
        <v>NE</v>
      </c>
      <c r="H9" s="122" t="str">
        <f>[5]Agosto!$I$11</f>
        <v>SO</v>
      </c>
      <c r="I9" s="122" t="str">
        <f>[5]Agosto!$I$12</f>
        <v>SO</v>
      </c>
      <c r="J9" s="122" t="str">
        <f>[5]Agosto!$I$13</f>
        <v>S</v>
      </c>
      <c r="K9" s="122" t="str">
        <f>[5]Agosto!$I$14</f>
        <v>S</v>
      </c>
      <c r="L9" s="122" t="str">
        <f>[5]Agosto!$I$15</f>
        <v>NE</v>
      </c>
      <c r="M9" s="122" t="str">
        <f>[5]Agosto!$I$16</f>
        <v>NE</v>
      </c>
      <c r="N9" s="122" t="str">
        <f>[5]Agosto!$I$17</f>
        <v>NE</v>
      </c>
      <c r="O9" s="122" t="str">
        <f>[5]Agosto!$I$18</f>
        <v>NE</v>
      </c>
      <c r="P9" s="122" t="str">
        <f>[5]Agosto!$I$19</f>
        <v>NE</v>
      </c>
      <c r="Q9" s="122" t="str">
        <f>[5]Agosto!$I$20</f>
        <v>NE</v>
      </c>
      <c r="R9" s="122" t="str">
        <f>[5]Agosto!$I$21</f>
        <v>N</v>
      </c>
      <c r="S9" s="122" t="str">
        <f>[5]Agosto!$I$22</f>
        <v>NE</v>
      </c>
      <c r="T9" s="121" t="str">
        <f>[5]Agosto!$I$23</f>
        <v>NE</v>
      </c>
      <c r="U9" s="121" t="str">
        <f>[5]Agosto!$I$24</f>
        <v>NE</v>
      </c>
      <c r="V9" s="121" t="str">
        <f>[5]Agosto!$I$25</f>
        <v>SO</v>
      </c>
      <c r="W9" s="121" t="str">
        <f>[5]Agosto!$I$26</f>
        <v>S</v>
      </c>
      <c r="X9" s="121" t="str">
        <f>[5]Agosto!$I$27</f>
        <v>NE</v>
      </c>
      <c r="Y9" s="121" t="str">
        <f>[5]Agosto!$I$28</f>
        <v>NE</v>
      </c>
      <c r="Z9" s="121" t="str">
        <f>[5]Agosto!$I$29</f>
        <v>NE</v>
      </c>
      <c r="AA9" s="121" t="str">
        <f>[5]Agosto!$I$30</f>
        <v>NE</v>
      </c>
      <c r="AB9" s="121" t="str">
        <f>[5]Agosto!$I$31</f>
        <v>NE</v>
      </c>
      <c r="AC9" s="121" t="str">
        <f>[5]Agosto!$I$32</f>
        <v>NE</v>
      </c>
      <c r="AD9" s="121" t="str">
        <f>[5]Agosto!$I$33</f>
        <v>O</v>
      </c>
      <c r="AE9" s="121" t="str">
        <f>[5]Agosto!$I$34</f>
        <v>O</v>
      </c>
      <c r="AF9" s="121" t="str">
        <f>[5]Agosto!$I$35</f>
        <v>NE</v>
      </c>
      <c r="AG9" s="77" t="str">
        <f>[5]Agosto!$I$36</f>
        <v>NE</v>
      </c>
      <c r="AH9" s="2"/>
    </row>
    <row r="10" spans="1:36" ht="13.5" customHeight="1" x14ac:dyDescent="0.2">
      <c r="A10" s="15" t="s">
        <v>2</v>
      </c>
      <c r="B10" s="122" t="str">
        <f>[6]Agosto!$I$5</f>
        <v>L</v>
      </c>
      <c r="C10" s="122" t="str">
        <f>[6]Agosto!$I$6</f>
        <v>L</v>
      </c>
      <c r="D10" s="122" t="str">
        <f>[6]Agosto!$I$7</f>
        <v>L</v>
      </c>
      <c r="E10" s="122" t="str">
        <f>[6]Agosto!$I$8</f>
        <v>L</v>
      </c>
      <c r="F10" s="122" t="str">
        <f>[6]Agosto!$I$9</f>
        <v>L</v>
      </c>
      <c r="G10" s="122" t="str">
        <f>[6]Agosto!$I$10</f>
        <v>NE</v>
      </c>
      <c r="H10" s="122" t="str">
        <f>[6]Agosto!$I$11</f>
        <v>N</v>
      </c>
      <c r="I10" s="122" t="str">
        <f>[6]Agosto!$I$12</f>
        <v>N</v>
      </c>
      <c r="J10" s="122" t="str">
        <f>[6]Agosto!$I$13</f>
        <v>N</v>
      </c>
      <c r="K10" s="122" t="str">
        <f>[6]Agosto!$I$14</f>
        <v>SE</v>
      </c>
      <c r="L10" s="122" t="str">
        <f>[6]Agosto!$I$15</f>
        <v>L</v>
      </c>
      <c r="M10" s="122" t="str">
        <f>[6]Agosto!$I$16</f>
        <v>L</v>
      </c>
      <c r="N10" s="122" t="str">
        <f>[6]Agosto!$I$17</f>
        <v>L</v>
      </c>
      <c r="O10" s="122" t="str">
        <f>[6]Agosto!$I$18</f>
        <v>L</v>
      </c>
      <c r="P10" s="122" t="str">
        <f>[6]Agosto!$I$19</f>
        <v>NE</v>
      </c>
      <c r="Q10" s="122" t="str">
        <f>[6]Agosto!$I$20</f>
        <v>L</v>
      </c>
      <c r="R10" s="122" t="str">
        <f>[6]Agosto!$I$21</f>
        <v>N</v>
      </c>
      <c r="S10" s="122" t="str">
        <f>[6]Agosto!$I$22</f>
        <v>NE</v>
      </c>
      <c r="T10" s="121" t="str">
        <f>[6]Agosto!$I$23</f>
        <v>L</v>
      </c>
      <c r="U10" s="121" t="str">
        <f>[6]Agosto!$I$24</f>
        <v>N</v>
      </c>
      <c r="V10" s="122" t="str">
        <f>[6]Agosto!$I$25</f>
        <v>N</v>
      </c>
      <c r="W10" s="121" t="str">
        <f>[6]Agosto!$I$26</f>
        <v>L</v>
      </c>
      <c r="X10" s="121" t="str">
        <f>[6]Agosto!$I$27</f>
        <v>SE</v>
      </c>
      <c r="Y10" s="121" t="str">
        <f>[6]Agosto!$I$28</f>
        <v>L</v>
      </c>
      <c r="Z10" s="121" t="str">
        <f>[6]Agosto!$I$29</f>
        <v>NE</v>
      </c>
      <c r="AA10" s="121" t="str">
        <f>[6]Agosto!$I$30</f>
        <v>L</v>
      </c>
      <c r="AB10" s="121" t="str">
        <f>[6]Agosto!$I$31</f>
        <v>L</v>
      </c>
      <c r="AC10" s="121" t="str">
        <f>[6]Agosto!$I$32</f>
        <v>N</v>
      </c>
      <c r="AD10" s="121" t="str">
        <f>[6]Agosto!$I$33</f>
        <v>N</v>
      </c>
      <c r="AE10" s="121" t="str">
        <f>[6]Agosto!$I$34</f>
        <v>N</v>
      </c>
      <c r="AF10" s="121" t="str">
        <f>[6]Agosto!$I$35</f>
        <v>N</v>
      </c>
      <c r="AG10" s="77" t="str">
        <f>[6]Agosto!$I$36</f>
        <v>L</v>
      </c>
      <c r="AH10" s="2"/>
    </row>
    <row r="11" spans="1:36" ht="12.75" customHeight="1" x14ac:dyDescent="0.2">
      <c r="A11" s="15" t="s">
        <v>3</v>
      </c>
      <c r="B11" s="122" t="str">
        <f>[7]Agosto!$I$5</f>
        <v>SO</v>
      </c>
      <c r="C11" s="122" t="str">
        <f>[7]Agosto!$I$6</f>
        <v>O</v>
      </c>
      <c r="D11" s="122" t="str">
        <f>[7]Agosto!$I$7</f>
        <v>O</v>
      </c>
      <c r="E11" s="122" t="str">
        <f>[7]Agosto!$I$8</f>
        <v>L</v>
      </c>
      <c r="F11" s="122" t="str">
        <f>[7]Agosto!$I$9</f>
        <v>SO</v>
      </c>
      <c r="G11" s="122" t="str">
        <f>[7]Agosto!$I$10</f>
        <v>SO</v>
      </c>
      <c r="H11" s="122" t="str">
        <f>[7]Agosto!$I$11</f>
        <v>SO</v>
      </c>
      <c r="I11" s="122" t="str">
        <f>[7]Agosto!$I$12</f>
        <v>O</v>
      </c>
      <c r="J11" s="122" t="str">
        <f>[7]Agosto!$I$13</f>
        <v>O</v>
      </c>
      <c r="K11" s="122" t="str">
        <f>[7]Agosto!$I$14</f>
        <v>S</v>
      </c>
      <c r="L11" s="122" t="str">
        <f>[7]Agosto!$I$15</f>
        <v>L</v>
      </c>
      <c r="M11" s="122" t="str">
        <f>[7]Agosto!$I$16</f>
        <v>L</v>
      </c>
      <c r="N11" s="122" t="str">
        <f>[7]Agosto!$I$17</f>
        <v>O</v>
      </c>
      <c r="O11" s="122" t="str">
        <f>[7]Agosto!$I$18</f>
        <v>SO</v>
      </c>
      <c r="P11" s="122" t="str">
        <f>[7]Agosto!$I$19</f>
        <v>O</v>
      </c>
      <c r="Q11" s="122" t="str">
        <f>[7]Agosto!$I$20</f>
        <v>SE</v>
      </c>
      <c r="R11" s="122" t="str">
        <f>[7]Agosto!$I$21</f>
        <v>O</v>
      </c>
      <c r="S11" s="122" t="str">
        <f>[7]Agosto!$I$22</f>
        <v>O</v>
      </c>
      <c r="T11" s="121" t="str">
        <f>[7]Agosto!$I$23</f>
        <v>L</v>
      </c>
      <c r="U11" s="121" t="str">
        <f>[7]Agosto!$I$24</f>
        <v>NO</v>
      </c>
      <c r="V11" s="121" t="str">
        <f>[7]Agosto!$I$25</f>
        <v>SO</v>
      </c>
      <c r="W11" s="121" t="str">
        <f>[7]Agosto!$I$26</f>
        <v>SE</v>
      </c>
      <c r="X11" s="121" t="str">
        <f>[7]Agosto!$I$27</f>
        <v>O</v>
      </c>
      <c r="Y11" s="121" t="str">
        <f>[7]Agosto!$I$28</f>
        <v>NE</v>
      </c>
      <c r="Z11" s="121" t="str">
        <f>[7]Agosto!$I$29</f>
        <v>L</v>
      </c>
      <c r="AA11" s="121" t="str">
        <f>[7]Agosto!$I$30</f>
        <v>SO</v>
      </c>
      <c r="AB11" s="121" t="str">
        <f>[7]Agosto!$I$31</f>
        <v>S</v>
      </c>
      <c r="AC11" s="121" t="str">
        <f>[7]Agosto!$I$32</f>
        <v>O</v>
      </c>
      <c r="AD11" s="121" t="str">
        <f>[7]Agosto!$I$33</f>
        <v>O</v>
      </c>
      <c r="AE11" s="121" t="str">
        <f>[7]Agosto!$I$34</f>
        <v>SO</v>
      </c>
      <c r="AF11" s="121" t="str">
        <f>[7]Agosto!$I$35</f>
        <v>L</v>
      </c>
      <c r="AG11" s="77" t="str">
        <f>[7]Agosto!$I$36</f>
        <v>O</v>
      </c>
      <c r="AH11" s="2" t="s">
        <v>51</v>
      </c>
    </row>
    <row r="12" spans="1:36" ht="13.5" customHeight="1" x14ac:dyDescent="0.2">
      <c r="A12" s="15" t="s">
        <v>4</v>
      </c>
      <c r="B12" s="122" t="str">
        <f>[8]Agosto!$I$5</f>
        <v>*</v>
      </c>
      <c r="C12" s="122" t="str">
        <f>[8]Agosto!$I$6</f>
        <v>*</v>
      </c>
      <c r="D12" s="122" t="str">
        <f>[8]Agosto!$I$7</f>
        <v>*</v>
      </c>
      <c r="E12" s="122" t="str">
        <f>[8]Agosto!$I$8</f>
        <v>*</v>
      </c>
      <c r="F12" s="122" t="str">
        <f>[8]Agosto!$I$9</f>
        <v>*</v>
      </c>
      <c r="G12" s="122" t="str">
        <f>[8]Agosto!$I$10</f>
        <v>*</v>
      </c>
      <c r="H12" s="122" t="str">
        <f>[8]Agosto!$I$11</f>
        <v>*</v>
      </c>
      <c r="I12" s="122" t="str">
        <f>[8]Agosto!$I$12</f>
        <v>*</v>
      </c>
      <c r="J12" s="122" t="str">
        <f>[8]Agosto!$I$13</f>
        <v>*</v>
      </c>
      <c r="K12" s="122" t="str">
        <f>[8]Agosto!$I$14</f>
        <v>*</v>
      </c>
      <c r="L12" s="122" t="str">
        <f>[8]Agosto!$I$15</f>
        <v>*</v>
      </c>
      <c r="M12" s="122" t="str">
        <f>[8]Agosto!$I$16</f>
        <v>*</v>
      </c>
      <c r="N12" s="122" t="str">
        <f>[8]Agosto!$I$17</f>
        <v>*</v>
      </c>
      <c r="O12" s="122" t="str">
        <f>[8]Agosto!$I$18</f>
        <v>*</v>
      </c>
      <c r="P12" s="122" t="str">
        <f>[8]Agosto!$I$19</f>
        <v>*</v>
      </c>
      <c r="Q12" s="122" t="str">
        <f>[8]Agosto!$I$20</f>
        <v>*</v>
      </c>
      <c r="R12" s="122" t="str">
        <f>[8]Agosto!$I$21</f>
        <v>*</v>
      </c>
      <c r="S12" s="122" t="str">
        <f>[8]Agosto!$I$22</f>
        <v>*</v>
      </c>
      <c r="T12" s="121" t="str">
        <f>[8]Agosto!$I$23</f>
        <v>*</v>
      </c>
      <c r="U12" s="121" t="str">
        <f>[8]Agosto!$I$24</f>
        <v>*</v>
      </c>
      <c r="V12" s="121" t="str">
        <f>[8]Agosto!$I$25</f>
        <v>*</v>
      </c>
      <c r="W12" s="121" t="str">
        <f>[8]Agosto!$I$26</f>
        <v>*</v>
      </c>
      <c r="X12" s="121" t="str">
        <f>[8]Agosto!$I$27</f>
        <v>*</v>
      </c>
      <c r="Y12" s="121" t="str">
        <f>[8]Agosto!$I$28</f>
        <v>*</v>
      </c>
      <c r="Z12" s="121" t="str">
        <f>[8]Agosto!$I$29</f>
        <v>*</v>
      </c>
      <c r="AA12" s="121" t="str">
        <f>[8]Agosto!$I$30</f>
        <v>NO</v>
      </c>
      <c r="AB12" s="121" t="str">
        <f>[8]Agosto!$I$31</f>
        <v>NO</v>
      </c>
      <c r="AC12" s="121" t="str">
        <f>[8]Agosto!$I$32</f>
        <v>O</v>
      </c>
      <c r="AD12" s="121" t="str">
        <f>[8]Agosto!$I$33</f>
        <v>SE</v>
      </c>
      <c r="AE12" s="121" t="str">
        <f>[8]Agosto!$I$34</f>
        <v>L</v>
      </c>
      <c r="AF12" s="121" t="str">
        <f>[8]Agosto!$I$35</f>
        <v>N</v>
      </c>
      <c r="AG12" s="77" t="s">
        <v>147</v>
      </c>
      <c r="AH12" s="2"/>
    </row>
    <row r="13" spans="1:36" ht="12" customHeight="1" x14ac:dyDescent="0.2">
      <c r="A13" s="15" t="s">
        <v>5</v>
      </c>
      <c r="B13" s="121" t="str">
        <f>[9]Agosto!$I$5</f>
        <v>L</v>
      </c>
      <c r="C13" s="121" t="str">
        <f>[9]Agosto!$I$6</f>
        <v>S</v>
      </c>
      <c r="D13" s="121" t="str">
        <f>[9]Agosto!$I$7</f>
        <v>L</v>
      </c>
      <c r="E13" s="121" t="str">
        <f>[9]Agosto!$I$8</f>
        <v>SE</v>
      </c>
      <c r="F13" s="121" t="str">
        <f>[9]Agosto!$I$9</f>
        <v>NE</v>
      </c>
      <c r="G13" s="121" t="str">
        <f>[9]Agosto!$I$10</f>
        <v>L</v>
      </c>
      <c r="H13" s="121" t="str">
        <f>[9]Agosto!$I$11</f>
        <v>SO</v>
      </c>
      <c r="I13" s="121" t="str">
        <f>[9]Agosto!$I$12</f>
        <v>SO</v>
      </c>
      <c r="J13" s="121" t="str">
        <f>[9]Agosto!$I$13</f>
        <v>SO</v>
      </c>
      <c r="K13" s="121" t="str">
        <f>[9]Agosto!$I$14</f>
        <v>O</v>
      </c>
      <c r="L13" s="121" t="str">
        <f>[9]Agosto!$I$15</f>
        <v>L</v>
      </c>
      <c r="M13" s="121" t="str">
        <f>[9]Agosto!$I$16</f>
        <v>L</v>
      </c>
      <c r="N13" s="121" t="str">
        <f>[9]Agosto!$I$17</f>
        <v>L</v>
      </c>
      <c r="O13" s="121" t="str">
        <f>[9]Agosto!$I$18</f>
        <v>L</v>
      </c>
      <c r="P13" s="121" t="str">
        <f>[9]Agosto!$I$19</f>
        <v>L</v>
      </c>
      <c r="Q13" s="121" t="str">
        <f>[9]Agosto!$I$20</f>
        <v>L</v>
      </c>
      <c r="R13" s="121" t="str">
        <f>[9]Agosto!$I$21</f>
        <v>L</v>
      </c>
      <c r="S13" s="121" t="str">
        <f>[9]Agosto!$I$22</f>
        <v>NO</v>
      </c>
      <c r="T13" s="121" t="str">
        <f>[9]Agosto!$I$23</f>
        <v>L</v>
      </c>
      <c r="U13" s="121" t="str">
        <f>[9]Agosto!$I$24</f>
        <v>NO</v>
      </c>
      <c r="V13" s="121" t="str">
        <f>[9]Agosto!$I$25</f>
        <v>S</v>
      </c>
      <c r="W13" s="121" t="str">
        <f>[9]Agosto!$I$26</f>
        <v>S</v>
      </c>
      <c r="X13" s="121" t="str">
        <f>[9]Agosto!$I$27</f>
        <v>NE</v>
      </c>
      <c r="Y13" s="121" t="str">
        <f>[9]Agosto!$I$28</f>
        <v>L</v>
      </c>
      <c r="Z13" s="121" t="str">
        <f>[9]Agosto!$I$29</f>
        <v>SE</v>
      </c>
      <c r="AA13" s="121" t="str">
        <f>[9]Agosto!$I$30</f>
        <v>L</v>
      </c>
      <c r="AB13" s="121" t="str">
        <f>[9]Agosto!$I$31</f>
        <v>L</v>
      </c>
      <c r="AC13" s="121" t="str">
        <f>[9]Agosto!$I$32</f>
        <v>L</v>
      </c>
      <c r="AD13" s="121" t="str">
        <f>[9]Agosto!$I$33</f>
        <v>SO</v>
      </c>
      <c r="AE13" s="121" t="str">
        <f>[9]Agosto!$I$34</f>
        <v>O</v>
      </c>
      <c r="AF13" s="121" t="str">
        <f>[9]Agosto!$I$35</f>
        <v>L</v>
      </c>
      <c r="AG13" s="77" t="str">
        <f>[9]Agosto!$I$36</f>
        <v>L</v>
      </c>
      <c r="AH13" s="2" t="s">
        <v>51</v>
      </c>
    </row>
    <row r="14" spans="1:36" ht="12.75" customHeight="1" x14ac:dyDescent="0.2">
      <c r="A14" s="15" t="s">
        <v>47</v>
      </c>
      <c r="B14" s="121" t="str">
        <f>[10]Agosto!$I$5</f>
        <v>NE</v>
      </c>
      <c r="C14" s="121" t="str">
        <f>[10]Agosto!$I$6</f>
        <v>NE</v>
      </c>
      <c r="D14" s="121" t="str">
        <f>[10]Agosto!$I$7</f>
        <v>NE</v>
      </c>
      <c r="E14" s="121" t="str">
        <f>[10]Agosto!$I$8</f>
        <v>NE</v>
      </c>
      <c r="F14" s="121" t="str">
        <f>[10]Agosto!$I$9</f>
        <v>NE</v>
      </c>
      <c r="G14" s="121" t="str">
        <f>[10]Agosto!$I$10</f>
        <v>NE</v>
      </c>
      <c r="H14" s="121" t="str">
        <f>[10]Agosto!$I$11</f>
        <v>NE</v>
      </c>
      <c r="I14" s="121" t="str">
        <f>[10]Agosto!$I$12</f>
        <v>NE</v>
      </c>
      <c r="J14" s="121" t="str">
        <f>[10]Agosto!$I$13</f>
        <v>S</v>
      </c>
      <c r="K14" s="121" t="str">
        <f>[10]Agosto!$I$14</f>
        <v>SE</v>
      </c>
      <c r="L14" s="121" t="str">
        <f>[10]Agosto!$I$15</f>
        <v>L</v>
      </c>
      <c r="M14" s="121" t="str">
        <f>[10]Agosto!$I$16</f>
        <v>L</v>
      </c>
      <c r="N14" s="121" t="str">
        <f>[10]Agosto!$I$17</f>
        <v>NE</v>
      </c>
      <c r="O14" s="121" t="str">
        <f>[10]Agosto!$I$18</f>
        <v>NE</v>
      </c>
      <c r="P14" s="121" t="str">
        <f>[10]Agosto!$I$19</f>
        <v>NE</v>
      </c>
      <c r="Q14" s="121" t="str">
        <f>[10]Agosto!$I$20</f>
        <v>SE</v>
      </c>
      <c r="R14" s="121" t="str">
        <f>[10]Agosto!$I$21</f>
        <v>NE</v>
      </c>
      <c r="S14" s="121" t="str">
        <f>[10]Agosto!$I$22</f>
        <v>NE</v>
      </c>
      <c r="T14" s="121" t="str">
        <f>[10]Agosto!$I$23</f>
        <v>NE</v>
      </c>
      <c r="U14" s="121" t="str">
        <f>[10]Agosto!$I$24</f>
        <v>N</v>
      </c>
      <c r="V14" s="121" t="str">
        <f>[10]Agosto!$I$25</f>
        <v>SO</v>
      </c>
      <c r="W14" s="121" t="str">
        <f>[10]Agosto!$I$26</f>
        <v>SE</v>
      </c>
      <c r="X14" s="121" t="str">
        <f>[10]Agosto!$I$27</f>
        <v>L</v>
      </c>
      <c r="Y14" s="121" t="str">
        <f>[10]Agosto!$I$28</f>
        <v>NE</v>
      </c>
      <c r="Z14" s="121" t="str">
        <f>[10]Agosto!$I$29</f>
        <v>NE</v>
      </c>
      <c r="AA14" s="121" t="str">
        <f>[10]Agosto!$I$30</f>
        <v>NE</v>
      </c>
      <c r="AB14" s="121" t="str">
        <f>[10]Agosto!$I$31</f>
        <v>NE</v>
      </c>
      <c r="AC14" s="121" t="str">
        <f>[10]Agosto!$I$32</f>
        <v>NE</v>
      </c>
      <c r="AD14" s="121" t="str">
        <f>[10]Agosto!$I$33</f>
        <v>O</v>
      </c>
      <c r="AE14" s="121" t="str">
        <f>[10]Agosto!$I$34</f>
        <v>O</v>
      </c>
      <c r="AF14" s="121" t="str">
        <f>[10]Agosto!$I$35</f>
        <v>SO</v>
      </c>
      <c r="AG14" s="77" t="str">
        <f>[10]Agosto!$I$36</f>
        <v>NE</v>
      </c>
      <c r="AH14" s="2"/>
    </row>
    <row r="15" spans="1:36" ht="13.5" customHeight="1" x14ac:dyDescent="0.2">
      <c r="A15" s="15" t="s">
        <v>6</v>
      </c>
      <c r="B15" s="121" t="str">
        <f>[11]Agosto!$I$5</f>
        <v>L</v>
      </c>
      <c r="C15" s="121" t="str">
        <f>[11]Agosto!$I$6</f>
        <v>*</v>
      </c>
      <c r="D15" s="121" t="str">
        <f>[11]Agosto!$I$7</f>
        <v>L</v>
      </c>
      <c r="E15" s="121" t="str">
        <f>[11]Agosto!$I$8</f>
        <v>*</v>
      </c>
      <c r="F15" s="121" t="str">
        <f>[11]Agosto!$I$9</f>
        <v>NE</v>
      </c>
      <c r="G15" s="121" t="str">
        <f>[11]Agosto!$I$10</f>
        <v>*</v>
      </c>
      <c r="H15" s="121" t="str">
        <f>[11]Agosto!$I$11</f>
        <v>*</v>
      </c>
      <c r="I15" s="121" t="str">
        <f>[11]Agosto!$I$12</f>
        <v>NO</v>
      </c>
      <c r="J15" s="121" t="str">
        <f>[11]Agosto!$I$13</f>
        <v>*</v>
      </c>
      <c r="K15" s="121" t="str">
        <f>[11]Agosto!$I$14</f>
        <v>*</v>
      </c>
      <c r="L15" s="121" t="str">
        <f>[11]Agosto!$I$15</f>
        <v>*</v>
      </c>
      <c r="M15" s="121" t="str">
        <f>[11]Agosto!$I$16</f>
        <v>S</v>
      </c>
      <c r="N15" s="121" t="str">
        <f>[11]Agosto!$I$17</f>
        <v>L</v>
      </c>
      <c r="O15" s="121" t="str">
        <f>[11]Agosto!$I$18</f>
        <v>N</v>
      </c>
      <c r="P15" s="121" t="str">
        <f>[11]Agosto!$I$19</f>
        <v>O</v>
      </c>
      <c r="Q15" s="121" t="str">
        <f>[11]Agosto!$I$20</f>
        <v>*</v>
      </c>
      <c r="R15" s="121" t="str">
        <f>[11]Agosto!$I$21</f>
        <v>O</v>
      </c>
      <c r="S15" s="121" t="str">
        <f>[11]Agosto!$I$22</f>
        <v>L</v>
      </c>
      <c r="T15" s="121" t="str">
        <f>[11]Agosto!$I$23</f>
        <v>SO</v>
      </c>
      <c r="U15" s="121" t="str">
        <f>[11]Agosto!$I$24</f>
        <v>NO</v>
      </c>
      <c r="V15" s="121" t="str">
        <f>[11]Agosto!$I$25</f>
        <v>S</v>
      </c>
      <c r="W15" s="121" t="str">
        <f>[11]Agosto!$I$26</f>
        <v>SE</v>
      </c>
      <c r="X15" s="121" t="str">
        <f>[11]Agosto!$I$27</f>
        <v>SE</v>
      </c>
      <c r="Y15" s="121" t="str">
        <f>[11]Agosto!$I$28</f>
        <v>L</v>
      </c>
      <c r="Z15" s="121" t="str">
        <f>[11]Agosto!$I$29</f>
        <v>L</v>
      </c>
      <c r="AA15" s="121" t="str">
        <f>[11]Agosto!$I$30</f>
        <v>L</v>
      </c>
      <c r="AB15" s="121" t="str">
        <f>[11]Agosto!$I$31</f>
        <v>O</v>
      </c>
      <c r="AC15" s="121" t="str">
        <f>[11]Agosto!$I$32</f>
        <v>NO</v>
      </c>
      <c r="AD15" s="121" t="str">
        <f>[11]Agosto!$I$33</f>
        <v>NO</v>
      </c>
      <c r="AE15" s="121" t="str">
        <f>[11]Agosto!$I$34</f>
        <v>O</v>
      </c>
      <c r="AF15" s="121" t="str">
        <f>[11]Agosto!$I$35</f>
        <v>NO</v>
      </c>
      <c r="AG15" s="77" t="str">
        <f>[11]Agosto!$I$36</f>
        <v>L</v>
      </c>
      <c r="AH15" s="2"/>
      <c r="AI15" s="21" t="s">
        <v>51</v>
      </c>
    </row>
    <row r="16" spans="1:36" ht="13.5" customHeight="1" x14ac:dyDescent="0.2">
      <c r="A16" s="15" t="s">
        <v>7</v>
      </c>
      <c r="B16" s="122" t="str">
        <f>[12]Agosto!$I$5</f>
        <v>NE</v>
      </c>
      <c r="C16" s="122" t="str">
        <f>[12]Agosto!$I$6</f>
        <v>NE</v>
      </c>
      <c r="D16" s="122" t="str">
        <f>[12]Agosto!$I$7</f>
        <v>NE</v>
      </c>
      <c r="E16" s="122" t="str">
        <f>[12]Agosto!$I$8</f>
        <v>L</v>
      </c>
      <c r="F16" s="122" t="str">
        <f>[12]Agosto!$I$9</f>
        <v>NE</v>
      </c>
      <c r="G16" s="122" t="str">
        <f>[12]Agosto!$I$10</f>
        <v>N</v>
      </c>
      <c r="H16" s="122" t="str">
        <f>[12]Agosto!$I$11</f>
        <v>N</v>
      </c>
      <c r="I16" s="122" t="str">
        <f>[12]Agosto!$I$12</f>
        <v>N</v>
      </c>
      <c r="J16" s="122" t="str">
        <f>[12]Agosto!$I$13</f>
        <v>N</v>
      </c>
      <c r="K16" s="122" t="str">
        <f>[12]Agosto!$I$14</f>
        <v>N</v>
      </c>
      <c r="L16" s="122" t="str">
        <f>[12]Agosto!$I$15</f>
        <v>N</v>
      </c>
      <c r="M16" s="122" t="str">
        <f>[12]Agosto!$I$16</f>
        <v>N</v>
      </c>
      <c r="N16" s="122" t="str">
        <f>[12]Agosto!$I$17</f>
        <v>N</v>
      </c>
      <c r="O16" s="122" t="str">
        <f>[12]Agosto!$I$18</f>
        <v>N</v>
      </c>
      <c r="P16" s="122" t="str">
        <f>[12]Agosto!$I$19</f>
        <v>N</v>
      </c>
      <c r="Q16" s="122" t="str">
        <f>[12]Agosto!$I$20</f>
        <v>N</v>
      </c>
      <c r="R16" s="122" t="str">
        <f>[12]Agosto!$I$21</f>
        <v>N</v>
      </c>
      <c r="S16" s="122" t="str">
        <f>[12]Agosto!$I$22</f>
        <v>N</v>
      </c>
      <c r="T16" s="121" t="str">
        <f>[12]Agosto!$I$23</f>
        <v>N</v>
      </c>
      <c r="U16" s="121" t="str">
        <f>[12]Agosto!$I$24</f>
        <v>N</v>
      </c>
      <c r="V16" s="121" t="str">
        <f>[12]Agosto!$I$25</f>
        <v>N</v>
      </c>
      <c r="W16" s="121" t="str">
        <f>[12]Agosto!$I$26</f>
        <v>N</v>
      </c>
      <c r="X16" s="121" t="str">
        <f>[12]Agosto!$I$27</f>
        <v>N</v>
      </c>
      <c r="Y16" s="121" t="str">
        <f>[12]Agosto!$I$28</f>
        <v>N</v>
      </c>
      <c r="Z16" s="121" t="str">
        <f>[12]Agosto!$I$29</f>
        <v>N</v>
      </c>
      <c r="AA16" s="121" t="str">
        <f>[12]Agosto!$I$30</f>
        <v>N</v>
      </c>
      <c r="AB16" s="121" t="str">
        <f>[12]Agosto!$I$31</f>
        <v>N</v>
      </c>
      <c r="AC16" s="121" t="str">
        <f>[12]Agosto!$I$32</f>
        <v>N</v>
      </c>
      <c r="AD16" s="121" t="str">
        <f>[12]Agosto!$I$33</f>
        <v>N</v>
      </c>
      <c r="AE16" s="121" t="str">
        <f>[12]Agosto!$I$34</f>
        <v>N</v>
      </c>
      <c r="AF16" s="121" t="str">
        <f>[12]Agosto!$I$35</f>
        <v>N</v>
      </c>
      <c r="AG16" s="77" t="str">
        <f>[12]Agosto!$I$36</f>
        <v>N</v>
      </c>
      <c r="AH16" s="2"/>
      <c r="AJ16" t="s">
        <v>51</v>
      </c>
    </row>
    <row r="17" spans="1:36" ht="12.75" customHeight="1" x14ac:dyDescent="0.2">
      <c r="A17" s="15" t="s">
        <v>8</v>
      </c>
      <c r="B17" s="122" t="str">
        <f>[13]Agosto!$I$5</f>
        <v>NE</v>
      </c>
      <c r="C17" s="122" t="str">
        <f>[13]Agosto!$I$6</f>
        <v>NE</v>
      </c>
      <c r="D17" s="122" t="str">
        <f>[13]Agosto!$I$7</f>
        <v>NE</v>
      </c>
      <c r="E17" s="122" t="str">
        <f>[13]Agosto!$I$8</f>
        <v>NE</v>
      </c>
      <c r="F17" s="122" t="str">
        <f>[13]Agosto!$I$9</f>
        <v>NE</v>
      </c>
      <c r="G17" s="122" t="str">
        <f>[13]Agosto!$I$10</f>
        <v>NE</v>
      </c>
      <c r="H17" s="122" t="str">
        <f>[13]Agosto!$I$11</f>
        <v>S</v>
      </c>
      <c r="I17" s="122" t="str">
        <f>[13]Agosto!$I$12</f>
        <v>SE</v>
      </c>
      <c r="J17" s="122" t="str">
        <f>[13]Agosto!$I$13</f>
        <v>S</v>
      </c>
      <c r="K17" s="122" t="str">
        <f>[13]Agosto!$I$14</f>
        <v>SE</v>
      </c>
      <c r="L17" s="122" t="str">
        <f>[13]Agosto!$I$15</f>
        <v>NE</v>
      </c>
      <c r="M17" s="122" t="str">
        <f>[13]Agosto!$I$16</f>
        <v>NE</v>
      </c>
      <c r="N17" s="122" t="str">
        <f>[13]Agosto!$I$17</f>
        <v>NE</v>
      </c>
      <c r="O17" s="122" t="str">
        <f>[13]Agosto!$I$18</f>
        <v>NE</v>
      </c>
      <c r="P17" s="122" t="str">
        <f>[13]Agosto!$I$19</f>
        <v>L</v>
      </c>
      <c r="Q17" s="121" t="str">
        <f>[13]Agosto!$I$20</f>
        <v>N</v>
      </c>
      <c r="R17" s="121" t="str">
        <f>[13]Agosto!$I$21</f>
        <v>N</v>
      </c>
      <c r="S17" s="121" t="str">
        <f>[13]Agosto!$I$22</f>
        <v>SE</v>
      </c>
      <c r="T17" s="121" t="str">
        <f>[13]Agosto!$I$23</f>
        <v>NE</v>
      </c>
      <c r="U17" s="121" t="str">
        <f>[13]Agosto!$I$24</f>
        <v>NE</v>
      </c>
      <c r="V17" s="121" t="str">
        <f>[13]Agosto!$I$25</f>
        <v>S</v>
      </c>
      <c r="W17" s="121" t="str">
        <f>[13]Agosto!$I$26</f>
        <v>S</v>
      </c>
      <c r="X17" s="121" t="str">
        <f>[13]Agosto!$I$27</f>
        <v>SE</v>
      </c>
      <c r="Y17" s="121" t="str">
        <f>[13]Agosto!$I$28</f>
        <v>NE</v>
      </c>
      <c r="Z17" s="121" t="str">
        <f>[13]Agosto!$I$29</f>
        <v>NE</v>
      </c>
      <c r="AA17" s="121" t="str">
        <f>[13]Agosto!$I$30</f>
        <v>N</v>
      </c>
      <c r="AB17" s="121" t="str">
        <f>[13]Agosto!$I$31</f>
        <v>NE</v>
      </c>
      <c r="AC17" s="121" t="str">
        <f>[13]Agosto!$I$32</f>
        <v>NE</v>
      </c>
      <c r="AD17" s="121" t="str">
        <f>[13]Agosto!$I$33</f>
        <v>NO</v>
      </c>
      <c r="AE17" s="121" t="str">
        <f>[13]Agosto!$I$34</f>
        <v>O</v>
      </c>
      <c r="AF17" s="121" t="str">
        <f>[13]Agosto!$I$35</f>
        <v>O</v>
      </c>
      <c r="AG17" s="77" t="str">
        <f>[13]Agosto!$I$36</f>
        <v>NE</v>
      </c>
      <c r="AH17" s="2"/>
    </row>
    <row r="18" spans="1:36" ht="13.5" customHeight="1" x14ac:dyDescent="0.2">
      <c r="A18" s="15" t="s">
        <v>9</v>
      </c>
      <c r="B18" s="122" t="str">
        <f>[14]Agosto!$I$5</f>
        <v>L</v>
      </c>
      <c r="C18" s="122" t="str">
        <f>[14]Agosto!$I$6</f>
        <v>L</v>
      </c>
      <c r="D18" s="122" t="str">
        <f>[14]Agosto!$I$7</f>
        <v>NE</v>
      </c>
      <c r="E18" s="122" t="str">
        <f>[14]Agosto!$I$8</f>
        <v>L</v>
      </c>
      <c r="F18" s="122" t="str">
        <f>[14]Agosto!$I$9</f>
        <v>L</v>
      </c>
      <c r="G18" s="122" t="str">
        <f>[14]Agosto!$I$10</f>
        <v>N</v>
      </c>
      <c r="H18" s="122" t="str">
        <f>[14]Agosto!$I$11</f>
        <v>O</v>
      </c>
      <c r="I18" s="122" t="str">
        <f>[14]Agosto!$I$12</f>
        <v>*</v>
      </c>
      <c r="J18" s="122" t="str">
        <f>[14]Agosto!$I$13</f>
        <v>S</v>
      </c>
      <c r="K18" s="122" t="str">
        <f>[14]Agosto!$I$14</f>
        <v>S</v>
      </c>
      <c r="L18" s="122" t="str">
        <f>[14]Agosto!$I$15</f>
        <v>L</v>
      </c>
      <c r="M18" s="122" t="str">
        <f>[14]Agosto!$I$16</f>
        <v>L</v>
      </c>
      <c r="N18" s="122" t="str">
        <f>[14]Agosto!$I$17</f>
        <v>L</v>
      </c>
      <c r="O18" s="122" t="str">
        <f>[14]Agosto!$I$18</f>
        <v>L</v>
      </c>
      <c r="P18" s="122" t="str">
        <f>[14]Agosto!$I$19</f>
        <v>SE</v>
      </c>
      <c r="Q18" s="122" t="str">
        <f>[14]Agosto!$I$20</f>
        <v>N</v>
      </c>
      <c r="R18" s="122" t="str">
        <f>[14]Agosto!$I$21</f>
        <v>NO</v>
      </c>
      <c r="S18" s="122" t="str">
        <f>[14]Agosto!$I$22</f>
        <v>S</v>
      </c>
      <c r="T18" s="121" t="str">
        <f>[14]Agosto!$I$23</f>
        <v>NE</v>
      </c>
      <c r="U18" s="121" t="str">
        <f>[14]Agosto!$I$24</f>
        <v>NE</v>
      </c>
      <c r="V18" s="121" t="str">
        <f>[14]Agosto!$I$25</f>
        <v>SO</v>
      </c>
      <c r="W18" s="121" t="str">
        <f>[14]Agosto!$I$26</f>
        <v>S</v>
      </c>
      <c r="X18" s="121" t="str">
        <f>[14]Agosto!$I$27</f>
        <v>S</v>
      </c>
      <c r="Y18" s="121" t="str">
        <f>[14]Agosto!$I$28</f>
        <v>SE</v>
      </c>
      <c r="Z18" s="121" t="str">
        <f>[14]Agosto!$I$29</f>
        <v>L</v>
      </c>
      <c r="AA18" s="121" t="str">
        <f>[14]Agosto!$I$30</f>
        <v>NE</v>
      </c>
      <c r="AB18" s="121" t="str">
        <f>[14]Agosto!$I$31</f>
        <v>NE</v>
      </c>
      <c r="AC18" s="121" t="str">
        <f>[14]Agosto!$I$32</f>
        <v>N</v>
      </c>
      <c r="AD18" s="121" t="str">
        <f>[14]Agosto!$I$33</f>
        <v>NO</v>
      </c>
      <c r="AE18" s="121" t="str">
        <f>[14]Agosto!$I$34</f>
        <v>NO</v>
      </c>
      <c r="AF18" s="121" t="str">
        <f>[14]Agosto!$I$35</f>
        <v>O</v>
      </c>
      <c r="AG18" s="77" t="str">
        <f>[14]Agosto!$I$36</f>
        <v>L</v>
      </c>
      <c r="AH18" s="2"/>
    </row>
    <row r="19" spans="1:36" ht="12.75" customHeight="1" x14ac:dyDescent="0.2">
      <c r="A19" s="15" t="s">
        <v>46</v>
      </c>
      <c r="B19" s="122" t="str">
        <f>[15]Agosto!$I$5</f>
        <v>SE</v>
      </c>
      <c r="C19" s="122" t="str">
        <f>[15]Agosto!$I$6</f>
        <v>S</v>
      </c>
      <c r="D19" s="122" t="str">
        <f>[15]Agosto!$I$7</f>
        <v>S</v>
      </c>
      <c r="E19" s="122" t="str">
        <f>[15]Agosto!$I$8</f>
        <v>NE</v>
      </c>
      <c r="F19" s="122" t="str">
        <f>[15]Agosto!$I$9</f>
        <v>SE</v>
      </c>
      <c r="G19" s="122" t="str">
        <f>[15]Agosto!$I$10</f>
        <v>N</v>
      </c>
      <c r="H19" s="122" t="str">
        <f>[15]Agosto!$I$11</f>
        <v>NO</v>
      </c>
      <c r="I19" s="122" t="str">
        <f>[15]Agosto!$I$12</f>
        <v>S</v>
      </c>
      <c r="J19" s="122" t="str">
        <f>[15]Agosto!$I$13</f>
        <v>S</v>
      </c>
      <c r="K19" s="122" t="str">
        <f>[15]Agosto!$I$14</f>
        <v>S</v>
      </c>
      <c r="L19" s="122" t="str">
        <f>[15]Agosto!$I$15</f>
        <v>L</v>
      </c>
      <c r="M19" s="122" t="str">
        <f>[15]Agosto!$I$16</f>
        <v>SE</v>
      </c>
      <c r="N19" s="122" t="str">
        <f>[15]Agosto!$I$17</f>
        <v>SE</v>
      </c>
      <c r="O19" s="122" t="str">
        <f>[15]Agosto!$I$18</f>
        <v>N</v>
      </c>
      <c r="P19" s="122" t="str">
        <f>[15]Agosto!$I$19</f>
        <v>NO</v>
      </c>
      <c r="Q19" s="122" t="str">
        <f>[15]Agosto!$I$20</f>
        <v>N</v>
      </c>
      <c r="R19" s="122" t="str">
        <f>[15]Agosto!$I$21</f>
        <v>N</v>
      </c>
      <c r="S19" s="122" t="str">
        <f>[15]Agosto!$I$22</f>
        <v>N</v>
      </c>
      <c r="T19" s="121" t="str">
        <f>[15]Agosto!$I$23</f>
        <v>SE</v>
      </c>
      <c r="U19" s="121" t="str">
        <f>[15]Agosto!$I$24</f>
        <v>N</v>
      </c>
      <c r="V19" s="121" t="str">
        <f>[15]Agosto!$I$25</f>
        <v>SO</v>
      </c>
      <c r="W19" s="121" t="str">
        <f>[15]Agosto!$I$26</f>
        <v>SE</v>
      </c>
      <c r="X19" s="121" t="str">
        <f>[15]Agosto!$I$27</f>
        <v>SE</v>
      </c>
      <c r="Y19" s="121" t="str">
        <f>[15]Agosto!$I$28</f>
        <v>SE</v>
      </c>
      <c r="Z19" s="121" t="str">
        <f>[15]Agosto!$I$29</f>
        <v>S</v>
      </c>
      <c r="AA19" s="121" t="str">
        <f>[15]Agosto!$I$30</f>
        <v>S</v>
      </c>
      <c r="AB19" s="121" t="str">
        <f>[15]Agosto!$I$31</f>
        <v>SE</v>
      </c>
      <c r="AC19" s="121" t="str">
        <f>[15]Agosto!$I$32</f>
        <v>SE</v>
      </c>
      <c r="AD19" s="121" t="str">
        <f>[15]Agosto!$I$33</f>
        <v>SO</v>
      </c>
      <c r="AE19" s="121" t="str">
        <f>[15]Agosto!$I$34</f>
        <v>NO</v>
      </c>
      <c r="AF19" s="121" t="str">
        <f>[15]Agosto!$I$35</f>
        <v>N</v>
      </c>
      <c r="AG19" s="77" t="str">
        <f>[15]Agosto!$I$36</f>
        <v>SE</v>
      </c>
      <c r="AH19" s="2"/>
    </row>
    <row r="20" spans="1:36" ht="12.75" customHeight="1" x14ac:dyDescent="0.2">
      <c r="A20" s="15" t="s">
        <v>10</v>
      </c>
      <c r="B20" s="17" t="str">
        <f>[16]Agosto!$I$5</f>
        <v>O</v>
      </c>
      <c r="C20" s="17" t="str">
        <f>[16]Agosto!$I$6</f>
        <v>SO</v>
      </c>
      <c r="D20" s="17" t="str">
        <f>[16]Agosto!$I$7</f>
        <v>O</v>
      </c>
      <c r="E20" s="17" t="str">
        <f>[16]Agosto!$I$8</f>
        <v>O</v>
      </c>
      <c r="F20" s="17" t="str">
        <f>[16]Agosto!$I$9</f>
        <v>O</v>
      </c>
      <c r="G20" s="17" t="str">
        <f>[16]Agosto!$I$10</f>
        <v>SO</v>
      </c>
      <c r="H20" s="17" t="str">
        <f>[16]Agosto!$I$11</f>
        <v>N</v>
      </c>
      <c r="I20" s="17" t="str">
        <f>[16]Agosto!$I$12</f>
        <v>N</v>
      </c>
      <c r="J20" s="17" t="str">
        <f>[16]Agosto!$I$13</f>
        <v>NE</v>
      </c>
      <c r="K20" s="17" t="str">
        <f>[16]Agosto!$I$14</f>
        <v>N</v>
      </c>
      <c r="L20" s="17" t="str">
        <f>[16]Agosto!$I$15</f>
        <v>O</v>
      </c>
      <c r="M20" s="17" t="str">
        <f>[16]Agosto!$I$16</f>
        <v>NO</v>
      </c>
      <c r="N20" s="17" t="str">
        <f>[16]Agosto!$I$17</f>
        <v>O</v>
      </c>
      <c r="O20" s="17" t="str">
        <f>[16]Agosto!$I$18</f>
        <v>O</v>
      </c>
      <c r="P20" s="17" t="str">
        <f>[16]Agosto!$I$19</f>
        <v>NO</v>
      </c>
      <c r="Q20" s="17" t="str">
        <f>[16]Agosto!$I$20</f>
        <v>SO</v>
      </c>
      <c r="R20" s="17" t="str">
        <f>[16]Agosto!$I$21</f>
        <v>SO</v>
      </c>
      <c r="S20" s="17" t="str">
        <f>[16]Agosto!$I$22</f>
        <v>NO</v>
      </c>
      <c r="T20" s="121" t="str">
        <f>[16]Agosto!$I$23</f>
        <v>O</v>
      </c>
      <c r="U20" s="121" t="str">
        <f>[16]Agosto!$I$24</f>
        <v>SO</v>
      </c>
      <c r="V20" s="121" t="str">
        <f>[16]Agosto!$I$25</f>
        <v>NE</v>
      </c>
      <c r="W20" s="121" t="str">
        <f>[16]Agosto!$I$26</f>
        <v>NO</v>
      </c>
      <c r="X20" s="121" t="str">
        <f>[16]Agosto!$I$27</f>
        <v>NO</v>
      </c>
      <c r="Y20" s="121" t="str">
        <f>[16]Agosto!$I$28</f>
        <v>O</v>
      </c>
      <c r="Z20" s="121" t="str">
        <f>[16]Agosto!$I$29</f>
        <v>O</v>
      </c>
      <c r="AA20" s="121" t="str">
        <f>[16]Agosto!$I$30</f>
        <v>O</v>
      </c>
      <c r="AB20" s="121" t="str">
        <f>[16]Agosto!$I$31</f>
        <v>O</v>
      </c>
      <c r="AC20" s="121" t="str">
        <f>[16]Agosto!$I$32</f>
        <v>S</v>
      </c>
      <c r="AD20" s="121" t="str">
        <f>[16]Agosto!$I$33</f>
        <v>SO</v>
      </c>
      <c r="AE20" s="121" t="str">
        <f>[16]Agosto!$I$34</f>
        <v>SE</v>
      </c>
      <c r="AF20" s="121" t="str">
        <f>[16]Agosto!$I$35</f>
        <v>L</v>
      </c>
      <c r="AG20" s="77" t="str">
        <f>[16]Agosto!$I$36</f>
        <v>O</v>
      </c>
      <c r="AH20" s="2"/>
      <c r="AI20" t="s">
        <v>51</v>
      </c>
    </row>
    <row r="21" spans="1:36" ht="13.5" customHeight="1" x14ac:dyDescent="0.2">
      <c r="A21" s="15" t="s">
        <v>11</v>
      </c>
      <c r="B21" s="122" t="str">
        <f>[17]Agosto!$I$5</f>
        <v>NE</v>
      </c>
      <c r="C21" s="122" t="str">
        <f>[17]Agosto!$I$6</f>
        <v>S</v>
      </c>
      <c r="D21" s="122" t="str">
        <f>[17]Agosto!$I$7</f>
        <v>NE</v>
      </c>
      <c r="E21" s="122" t="str">
        <f>[17]Agosto!$I$8</f>
        <v>NE</v>
      </c>
      <c r="F21" s="122" t="str">
        <f>[17]Agosto!$I$9</f>
        <v>NE</v>
      </c>
      <c r="G21" s="122" t="str">
        <f>[17]Agosto!$I$10</f>
        <v>NE</v>
      </c>
      <c r="H21" s="122" t="str">
        <f>[17]Agosto!$I$11</f>
        <v>NE</v>
      </c>
      <c r="I21" s="122" t="str">
        <f>[17]Agosto!$I$12</f>
        <v>O</v>
      </c>
      <c r="J21" s="122" t="str">
        <f>[17]Agosto!$I$13</f>
        <v>O</v>
      </c>
      <c r="K21" s="122" t="str">
        <f>[17]Agosto!$I$14</f>
        <v>O</v>
      </c>
      <c r="L21" s="122" t="str">
        <f>[17]Agosto!$I$15</f>
        <v>SO</v>
      </c>
      <c r="M21" s="122" t="str">
        <f>[17]Agosto!$I$16</f>
        <v>SO</v>
      </c>
      <c r="N21" s="122" t="str">
        <f>[17]Agosto!$I$17</f>
        <v>SO</v>
      </c>
      <c r="O21" s="122" t="str">
        <f>[17]Agosto!$I$18</f>
        <v>NE</v>
      </c>
      <c r="P21" s="122" t="str">
        <f>[17]Agosto!$I$19</f>
        <v>NE</v>
      </c>
      <c r="Q21" s="122" t="str">
        <f>[17]Agosto!$I$20</f>
        <v>SE</v>
      </c>
      <c r="R21" s="122" t="str">
        <f>[17]Agosto!$I$21</f>
        <v>NE</v>
      </c>
      <c r="S21" s="122" t="str">
        <f>[17]Agosto!$I$22</f>
        <v>NE</v>
      </c>
      <c r="T21" s="121" t="str">
        <f>[17]Agosto!$I$23</f>
        <v>SO</v>
      </c>
      <c r="U21" s="121" t="str">
        <f>[17]Agosto!$I$24</f>
        <v>L</v>
      </c>
      <c r="V21" s="121" t="str">
        <f>[17]Agosto!$I$25</f>
        <v>NO</v>
      </c>
      <c r="W21" s="121" t="str">
        <f>[17]Agosto!$I$26</f>
        <v>SO</v>
      </c>
      <c r="X21" s="121" t="str">
        <f>[17]Agosto!$I$27</f>
        <v>SO</v>
      </c>
      <c r="Y21" s="121" t="str">
        <f>[17]Agosto!$I$28</f>
        <v>NE</v>
      </c>
      <c r="Z21" s="121" t="str">
        <f>[17]Agosto!$I$29</f>
        <v>NE</v>
      </c>
      <c r="AA21" s="121" t="str">
        <f>[17]Agosto!$I$30</f>
        <v>NE</v>
      </c>
      <c r="AB21" s="121" t="str">
        <f>[17]Agosto!$I$31</f>
        <v>NE</v>
      </c>
      <c r="AC21" s="121" t="str">
        <f>[17]Agosto!$I$32</f>
        <v>NE</v>
      </c>
      <c r="AD21" s="121" t="str">
        <f>[17]Agosto!$I$33</f>
        <v>NE</v>
      </c>
      <c r="AE21" s="121" t="str">
        <f>[17]Agosto!$I$34</f>
        <v>NE</v>
      </c>
      <c r="AF21" s="121" t="str">
        <f>[17]Agosto!$I$35</f>
        <v>NE</v>
      </c>
      <c r="AG21" s="77" t="str">
        <f>[17]Agosto!$I$36</f>
        <v>NE</v>
      </c>
      <c r="AH21" s="2"/>
    </row>
    <row r="22" spans="1:36" ht="13.5" customHeight="1" x14ac:dyDescent="0.2">
      <c r="A22" s="15" t="s">
        <v>12</v>
      </c>
      <c r="B22" s="122" t="str">
        <f>[18]Agosto!$I$5</f>
        <v>N</v>
      </c>
      <c r="C22" s="122" t="str">
        <f>[18]Agosto!$I$6</f>
        <v>S</v>
      </c>
      <c r="D22" s="122" t="str">
        <f>[18]Agosto!$I$7</f>
        <v>S</v>
      </c>
      <c r="E22" s="122" t="str">
        <f>[18]Agosto!$I$8</f>
        <v>S</v>
      </c>
      <c r="F22" s="122" t="str">
        <f>[18]Agosto!$I$9</f>
        <v>O</v>
      </c>
      <c r="G22" s="122" t="str">
        <f>[18]Agosto!$I$10</f>
        <v>N</v>
      </c>
      <c r="H22" s="122" t="str">
        <f>[18]Agosto!$I$11</f>
        <v>N</v>
      </c>
      <c r="I22" s="122" t="str">
        <f>[18]Agosto!$I$12</f>
        <v>S</v>
      </c>
      <c r="J22" s="122" t="str">
        <f>[18]Agosto!$I$13</f>
        <v>S</v>
      </c>
      <c r="K22" s="122" t="str">
        <f>[18]Agosto!$I$14</f>
        <v>S</v>
      </c>
      <c r="L22" s="122" t="str">
        <f>[18]Agosto!$I$15</f>
        <v>S</v>
      </c>
      <c r="M22" s="122" t="str">
        <f>[18]Agosto!$I$16</f>
        <v>S</v>
      </c>
      <c r="N22" s="122" t="str">
        <f>[18]Agosto!$I$17</f>
        <v>S</v>
      </c>
      <c r="O22" s="122" t="str">
        <f>[18]Agosto!$I$18</f>
        <v>N</v>
      </c>
      <c r="P22" s="122" t="str">
        <f>[18]Agosto!$I$19</f>
        <v>O</v>
      </c>
      <c r="Q22" s="122" t="str">
        <f>[18]Agosto!$I$20</f>
        <v>NE</v>
      </c>
      <c r="R22" s="122" t="str">
        <f>[18]Agosto!$I$21</f>
        <v>N</v>
      </c>
      <c r="S22" s="122" t="str">
        <f>[18]Agosto!$I$22</f>
        <v>N</v>
      </c>
      <c r="T22" s="122" t="str">
        <f>[18]Agosto!$I$23</f>
        <v>NE</v>
      </c>
      <c r="U22" s="122" t="str">
        <f>[18]Agosto!$I$24</f>
        <v>O</v>
      </c>
      <c r="V22" s="122" t="str">
        <f>[18]Agosto!$I$25</f>
        <v>S</v>
      </c>
      <c r="W22" s="122" t="str">
        <f>[18]Agosto!$I$26</f>
        <v>S</v>
      </c>
      <c r="X22" s="122" t="str">
        <f>[18]Agosto!$I$27</f>
        <v>S</v>
      </c>
      <c r="Y22" s="122" t="str">
        <f>[18]Agosto!$I$28</f>
        <v>S</v>
      </c>
      <c r="Z22" s="122" t="str">
        <f>[18]Agosto!$I$29</f>
        <v>S</v>
      </c>
      <c r="AA22" s="122" t="str">
        <f>[18]Agosto!$I$30</f>
        <v>S</v>
      </c>
      <c r="AB22" s="122" t="str">
        <f>[18]Agosto!$I$31</f>
        <v>SE</v>
      </c>
      <c r="AC22" s="122" t="str">
        <f>[18]Agosto!$I$32</f>
        <v>NO</v>
      </c>
      <c r="AD22" s="122" t="str">
        <f>[18]Agosto!$I$33</f>
        <v>O</v>
      </c>
      <c r="AE22" s="122" t="str">
        <f>[18]Agosto!$I$34</f>
        <v>O</v>
      </c>
      <c r="AF22" s="122" t="str">
        <f>[18]Agosto!$I$35</f>
        <v>SE</v>
      </c>
      <c r="AG22" s="43" t="str">
        <f>[18]Agosto!$I$36</f>
        <v>S</v>
      </c>
      <c r="AH22" s="2"/>
    </row>
    <row r="23" spans="1:36" ht="13.5" customHeight="1" x14ac:dyDescent="0.2">
      <c r="A23" s="15" t="s">
        <v>13</v>
      </c>
      <c r="B23" s="121" t="str">
        <f>[19]Agosto!$I$5</f>
        <v>NE</v>
      </c>
      <c r="C23" s="121" t="str">
        <f>[19]Agosto!$I$6</f>
        <v>S</v>
      </c>
      <c r="D23" s="121" t="str">
        <f>[19]Agosto!$I$7</f>
        <v>S</v>
      </c>
      <c r="E23" s="121" t="str">
        <f>[19]Agosto!$I$8</f>
        <v>N</v>
      </c>
      <c r="F23" s="121" t="str">
        <f>[19]Agosto!$I$9</f>
        <v>NO</v>
      </c>
      <c r="G23" s="121" t="str">
        <f>[19]Agosto!$I$10</f>
        <v>NE</v>
      </c>
      <c r="H23" s="121" t="str">
        <f>[19]Agosto!$I$11</f>
        <v>NE</v>
      </c>
      <c r="I23" s="121" t="str">
        <f>[19]Agosto!$I$12</f>
        <v>S</v>
      </c>
      <c r="J23" s="121" t="str">
        <f>[19]Agosto!$I$13</f>
        <v>S</v>
      </c>
      <c r="K23" s="121" t="str">
        <f>[19]Agosto!$I$14</f>
        <v>SE</v>
      </c>
      <c r="L23" s="121" t="str">
        <f>[19]Agosto!$I$15</f>
        <v>SE</v>
      </c>
      <c r="M23" s="121" t="str">
        <f>[19]Agosto!$I$16</f>
        <v>SE</v>
      </c>
      <c r="N23" s="121" t="str">
        <f>[19]Agosto!$I$17</f>
        <v>NE</v>
      </c>
      <c r="O23" s="121" t="str">
        <f>[19]Agosto!$I$18</f>
        <v>NE</v>
      </c>
      <c r="P23" s="121" t="str">
        <f>[19]Agosto!$I$19</f>
        <v>O</v>
      </c>
      <c r="Q23" s="121" t="str">
        <f>[19]Agosto!$I$20</f>
        <v>N</v>
      </c>
      <c r="R23" s="121" t="str">
        <f>[19]Agosto!$I$21</f>
        <v>N</v>
      </c>
      <c r="S23" s="121" t="str">
        <f>[19]Agosto!$I$22</f>
        <v>N</v>
      </c>
      <c r="T23" s="121" t="str">
        <f>[19]Agosto!$I$23</f>
        <v>NE</v>
      </c>
      <c r="U23" s="121" t="str">
        <f>[19]Agosto!$I$24</f>
        <v>NO</v>
      </c>
      <c r="V23" s="121" t="str">
        <f>[19]Agosto!$I$25</f>
        <v>S</v>
      </c>
      <c r="W23" s="121" t="str">
        <f>[19]Agosto!$I$26</f>
        <v>SE</v>
      </c>
      <c r="X23" s="121" t="str">
        <f>[19]Agosto!$I$27</f>
        <v>NE</v>
      </c>
      <c r="Y23" s="121" t="str">
        <f>[19]Agosto!$I$28</f>
        <v>N</v>
      </c>
      <c r="Z23" s="121" t="str">
        <f>[19]Agosto!$I$29</f>
        <v>L</v>
      </c>
      <c r="AA23" s="121" t="str">
        <f>[19]Agosto!$I$30</f>
        <v>N</v>
      </c>
      <c r="AB23" s="121" t="str">
        <f>[19]Agosto!$I$31</f>
        <v>N</v>
      </c>
      <c r="AC23" s="121" t="str">
        <f>[19]Agosto!$I$32</f>
        <v>NO</v>
      </c>
      <c r="AD23" s="121" t="str">
        <f>[19]Agosto!$I$33</f>
        <v>SO</v>
      </c>
      <c r="AE23" s="121" t="str">
        <f>[19]Agosto!$I$34</f>
        <v>SO</v>
      </c>
      <c r="AF23" s="121" t="str">
        <f>[19]Agosto!$I$35</f>
        <v>N</v>
      </c>
      <c r="AG23" s="77" t="str">
        <f>[19]Agosto!$I$36</f>
        <v>N</v>
      </c>
      <c r="AH23" s="2"/>
    </row>
    <row r="24" spans="1:36" ht="13.5" customHeight="1" x14ac:dyDescent="0.2">
      <c r="A24" s="15" t="s">
        <v>14</v>
      </c>
      <c r="B24" s="122" t="str">
        <f>[20]Agosto!$I$5</f>
        <v>SO</v>
      </c>
      <c r="C24" s="122" t="str">
        <f>[20]Agosto!$I$6</f>
        <v>NE</v>
      </c>
      <c r="D24" s="122" t="str">
        <f>[20]Agosto!$I$7</f>
        <v>L</v>
      </c>
      <c r="E24" s="122" t="str">
        <f>[20]Agosto!$I$8</f>
        <v>SE</v>
      </c>
      <c r="F24" s="122" t="str">
        <f>[20]Agosto!$I$9</f>
        <v>NE</v>
      </c>
      <c r="G24" s="122" t="str">
        <f>[20]Agosto!$I$10</f>
        <v>NE</v>
      </c>
      <c r="H24" s="122" t="str">
        <f>[20]Agosto!$I$11</f>
        <v>N</v>
      </c>
      <c r="I24" s="122" t="str">
        <f>[20]Agosto!$I$12</f>
        <v>N</v>
      </c>
      <c r="J24" s="122" t="str">
        <f>[20]Agosto!$I$13</f>
        <v>S</v>
      </c>
      <c r="K24" s="122" t="str">
        <f>[20]Agosto!$I$14</f>
        <v>S</v>
      </c>
      <c r="L24" s="122" t="str">
        <f>[20]Agosto!$I$15</f>
        <v>S</v>
      </c>
      <c r="M24" s="122" t="str">
        <f>[20]Agosto!$I$16</f>
        <v>SE</v>
      </c>
      <c r="N24" s="122" t="str">
        <f>[20]Agosto!$I$17</f>
        <v>SO</v>
      </c>
      <c r="O24" s="122" t="str">
        <f>[20]Agosto!$I$18</f>
        <v>O</v>
      </c>
      <c r="P24" s="122" t="str">
        <f>[20]Agosto!$I$19</f>
        <v>NE</v>
      </c>
      <c r="Q24" s="122" t="str">
        <f>[20]Agosto!$I$20</f>
        <v>NO</v>
      </c>
      <c r="R24" s="122" t="str">
        <f>[20]Agosto!$I$21</f>
        <v>N</v>
      </c>
      <c r="S24" s="122" t="str">
        <f>[20]Agosto!$I$22</f>
        <v>N</v>
      </c>
      <c r="T24" s="122" t="str">
        <f>[20]Agosto!$I$23</f>
        <v>S</v>
      </c>
      <c r="U24" s="122" t="str">
        <f>[20]Agosto!$I$24</f>
        <v>N</v>
      </c>
      <c r="V24" s="122" t="str">
        <f>[20]Agosto!$I$25</f>
        <v>SO</v>
      </c>
      <c r="W24" s="122" t="str">
        <f>[20]Agosto!$I$26</f>
        <v>SE</v>
      </c>
      <c r="X24" s="122" t="str">
        <f>[20]Agosto!$I$27</f>
        <v>S</v>
      </c>
      <c r="Y24" s="122" t="str">
        <f>[20]Agosto!$I$28</f>
        <v>SO</v>
      </c>
      <c r="Z24" s="122" t="str">
        <f>[20]Agosto!$I$29</f>
        <v>L</v>
      </c>
      <c r="AA24" s="122" t="str">
        <f>[20]Agosto!$I$30</f>
        <v>NE</v>
      </c>
      <c r="AB24" s="122" t="str">
        <f>[20]Agosto!$I$31</f>
        <v>SE</v>
      </c>
      <c r="AC24" s="122" t="str">
        <f>[20]Agosto!$I$32</f>
        <v>N</v>
      </c>
      <c r="AD24" s="122" t="str">
        <f>[20]Agosto!$I$33</f>
        <v>O</v>
      </c>
      <c r="AE24" s="122" t="str">
        <f>[20]Agosto!$I$34</f>
        <v>SO</v>
      </c>
      <c r="AF24" s="122" t="str">
        <f>[20]Agosto!$I$35</f>
        <v>S</v>
      </c>
      <c r="AG24" s="43" t="str">
        <f>[20]Agosto!$I$36</f>
        <v>N</v>
      </c>
      <c r="AH24" s="2"/>
    </row>
    <row r="25" spans="1:36" ht="12.75" customHeight="1" x14ac:dyDescent="0.2">
      <c r="A25" s="15" t="s">
        <v>15</v>
      </c>
      <c r="B25" s="122" t="str">
        <f>[21]Agosto!$I$5</f>
        <v>NO</v>
      </c>
      <c r="C25" s="122" t="str">
        <f>[21]Agosto!$I$6</f>
        <v>NO</v>
      </c>
      <c r="D25" s="122" t="str">
        <f>[21]Agosto!$I$7</f>
        <v>NO</v>
      </c>
      <c r="E25" s="122" t="str">
        <f>[21]Agosto!$I$8</f>
        <v>NO</v>
      </c>
      <c r="F25" s="122" t="str">
        <f>[21]Agosto!$I$9</f>
        <v>NO</v>
      </c>
      <c r="G25" s="122" t="str">
        <f>[21]Agosto!$I$10</f>
        <v>NO</v>
      </c>
      <c r="H25" s="122" t="str">
        <f>[21]Agosto!$I$11</f>
        <v>S</v>
      </c>
      <c r="I25" s="122" t="str">
        <f>[21]Agosto!$I$12</f>
        <v>SO</v>
      </c>
      <c r="J25" s="122" t="str">
        <f>[21]Agosto!$I$13</f>
        <v>S</v>
      </c>
      <c r="K25" s="122" t="str">
        <f>[21]Agosto!$I$14</f>
        <v>SO</v>
      </c>
      <c r="L25" s="122" t="str">
        <f>[21]Agosto!$I$15</f>
        <v>NO</v>
      </c>
      <c r="M25" s="122" t="str">
        <f>[21]Agosto!$I$16</f>
        <v>NO</v>
      </c>
      <c r="N25" s="122" t="str">
        <f>[21]Agosto!$I$17</f>
        <v>NO</v>
      </c>
      <c r="O25" s="122" t="str">
        <f>[21]Agosto!$I$18</f>
        <v>NO</v>
      </c>
      <c r="P25" s="122" t="str">
        <f>[21]Agosto!$I$19</f>
        <v>O</v>
      </c>
      <c r="Q25" s="122" t="str">
        <f>[21]Agosto!$I$20</f>
        <v>NO</v>
      </c>
      <c r="R25" s="122" t="str">
        <f>[21]Agosto!$I$21</f>
        <v>NO</v>
      </c>
      <c r="S25" s="122" t="str">
        <f>[21]Agosto!$I$22</f>
        <v>NE</v>
      </c>
      <c r="T25" s="122" t="str">
        <f>[21]Agosto!$I$23</f>
        <v>NO</v>
      </c>
      <c r="U25" s="122" t="str">
        <f>[21]Agosto!$I$24</f>
        <v>NO</v>
      </c>
      <c r="V25" s="122" t="str">
        <f>[21]Agosto!$I$25</f>
        <v>S</v>
      </c>
      <c r="W25" s="122" t="str">
        <f>[21]Agosto!$I$26</f>
        <v>SO</v>
      </c>
      <c r="X25" s="122" t="str">
        <f>[21]Agosto!$I$27</f>
        <v>O</v>
      </c>
      <c r="Y25" s="122" t="str">
        <f>[21]Agosto!$I$28</f>
        <v>NO</v>
      </c>
      <c r="Z25" s="122" t="str">
        <f>[21]Agosto!$I$29</f>
        <v>NO</v>
      </c>
      <c r="AA25" s="122" t="str">
        <f>[21]Agosto!$I$30</f>
        <v>NO</v>
      </c>
      <c r="AB25" s="122" t="str">
        <f>[21]Agosto!$I$31</f>
        <v>NO</v>
      </c>
      <c r="AC25" s="122" t="str">
        <f>[21]Agosto!$I$32</f>
        <v>NO</v>
      </c>
      <c r="AD25" s="122" t="str">
        <f>[21]Agosto!$I$33</f>
        <v>O</v>
      </c>
      <c r="AE25" s="122" t="str">
        <f>[21]Agosto!$I$34</f>
        <v>O</v>
      </c>
      <c r="AF25" s="122" t="str">
        <f>[21]Agosto!$I$35</f>
        <v>O</v>
      </c>
      <c r="AG25" s="43" t="str">
        <f>[21]Agosto!$I$36</f>
        <v>NO</v>
      </c>
      <c r="AH25" s="2"/>
    </row>
    <row r="26" spans="1:36" ht="12.75" customHeight="1" x14ac:dyDescent="0.2">
      <c r="A26" s="15" t="s">
        <v>16</v>
      </c>
      <c r="B26" s="18" t="str">
        <f>[22]Agosto!$I$5</f>
        <v>NO</v>
      </c>
      <c r="C26" s="18" t="str">
        <f>[22]Agosto!$I$6</f>
        <v>SO</v>
      </c>
      <c r="D26" s="18" t="str">
        <f>[22]Agosto!$I$7</f>
        <v>S</v>
      </c>
      <c r="E26" s="18" t="str">
        <f>[22]Agosto!$I$8</f>
        <v>NE</v>
      </c>
      <c r="F26" s="18" t="str">
        <f>[22]Agosto!$I$9</f>
        <v>N</v>
      </c>
      <c r="G26" s="18" t="str">
        <f>[22]Agosto!$I$10</f>
        <v>N</v>
      </c>
      <c r="H26" s="18" t="str">
        <f>[22]Agosto!$I$11</f>
        <v>S</v>
      </c>
      <c r="I26" s="18" t="str">
        <f>[22]Agosto!$I$12</f>
        <v>S</v>
      </c>
      <c r="J26" s="18" t="str">
        <f>[22]Agosto!$I$13</f>
        <v>S</v>
      </c>
      <c r="K26" s="18" t="str">
        <f>[22]Agosto!$I$14</f>
        <v>S</v>
      </c>
      <c r="L26" s="18" t="str">
        <f>[22]Agosto!$I$15</f>
        <v>S</v>
      </c>
      <c r="M26" s="18" t="str">
        <f>[22]Agosto!$I$16</f>
        <v>SE</v>
      </c>
      <c r="N26" s="18" t="str">
        <f>[22]Agosto!$I$17</f>
        <v>SE</v>
      </c>
      <c r="O26" s="18" t="str">
        <f>[22]Agosto!$I$18</f>
        <v>N</v>
      </c>
      <c r="P26" s="18" t="str">
        <f>[22]Agosto!$I$19</f>
        <v>NO</v>
      </c>
      <c r="Q26" s="18" t="str">
        <f>[22]Agosto!$I$20</f>
        <v>N</v>
      </c>
      <c r="R26" s="18" t="str">
        <f>[22]Agosto!$I$21</f>
        <v>N</v>
      </c>
      <c r="S26" s="18" t="str">
        <f>[22]Agosto!$I$22</f>
        <v>S</v>
      </c>
      <c r="T26" s="18" t="str">
        <f>[22]Agosto!$I$23</f>
        <v>S</v>
      </c>
      <c r="U26" s="18" t="str">
        <f>[22]Agosto!$I$24</f>
        <v>N</v>
      </c>
      <c r="V26" s="18" t="str">
        <f>[22]Agosto!$I$25</f>
        <v>S</v>
      </c>
      <c r="W26" s="18" t="str">
        <f>[22]Agosto!$I$26</f>
        <v>SE</v>
      </c>
      <c r="X26" s="18" t="str">
        <f>[22]Agosto!$I$27</f>
        <v>SE</v>
      </c>
      <c r="Y26" s="18" t="str">
        <f>[22]Agosto!$I$28</f>
        <v>SE</v>
      </c>
      <c r="Z26" s="18" t="str">
        <f>[22]Agosto!$I$29</f>
        <v>N</v>
      </c>
      <c r="AA26" s="18" t="str">
        <f>[22]Agosto!$I$30</f>
        <v>N</v>
      </c>
      <c r="AB26" s="18" t="str">
        <f>[22]Agosto!$I$31</f>
        <v>N</v>
      </c>
      <c r="AC26" s="18" t="str">
        <f>[22]Agosto!$I$32</f>
        <v>N</v>
      </c>
      <c r="AD26" s="18" t="str">
        <f>[22]Agosto!$I$33</f>
        <v>O</v>
      </c>
      <c r="AE26" s="18" t="str">
        <f>[22]Agosto!$I$34</f>
        <v>O</v>
      </c>
      <c r="AF26" s="18" t="str">
        <f>[22]Agosto!$I$35</f>
        <v>N</v>
      </c>
      <c r="AG26" s="78" t="str">
        <f>[22]Agosto!$I$36</f>
        <v>N</v>
      </c>
      <c r="AH26" s="2"/>
    </row>
    <row r="27" spans="1:36" ht="12" customHeight="1" x14ac:dyDescent="0.2">
      <c r="A27" s="15" t="s">
        <v>17</v>
      </c>
      <c r="B27" s="122" t="str">
        <f>[23]Agosto!$I$5</f>
        <v>N</v>
      </c>
      <c r="C27" s="122" t="str">
        <f>[23]Agosto!$I$6</f>
        <v>N</v>
      </c>
      <c r="D27" s="122" t="str">
        <f>[23]Agosto!$I$7</f>
        <v>N</v>
      </c>
      <c r="E27" s="122" t="str">
        <f>[23]Agosto!$I$8</f>
        <v>NE</v>
      </c>
      <c r="F27" s="122" t="str">
        <f>[23]Agosto!$I$9</f>
        <v>N</v>
      </c>
      <c r="G27" s="122" t="str">
        <f>[23]Agosto!$I$10</f>
        <v>O</v>
      </c>
      <c r="H27" s="122" t="str">
        <f>[23]Agosto!$I$11</f>
        <v>O</v>
      </c>
      <c r="I27" s="122" t="str">
        <f>[23]Agosto!$I$12</f>
        <v>SE</v>
      </c>
      <c r="J27" s="122" t="str">
        <f>[23]Agosto!$I$13</f>
        <v>SE</v>
      </c>
      <c r="K27" s="122" t="str">
        <f>[23]Agosto!$I$14</f>
        <v>SE</v>
      </c>
      <c r="L27" s="122" t="str">
        <f>[23]Agosto!$I$15</f>
        <v>L</v>
      </c>
      <c r="M27" s="122" t="str">
        <f>[23]Agosto!$I$16</f>
        <v>NE</v>
      </c>
      <c r="N27" s="122" t="str">
        <f>[23]Agosto!$I$17</f>
        <v>NE</v>
      </c>
      <c r="O27" s="122" t="str">
        <f>[23]Agosto!$I$18</f>
        <v>N</v>
      </c>
      <c r="P27" s="122" t="str">
        <f>[23]Agosto!$I$19</f>
        <v>L</v>
      </c>
      <c r="Q27" s="122" t="str">
        <f>[23]Agosto!$I$20</f>
        <v>N</v>
      </c>
      <c r="R27" s="122" t="str">
        <f>[23]Agosto!$I$21</f>
        <v>NO</v>
      </c>
      <c r="S27" s="122" t="str">
        <f>[23]Agosto!$I$22</f>
        <v>NO</v>
      </c>
      <c r="T27" s="122" t="str">
        <f>[23]Agosto!$I$23</f>
        <v>N</v>
      </c>
      <c r="U27" s="122" t="str">
        <f>[23]Agosto!$I$24</f>
        <v>O</v>
      </c>
      <c r="V27" s="122" t="str">
        <f>[23]Agosto!$I$25</f>
        <v>S</v>
      </c>
      <c r="W27" s="122" t="str">
        <f>[23]Agosto!$I$26</f>
        <v>L</v>
      </c>
      <c r="X27" s="122" t="str">
        <f>[23]Agosto!$I$27</f>
        <v>NE</v>
      </c>
      <c r="Y27" s="122" t="str">
        <f>[23]Agosto!$I$28</f>
        <v>L</v>
      </c>
      <c r="Z27" s="122" t="str">
        <f>[23]Agosto!$I$29</f>
        <v>SE</v>
      </c>
      <c r="AA27" s="122" t="str">
        <f>[23]Agosto!$I$30</f>
        <v>N</v>
      </c>
      <c r="AB27" s="122" t="str">
        <f>[23]Agosto!$I$31</f>
        <v>N</v>
      </c>
      <c r="AC27" s="122" t="str">
        <f>[23]Agosto!$I$32</f>
        <v>O</v>
      </c>
      <c r="AD27" s="122" t="str">
        <f>[23]Agosto!$I$33</f>
        <v>NO</v>
      </c>
      <c r="AE27" s="122" t="str">
        <f>[23]Agosto!$I$34</f>
        <v>SO</v>
      </c>
      <c r="AF27" s="122" t="str">
        <f>[23]Agosto!$I$35</f>
        <v>O</v>
      </c>
      <c r="AG27" s="43" t="str">
        <f>[23]Agosto!$I$36</f>
        <v>N</v>
      </c>
      <c r="AH27" s="2"/>
    </row>
    <row r="28" spans="1:36" ht="12.75" customHeight="1" x14ac:dyDescent="0.2">
      <c r="A28" s="15" t="s">
        <v>18</v>
      </c>
      <c r="B28" s="122" t="str">
        <f>[24]Agosto!$I$5</f>
        <v>SE</v>
      </c>
      <c r="C28" s="122" t="str">
        <f>[24]Agosto!$I$6</f>
        <v>L</v>
      </c>
      <c r="D28" s="122" t="str">
        <f>[24]Agosto!$I$7</f>
        <v>L</v>
      </c>
      <c r="E28" s="122" t="str">
        <f>[24]Agosto!$I$8</f>
        <v>L</v>
      </c>
      <c r="F28" s="122" t="str">
        <f>[24]Agosto!$I$9</f>
        <v>N</v>
      </c>
      <c r="G28" s="122" t="str">
        <f>[24]Agosto!$I$10</f>
        <v>NO</v>
      </c>
      <c r="H28" s="122" t="str">
        <f>[24]Agosto!$I$11</f>
        <v>N</v>
      </c>
      <c r="I28" s="122" t="str">
        <f>[24]Agosto!$I$12</f>
        <v>NO</v>
      </c>
      <c r="J28" s="122" t="str">
        <f>[24]Agosto!$I$13</f>
        <v>S</v>
      </c>
      <c r="K28" s="122" t="str">
        <f>[24]Agosto!$I$14</f>
        <v>S</v>
      </c>
      <c r="L28" s="122" t="str">
        <f>[24]Agosto!$I$15</f>
        <v>L</v>
      </c>
      <c r="M28" s="122" t="str">
        <f>[24]Agosto!$I$16</f>
        <v>L</v>
      </c>
      <c r="N28" s="122" t="str">
        <f>[24]Agosto!$I$17</f>
        <v>L</v>
      </c>
      <c r="O28" s="122" t="str">
        <f>[24]Agosto!$I$18</f>
        <v>SE</v>
      </c>
      <c r="P28" s="122" t="str">
        <f>[24]Agosto!$I$19</f>
        <v>O</v>
      </c>
      <c r="Q28" s="122" t="str">
        <f>[24]Agosto!$I$20</f>
        <v>NE</v>
      </c>
      <c r="R28" s="122" t="str">
        <f>[24]Agosto!$I$21</f>
        <v>N</v>
      </c>
      <c r="S28" s="122" t="str">
        <f>[24]Agosto!$I$22</f>
        <v>L</v>
      </c>
      <c r="T28" s="122" t="str">
        <f>[24]Agosto!$I$23</f>
        <v>L</v>
      </c>
      <c r="U28" s="122" t="str">
        <f>[24]Agosto!$I$24</f>
        <v>L</v>
      </c>
      <c r="V28" s="122" t="str">
        <f>[24]Agosto!$I$25</f>
        <v>SO</v>
      </c>
      <c r="W28" s="122" t="str">
        <f>[24]Agosto!$I$26</f>
        <v>S</v>
      </c>
      <c r="X28" s="122" t="str">
        <f>[24]Agosto!$I$27</f>
        <v>L</v>
      </c>
      <c r="Y28" s="122" t="str">
        <f>[24]Agosto!$I$28</f>
        <v>L</v>
      </c>
      <c r="Z28" s="122" t="str">
        <f>[24]Agosto!$I$29</f>
        <v>L</v>
      </c>
      <c r="AA28" s="122" t="str">
        <f>[24]Agosto!$I$30</f>
        <v>L</v>
      </c>
      <c r="AB28" s="122" t="str">
        <f>[24]Agosto!$I$31</f>
        <v>L</v>
      </c>
      <c r="AC28" s="122" t="str">
        <f>[24]Agosto!$I$32</f>
        <v>NO</v>
      </c>
      <c r="AD28" s="122" t="str">
        <f>[24]Agosto!$I$33</f>
        <v>O</v>
      </c>
      <c r="AE28" s="122" t="str">
        <f>[24]Agosto!$I$34</f>
        <v>O</v>
      </c>
      <c r="AF28" s="122" t="str">
        <f>[24]Agosto!$I$35</f>
        <v>SO</v>
      </c>
      <c r="AG28" s="43" t="str">
        <f>[24]Agosto!$I$36</f>
        <v>L</v>
      </c>
      <c r="AH28" s="2"/>
    </row>
    <row r="29" spans="1:36" ht="13.5" customHeight="1" x14ac:dyDescent="0.2">
      <c r="A29" s="15" t="s">
        <v>19</v>
      </c>
      <c r="B29" s="122" t="str">
        <f>[25]Agosto!$I$5</f>
        <v>N</v>
      </c>
      <c r="C29" s="122" t="str">
        <f>[25]Agosto!$I$6</f>
        <v>L</v>
      </c>
      <c r="D29" s="122" t="str">
        <f>[25]Agosto!$I$7</f>
        <v>NE</v>
      </c>
      <c r="E29" s="122" t="str">
        <f>[25]Agosto!$I$8</f>
        <v>NE</v>
      </c>
      <c r="F29" s="122" t="str">
        <f>[25]Agosto!$I$9</f>
        <v>NE</v>
      </c>
      <c r="G29" s="122" t="str">
        <f>[25]Agosto!$I$10</f>
        <v>NE</v>
      </c>
      <c r="H29" s="122" t="str">
        <f>[25]Agosto!$I$11</f>
        <v>S</v>
      </c>
      <c r="I29" s="122" t="str">
        <f>[25]Agosto!$I$12</f>
        <v>S</v>
      </c>
      <c r="J29" s="122" t="str">
        <f>[25]Agosto!$I$13</f>
        <v>S</v>
      </c>
      <c r="K29" s="122" t="str">
        <f>[25]Agosto!$I$14</f>
        <v>S</v>
      </c>
      <c r="L29" s="122" t="str">
        <f>[25]Agosto!$I$15</f>
        <v>S</v>
      </c>
      <c r="M29" s="122" t="str">
        <f>[25]Agosto!$I$16</f>
        <v>NE</v>
      </c>
      <c r="N29" s="122" t="str">
        <f>[25]Agosto!$I$17</f>
        <v>L</v>
      </c>
      <c r="O29" s="122" t="str">
        <f>[25]Agosto!$I$18</f>
        <v>L</v>
      </c>
      <c r="P29" s="122" t="str">
        <f>[25]Agosto!$I$19</f>
        <v>L</v>
      </c>
      <c r="Q29" s="122" t="str">
        <f>[25]Agosto!$I$20</f>
        <v>NE</v>
      </c>
      <c r="R29" s="122" t="str">
        <f>[25]Agosto!$I$21</f>
        <v>NE</v>
      </c>
      <c r="S29" s="122" t="str">
        <f>[25]Agosto!$I$22</f>
        <v>SE</v>
      </c>
      <c r="T29" s="122" t="str">
        <f>[25]Agosto!$I$23</f>
        <v>NE</v>
      </c>
      <c r="U29" s="122" t="str">
        <f>[25]Agosto!$I$24</f>
        <v>NE</v>
      </c>
      <c r="V29" s="122" t="str">
        <f>[25]Agosto!$I$25</f>
        <v>SO</v>
      </c>
      <c r="W29" s="122" t="str">
        <f>[25]Agosto!$I$26</f>
        <v>SE</v>
      </c>
      <c r="X29" s="122" t="str">
        <f>[25]Agosto!$I$27</f>
        <v>SE</v>
      </c>
      <c r="Y29" s="122" t="str">
        <f>[25]Agosto!$I$28</f>
        <v>L</v>
      </c>
      <c r="Z29" s="122" t="str">
        <f>[25]Agosto!$I$29</f>
        <v>NE</v>
      </c>
      <c r="AA29" s="122" t="str">
        <f>[25]Agosto!$I$30</f>
        <v>NE</v>
      </c>
      <c r="AB29" s="122" t="str">
        <f>[25]Agosto!$I$31</f>
        <v>NE</v>
      </c>
      <c r="AC29" s="122" t="str">
        <f>[25]Agosto!$I$32</f>
        <v>N</v>
      </c>
      <c r="AD29" s="122" t="str">
        <f>[25]Agosto!$I$33</f>
        <v>O</v>
      </c>
      <c r="AE29" s="122" t="str">
        <f>[25]Agosto!$I$34</f>
        <v>NO</v>
      </c>
      <c r="AF29" s="122" t="str">
        <f>[25]Agosto!$I$35</f>
        <v>NO</v>
      </c>
      <c r="AG29" s="43" t="str">
        <f>[25]Agosto!$I$36</f>
        <v>NE</v>
      </c>
      <c r="AH29" s="2"/>
    </row>
    <row r="30" spans="1:36" ht="12.75" customHeight="1" x14ac:dyDescent="0.2">
      <c r="A30" s="15" t="s">
        <v>31</v>
      </c>
      <c r="B30" s="122" t="str">
        <f>[26]Agosto!$I$5</f>
        <v>NE</v>
      </c>
      <c r="C30" s="122" t="str">
        <f>[26]Agosto!$I$6</f>
        <v>L</v>
      </c>
      <c r="D30" s="122" t="str">
        <f>[26]Agosto!$I$7</f>
        <v>NE</v>
      </c>
      <c r="E30" s="122" t="str">
        <f>[26]Agosto!$I$8</f>
        <v>NE</v>
      </c>
      <c r="F30" s="122" t="str">
        <f>[26]Agosto!$I$9</f>
        <v>L</v>
      </c>
      <c r="G30" s="122" t="str">
        <f>[26]Agosto!$I$10</f>
        <v>NO</v>
      </c>
      <c r="H30" s="122" t="str">
        <f>[26]Agosto!$I$11</f>
        <v>NO</v>
      </c>
      <c r="I30" s="122" t="str">
        <f>[26]Agosto!$I$12</f>
        <v>SE</v>
      </c>
      <c r="J30" s="122" t="str">
        <f>[26]Agosto!$I$13</f>
        <v>SE</v>
      </c>
      <c r="K30" s="122" t="str">
        <f>[26]Agosto!$I$14</f>
        <v>SE</v>
      </c>
      <c r="L30" s="122" t="str">
        <f>[26]Agosto!$I$15</f>
        <v>SE</v>
      </c>
      <c r="M30" s="122" t="str">
        <f>[26]Agosto!$I$16</f>
        <v>SE</v>
      </c>
      <c r="N30" s="122" t="str">
        <f>[26]Agosto!$I$17</f>
        <v>SE</v>
      </c>
      <c r="O30" s="122" t="str">
        <f>[26]Agosto!$I$18</f>
        <v>NE</v>
      </c>
      <c r="P30" s="122" t="str">
        <f>[26]Agosto!$I$19</f>
        <v>NO</v>
      </c>
      <c r="Q30" s="122" t="str">
        <f>[26]Agosto!$I$20</f>
        <v>N</v>
      </c>
      <c r="R30" s="122" t="str">
        <f>[26]Agosto!$I$21</f>
        <v>NO</v>
      </c>
      <c r="S30" s="122" t="str">
        <f>[26]Agosto!$I$22</f>
        <v>NO</v>
      </c>
      <c r="T30" s="122" t="str">
        <f>[26]Agosto!$I$23</f>
        <v>NE</v>
      </c>
      <c r="U30" s="122" t="str">
        <f>[26]Agosto!$I$24</f>
        <v>NO</v>
      </c>
      <c r="V30" s="122" t="str">
        <f>[26]Agosto!$I$25</f>
        <v>S</v>
      </c>
      <c r="W30" s="122" t="str">
        <f>[26]Agosto!$I$26</f>
        <v>SE</v>
      </c>
      <c r="X30" s="122" t="str">
        <f>[26]Agosto!$I$27</f>
        <v>SE</v>
      </c>
      <c r="Y30" s="122" t="str">
        <f>[26]Agosto!$I$28</f>
        <v>SE</v>
      </c>
      <c r="Z30" s="122" t="str">
        <f>[26]Agosto!$I$29</f>
        <v>NE</v>
      </c>
      <c r="AA30" s="122" t="str">
        <f>[26]Agosto!$I$30</f>
        <v>NE</v>
      </c>
      <c r="AB30" s="122" t="str">
        <f>[26]Agosto!$I$31</f>
        <v>NE</v>
      </c>
      <c r="AC30" s="122" t="str">
        <f>[26]Agosto!$I$32</f>
        <v>NO</v>
      </c>
      <c r="AD30" s="122" t="str">
        <f>[26]Agosto!$I$33</f>
        <v>NO</v>
      </c>
      <c r="AE30" s="122" t="str">
        <f>[26]Agosto!$I$34</f>
        <v>NO</v>
      </c>
      <c r="AF30" s="122" t="str">
        <f>[26]Agosto!$I$35</f>
        <v>NO</v>
      </c>
      <c r="AG30" s="43" t="str">
        <f>[26]Agosto!$I$36</f>
        <v>SE</v>
      </c>
      <c r="AH30" s="2"/>
    </row>
    <row r="31" spans="1:36" ht="12.75" customHeight="1" x14ac:dyDescent="0.2">
      <c r="A31" s="15" t="s">
        <v>48</v>
      </c>
      <c r="B31" s="122" t="str">
        <f>[27]Agosto!$I$5</f>
        <v>L</v>
      </c>
      <c r="C31" s="122" t="str">
        <f>[27]Agosto!$I$6</f>
        <v>L</v>
      </c>
      <c r="D31" s="122" t="str">
        <f>[27]Agosto!$I$7</f>
        <v>SE</v>
      </c>
      <c r="E31" s="122" t="str">
        <f>[27]Agosto!$I$8</f>
        <v>L</v>
      </c>
      <c r="F31" s="122" t="str">
        <f>[27]Agosto!$I$9</f>
        <v>L</v>
      </c>
      <c r="G31" s="122" t="str">
        <f>[27]Agosto!$I$10</f>
        <v>L</v>
      </c>
      <c r="H31" s="122" t="str">
        <f>[27]Agosto!$I$11</f>
        <v>L</v>
      </c>
      <c r="I31" s="122" t="str">
        <f>[27]Agosto!$I$12</f>
        <v>L</v>
      </c>
      <c r="J31" s="122" t="str">
        <f>[27]Agosto!$I$13</f>
        <v>S</v>
      </c>
      <c r="K31" s="122" t="str">
        <f>[27]Agosto!$I$14</f>
        <v>S</v>
      </c>
      <c r="L31" s="122" t="str">
        <f>[27]Agosto!$I$15</f>
        <v>SE</v>
      </c>
      <c r="M31" s="122" t="str">
        <f>[27]Agosto!$I$16</f>
        <v>SE</v>
      </c>
      <c r="N31" s="122" t="str">
        <f>[27]Agosto!$I$17</f>
        <v>L</v>
      </c>
      <c r="O31" s="122" t="str">
        <f>[27]Agosto!$I$18</f>
        <v>L</v>
      </c>
      <c r="P31" s="122" t="str">
        <f>[27]Agosto!$I$19</f>
        <v>L</v>
      </c>
      <c r="Q31" s="122" t="str">
        <f>[27]Agosto!$I$20</f>
        <v>L</v>
      </c>
      <c r="R31" s="122" t="str">
        <f>[27]Agosto!$I$21</f>
        <v>NE</v>
      </c>
      <c r="S31" s="122" t="str">
        <f>[27]Agosto!$I$22</f>
        <v>L</v>
      </c>
      <c r="T31" s="122" t="str">
        <f>[27]Agosto!$I$23</f>
        <v>L</v>
      </c>
      <c r="U31" s="122" t="str">
        <f>[27]Agosto!$I$24</f>
        <v>N</v>
      </c>
      <c r="V31" s="122" t="str">
        <f>[27]Agosto!$I$25</f>
        <v>SO</v>
      </c>
      <c r="W31" s="122" t="str">
        <f>[27]Agosto!$I$26</f>
        <v>SE</v>
      </c>
      <c r="X31" s="122" t="str">
        <f>[27]Agosto!$I$27</f>
        <v>SE</v>
      </c>
      <c r="Y31" s="122" t="str">
        <f>[27]Agosto!$I$28</f>
        <v>L</v>
      </c>
      <c r="Z31" s="122" t="str">
        <f>[27]Agosto!$I$29</f>
        <v>NE</v>
      </c>
      <c r="AA31" s="122" t="str">
        <f>[27]Agosto!$I$30</f>
        <v>L</v>
      </c>
      <c r="AB31" s="122" t="str">
        <f>[27]Agosto!$I$31</f>
        <v>L</v>
      </c>
      <c r="AC31" s="122" t="str">
        <f>[27]Agosto!$I$32</f>
        <v>N</v>
      </c>
      <c r="AD31" s="122" t="str">
        <f>[27]Agosto!$I$33</f>
        <v>SO</v>
      </c>
      <c r="AE31" s="122" t="str">
        <f>[27]Agosto!$I$34</f>
        <v>SO</v>
      </c>
      <c r="AF31" s="122" t="str">
        <f>[27]Agosto!$I$35</f>
        <v>SO</v>
      </c>
      <c r="AG31" s="43" t="str">
        <f>[27]Agosto!$I$36</f>
        <v>L</v>
      </c>
      <c r="AH31" s="2"/>
    </row>
    <row r="32" spans="1:36" ht="12.75" customHeight="1" x14ac:dyDescent="0.2">
      <c r="A32" s="15" t="s">
        <v>20</v>
      </c>
      <c r="B32" s="121" t="str">
        <f>[28]Agosto!$I$5</f>
        <v>O</v>
      </c>
      <c r="C32" s="121" t="str">
        <f>[28]Agosto!$I$6</f>
        <v>NE</v>
      </c>
      <c r="D32" s="121" t="str">
        <f>[28]Agosto!$I$7</f>
        <v>SO</v>
      </c>
      <c r="E32" s="121" t="str">
        <f>[28]Agosto!$I$8</f>
        <v>S</v>
      </c>
      <c r="F32" s="121" t="str">
        <f>[28]Agosto!$I$9</f>
        <v>NE</v>
      </c>
      <c r="G32" s="121" t="str">
        <f>[28]Agosto!$I$10</f>
        <v>N</v>
      </c>
      <c r="H32" s="121" t="str">
        <f>[28]Agosto!$I$11</f>
        <v>N</v>
      </c>
      <c r="I32" s="121" t="str">
        <f>[28]Agosto!$I$12</f>
        <v>N</v>
      </c>
      <c r="J32" s="121" t="str">
        <f>[28]Agosto!$I$13</f>
        <v>S</v>
      </c>
      <c r="K32" s="121" t="str">
        <f>[28]Agosto!$I$14</f>
        <v>S</v>
      </c>
      <c r="L32" s="121" t="str">
        <f>[28]Agosto!$I$15</f>
        <v>S</v>
      </c>
      <c r="M32" s="121" t="str">
        <f>[28]Agosto!$I$16</f>
        <v>SE</v>
      </c>
      <c r="N32" s="121" t="str">
        <f>[28]Agosto!$I$17</f>
        <v>NE</v>
      </c>
      <c r="O32" s="121" t="str">
        <f>[28]Agosto!$I$18</f>
        <v>N</v>
      </c>
      <c r="P32" s="121" t="str">
        <f>[28]Agosto!$I$19</f>
        <v>NO</v>
      </c>
      <c r="Q32" s="121" t="str">
        <f>[28]Agosto!$I$20</f>
        <v>N</v>
      </c>
      <c r="R32" s="121" t="str">
        <f>[28]Agosto!$I$21</f>
        <v>N</v>
      </c>
      <c r="S32" s="121" t="str">
        <f>[28]Agosto!$I$22</f>
        <v>*</v>
      </c>
      <c r="T32" s="121" t="str">
        <f>[28]Agosto!$I$23</f>
        <v>*</v>
      </c>
      <c r="U32" s="121" t="str">
        <f>[28]Agosto!$I$24</f>
        <v>*</v>
      </c>
      <c r="V32" s="121" t="str">
        <f>[28]Agosto!$I$25</f>
        <v>*</v>
      </c>
      <c r="W32" s="121" t="str">
        <f>[28]Agosto!$I$26</f>
        <v>*</v>
      </c>
      <c r="X32" s="121" t="str">
        <f>[28]Agosto!$I$27</f>
        <v>*</v>
      </c>
      <c r="Y32" s="121" t="str">
        <f>[28]Agosto!$I$28</f>
        <v>*</v>
      </c>
      <c r="Z32" s="121" t="str">
        <f>[28]Agosto!$I$29</f>
        <v>*</v>
      </c>
      <c r="AA32" s="121" t="str">
        <f>[28]Agosto!$I$30</f>
        <v>*</v>
      </c>
      <c r="AB32" s="121" t="str">
        <f>[28]Agosto!$I$31</f>
        <v>*</v>
      </c>
      <c r="AC32" s="121" t="str">
        <f>[28]Agosto!$I$32</f>
        <v>*</v>
      </c>
      <c r="AD32" s="121" t="str">
        <f>[28]Agosto!$I$33</f>
        <v>*</v>
      </c>
      <c r="AE32" s="121" t="str">
        <f>[28]Agosto!$I$34</f>
        <v>*</v>
      </c>
      <c r="AF32" s="121" t="str">
        <f>[28]Agosto!$I$35</f>
        <v>*</v>
      </c>
      <c r="AG32" s="77" t="str">
        <f>[28]Agosto!$I$36</f>
        <v>N</v>
      </c>
      <c r="AH32" s="2"/>
      <c r="AJ32" s="21" t="s">
        <v>51</v>
      </c>
    </row>
    <row r="33" spans="1:35" s="5" customFormat="1" ht="17.100000000000001" customHeight="1" x14ac:dyDescent="0.2">
      <c r="A33" s="22" t="s">
        <v>132</v>
      </c>
      <c r="B33" s="23" t="s">
        <v>54</v>
      </c>
      <c r="C33" s="23" t="s">
        <v>52</v>
      </c>
      <c r="D33" s="23" t="s">
        <v>54</v>
      </c>
      <c r="E33" s="23" t="s">
        <v>54</v>
      </c>
      <c r="F33" s="23" t="s">
        <v>54</v>
      </c>
      <c r="G33" s="23" t="s">
        <v>54</v>
      </c>
      <c r="H33" s="23" t="s">
        <v>53</v>
      </c>
      <c r="I33" s="23" t="s">
        <v>56</v>
      </c>
      <c r="J33" s="23" t="s">
        <v>56</v>
      </c>
      <c r="K33" s="23" t="s">
        <v>56</v>
      </c>
      <c r="L33" s="23" t="s">
        <v>52</v>
      </c>
      <c r="M33" s="23" t="s">
        <v>55</v>
      </c>
      <c r="N33" s="23" t="s">
        <v>52</v>
      </c>
      <c r="O33" s="23" t="s">
        <v>53</v>
      </c>
      <c r="P33" s="34" t="s">
        <v>54</v>
      </c>
      <c r="Q33" s="34" t="s">
        <v>53</v>
      </c>
      <c r="R33" s="34" t="s">
        <v>53</v>
      </c>
      <c r="S33" s="34" t="s">
        <v>54</v>
      </c>
      <c r="T33" s="34" t="s">
        <v>54</v>
      </c>
      <c r="U33" s="34" t="s">
        <v>53</v>
      </c>
      <c r="V33" s="34" t="s">
        <v>145</v>
      </c>
      <c r="W33" s="34" t="s">
        <v>55</v>
      </c>
      <c r="X33" s="34" t="s">
        <v>55</v>
      </c>
      <c r="Y33" s="34" t="s">
        <v>52</v>
      </c>
      <c r="Z33" s="34" t="s">
        <v>54</v>
      </c>
      <c r="AA33" s="34" t="s">
        <v>54</v>
      </c>
      <c r="AB33" s="34" t="s">
        <v>54</v>
      </c>
      <c r="AC33" s="34" t="s">
        <v>53</v>
      </c>
      <c r="AD33" s="34" t="s">
        <v>148</v>
      </c>
      <c r="AE33" s="34" t="s">
        <v>148</v>
      </c>
      <c r="AF33" s="34" t="s">
        <v>53</v>
      </c>
      <c r="AG33" s="44"/>
      <c r="AH33" s="10"/>
    </row>
    <row r="34" spans="1:35" ht="13.5" thickBot="1" x14ac:dyDescent="0.25">
      <c r="A34" s="138" t="s">
        <v>133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35"/>
      <c r="AG34" s="36" t="s">
        <v>146</v>
      </c>
      <c r="AH34" s="2"/>
    </row>
    <row r="35" spans="1:35" x14ac:dyDescent="0.2">
      <c r="A35" s="107"/>
      <c r="B35" s="108"/>
      <c r="C35" s="108"/>
      <c r="D35" s="108" t="s">
        <v>139</v>
      </c>
      <c r="E35" s="108"/>
      <c r="F35" s="108"/>
      <c r="G35" s="108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0"/>
      <c r="AE35" s="111"/>
      <c r="AF35" s="112"/>
      <c r="AG35" s="113"/>
      <c r="AH35"/>
    </row>
    <row r="36" spans="1:35" x14ac:dyDescent="0.2">
      <c r="A36" s="81"/>
      <c r="B36" s="88"/>
      <c r="C36" s="88"/>
      <c r="D36" s="88"/>
      <c r="E36" s="88" t="s">
        <v>140</v>
      </c>
      <c r="F36" s="88"/>
      <c r="G36" s="88"/>
      <c r="H36" s="88"/>
      <c r="I36" s="88"/>
      <c r="J36" s="89"/>
      <c r="K36" s="89"/>
      <c r="L36" s="89"/>
      <c r="M36" s="89"/>
      <c r="N36" s="89"/>
      <c r="O36" s="89"/>
      <c r="P36" s="89"/>
      <c r="Q36" s="89"/>
      <c r="R36" s="89" t="s">
        <v>49</v>
      </c>
      <c r="S36" s="89"/>
      <c r="T36" s="89"/>
      <c r="U36" s="89"/>
      <c r="V36" s="89"/>
      <c r="W36" s="89"/>
      <c r="X36" s="127"/>
      <c r="Y36" s="127"/>
      <c r="Z36" s="127"/>
      <c r="AA36" s="127"/>
      <c r="AB36" s="127"/>
      <c r="AC36" s="89"/>
      <c r="AD36" s="89"/>
      <c r="AE36" s="89"/>
      <c r="AF36" s="89"/>
      <c r="AG36" s="114"/>
      <c r="AH36" s="2"/>
    </row>
    <row r="37" spans="1:35" ht="13.5" thickBot="1" x14ac:dyDescent="0.25">
      <c r="A37" s="95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102"/>
      <c r="P37" s="102"/>
      <c r="Q37" s="102"/>
      <c r="R37" s="102" t="s">
        <v>50</v>
      </c>
      <c r="S37" s="102"/>
      <c r="T37" s="102"/>
      <c r="U37" s="102"/>
      <c r="V37" s="97"/>
      <c r="W37" s="97"/>
      <c r="X37" s="134"/>
      <c r="Y37" s="134"/>
      <c r="Z37" s="134"/>
      <c r="AA37" s="134"/>
      <c r="AB37" s="134"/>
      <c r="AC37" s="102"/>
      <c r="AD37" s="102"/>
      <c r="AE37" s="102"/>
      <c r="AF37" s="102"/>
      <c r="AG37" s="115"/>
      <c r="AH37" s="2"/>
      <c r="AI37" s="2"/>
    </row>
    <row r="38" spans="1:35" x14ac:dyDescent="0.2">
      <c r="A38" s="45"/>
      <c r="AD38" s="9"/>
      <c r="AE38" s="1"/>
      <c r="AF38"/>
      <c r="AG38"/>
      <c r="AH38"/>
    </row>
    <row r="39" spans="1:35" x14ac:dyDescent="0.2">
      <c r="C39" s="2" t="s">
        <v>51</v>
      </c>
    </row>
  </sheetData>
  <sheetProtection password="C6EC" sheet="1" objects="1" scenarios="1"/>
  <mergeCells count="37">
    <mergeCell ref="X36:AB36"/>
    <mergeCell ref="X37:AB37"/>
    <mergeCell ref="Y3:Y4"/>
    <mergeCell ref="Z3:Z4"/>
    <mergeCell ref="AE3:AE4"/>
    <mergeCell ref="AA3:AA4"/>
    <mergeCell ref="AB3:AB4"/>
    <mergeCell ref="AC3:AC4"/>
    <mergeCell ref="AD3:AD4"/>
    <mergeCell ref="X3:X4"/>
    <mergeCell ref="A34:AE3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7" zoomScale="90" zoomScaleNormal="90" workbookViewId="0">
      <selection activeCell="AB46" sqref="AB4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25" t="s">
        <v>32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</row>
    <row r="2" spans="1:34" s="4" customFormat="1" ht="20.100000000000001" customHeight="1" x14ac:dyDescent="0.2">
      <c r="A2" s="126" t="s">
        <v>21</v>
      </c>
      <c r="B2" s="124" t="s">
        <v>136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7"/>
    </row>
    <row r="3" spans="1:34" s="5" customFormat="1" ht="20.100000000000001" customHeight="1" x14ac:dyDescent="0.2">
      <c r="A3" s="126"/>
      <c r="B3" s="123">
        <v>1</v>
      </c>
      <c r="C3" s="123">
        <f>SUM(B3+1)</f>
        <v>2</v>
      </c>
      <c r="D3" s="123">
        <f t="shared" ref="D3:AD3" si="0">SUM(C3+1)</f>
        <v>3</v>
      </c>
      <c r="E3" s="123">
        <f t="shared" si="0"/>
        <v>4</v>
      </c>
      <c r="F3" s="123">
        <f t="shared" si="0"/>
        <v>5</v>
      </c>
      <c r="G3" s="123">
        <f t="shared" si="0"/>
        <v>6</v>
      </c>
      <c r="H3" s="123">
        <f t="shared" si="0"/>
        <v>7</v>
      </c>
      <c r="I3" s="123">
        <f t="shared" si="0"/>
        <v>8</v>
      </c>
      <c r="J3" s="123">
        <f t="shared" si="0"/>
        <v>9</v>
      </c>
      <c r="K3" s="123">
        <f t="shared" si="0"/>
        <v>10</v>
      </c>
      <c r="L3" s="123">
        <f t="shared" si="0"/>
        <v>11</v>
      </c>
      <c r="M3" s="123">
        <f t="shared" si="0"/>
        <v>12</v>
      </c>
      <c r="N3" s="123">
        <f t="shared" si="0"/>
        <v>13</v>
      </c>
      <c r="O3" s="123">
        <f t="shared" si="0"/>
        <v>14</v>
      </c>
      <c r="P3" s="123">
        <f t="shared" si="0"/>
        <v>15</v>
      </c>
      <c r="Q3" s="123">
        <f t="shared" si="0"/>
        <v>16</v>
      </c>
      <c r="R3" s="123">
        <f t="shared" si="0"/>
        <v>17</v>
      </c>
      <c r="S3" s="123">
        <f t="shared" si="0"/>
        <v>18</v>
      </c>
      <c r="T3" s="123">
        <f t="shared" si="0"/>
        <v>19</v>
      </c>
      <c r="U3" s="123">
        <f t="shared" si="0"/>
        <v>20</v>
      </c>
      <c r="V3" s="123">
        <f t="shared" si="0"/>
        <v>21</v>
      </c>
      <c r="W3" s="123">
        <f t="shared" si="0"/>
        <v>22</v>
      </c>
      <c r="X3" s="123">
        <f t="shared" si="0"/>
        <v>23</v>
      </c>
      <c r="Y3" s="123">
        <f t="shared" si="0"/>
        <v>24</v>
      </c>
      <c r="Z3" s="123">
        <f t="shared" si="0"/>
        <v>25</v>
      </c>
      <c r="AA3" s="123">
        <f t="shared" si="0"/>
        <v>26</v>
      </c>
      <c r="AB3" s="123">
        <f t="shared" si="0"/>
        <v>27</v>
      </c>
      <c r="AC3" s="123">
        <f t="shared" si="0"/>
        <v>28</v>
      </c>
      <c r="AD3" s="123">
        <f t="shared" si="0"/>
        <v>29</v>
      </c>
      <c r="AE3" s="123">
        <v>30</v>
      </c>
      <c r="AF3" s="123">
        <v>31</v>
      </c>
      <c r="AG3" s="24" t="s">
        <v>39</v>
      </c>
      <c r="AH3" s="10"/>
    </row>
    <row r="4" spans="1:34" s="5" customFormat="1" ht="20.100000000000001" customHeight="1" x14ac:dyDescent="0.2">
      <c r="A4" s="126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24" t="s">
        <v>37</v>
      </c>
      <c r="AH4" s="10"/>
    </row>
    <row r="5" spans="1:34" s="5" customFormat="1" ht="20.100000000000001" customHeight="1" x14ac:dyDescent="0.2">
      <c r="A5" s="15" t="s">
        <v>44</v>
      </c>
      <c r="B5" s="17">
        <f>[1]Agosto!$J$5</f>
        <v>22.68</v>
      </c>
      <c r="C5" s="17">
        <f>[1]Agosto!$J$6</f>
        <v>24.48</v>
      </c>
      <c r="D5" s="17">
        <f>[1]Agosto!$J$7</f>
        <v>28.08</v>
      </c>
      <c r="E5" s="17">
        <f>[1]Agosto!$J$8</f>
        <v>22.32</v>
      </c>
      <c r="F5" s="17">
        <f>[1]Agosto!$J$9</f>
        <v>30.240000000000002</v>
      </c>
      <c r="G5" s="17">
        <f>[1]Agosto!$J$10</f>
        <v>31.680000000000003</v>
      </c>
      <c r="H5" s="17">
        <f>[1]Agosto!$J$11</f>
        <v>29.16</v>
      </c>
      <c r="I5" s="17">
        <f>[1]Agosto!$J$12</f>
        <v>30.96</v>
      </c>
      <c r="J5" s="17">
        <f>[1]Agosto!$J$13</f>
        <v>24.12</v>
      </c>
      <c r="K5" s="17">
        <f>[1]Agosto!$J$14</f>
        <v>17.28</v>
      </c>
      <c r="L5" s="17">
        <f>[1]Agosto!$J$15</f>
        <v>29.880000000000003</v>
      </c>
      <c r="M5" s="17">
        <f>[1]Agosto!$J$16</f>
        <v>24.48</v>
      </c>
      <c r="N5" s="17">
        <f>[1]Agosto!$J$17</f>
        <v>14.76</v>
      </c>
      <c r="O5" s="17">
        <f>[1]Agosto!$J$18</f>
        <v>28.44</v>
      </c>
      <c r="P5" s="17">
        <f>[1]Agosto!$J$19</f>
        <v>39.6</v>
      </c>
      <c r="Q5" s="17">
        <f>[1]Agosto!$J$20</f>
        <v>56.16</v>
      </c>
      <c r="R5" s="17">
        <f>[1]Agosto!$J$21</f>
        <v>33.480000000000004</v>
      </c>
      <c r="S5" s="17">
        <f>[1]Agosto!$J$22</f>
        <v>34.92</v>
      </c>
      <c r="T5" s="17">
        <f>[1]Agosto!$J$23</f>
        <v>61.560000000000009</v>
      </c>
      <c r="U5" s="17">
        <f>[1]Agosto!$J$24</f>
        <v>43.92</v>
      </c>
      <c r="V5" s="17">
        <f>[1]Agosto!$J$25</f>
        <v>65.52</v>
      </c>
      <c r="W5" s="17">
        <f>[1]Agosto!$J$26</f>
        <v>30.240000000000002</v>
      </c>
      <c r="X5" s="17">
        <f>[1]Agosto!$J$27</f>
        <v>25.92</v>
      </c>
      <c r="Y5" s="17">
        <f>[1]Agosto!$J$28</f>
        <v>20.16</v>
      </c>
      <c r="Z5" s="17">
        <f>[1]Agosto!$J$29</f>
        <v>29.16</v>
      </c>
      <c r="AA5" s="17">
        <f>[1]Agosto!$J$30</f>
        <v>37.440000000000005</v>
      </c>
      <c r="AB5" s="17">
        <f>[1]Agosto!$J$31</f>
        <v>26.64</v>
      </c>
      <c r="AC5" s="17">
        <f>[1]Agosto!$J$32</f>
        <v>32.4</v>
      </c>
      <c r="AD5" s="17">
        <f>[1]Agosto!$J$33</f>
        <v>43.56</v>
      </c>
      <c r="AE5" s="17">
        <f>[1]Agosto!$J$34</f>
        <v>19.440000000000001</v>
      </c>
      <c r="AF5" s="17">
        <f>[1]Agosto!$J$35</f>
        <v>15.840000000000002</v>
      </c>
      <c r="AG5" s="25">
        <f>MAX(B5:AF5)</f>
        <v>65.52</v>
      </c>
      <c r="AH5" s="10"/>
    </row>
    <row r="6" spans="1:34" s="1" customFormat="1" ht="17.100000000000001" customHeight="1" x14ac:dyDescent="0.2">
      <c r="A6" s="15" t="s">
        <v>0</v>
      </c>
      <c r="B6" s="17">
        <f>[2]Agosto!$J$5</f>
        <v>37.080000000000005</v>
      </c>
      <c r="C6" s="17">
        <f>[2]Agosto!$J$6</f>
        <v>29.880000000000003</v>
      </c>
      <c r="D6" s="17">
        <f>[2]Agosto!$J$7</f>
        <v>30.6</v>
      </c>
      <c r="E6" s="17">
        <f>[2]Agosto!$J$8</f>
        <v>36.36</v>
      </c>
      <c r="F6" s="17">
        <f>[2]Agosto!$J$9</f>
        <v>36.72</v>
      </c>
      <c r="G6" s="17">
        <f>[2]Agosto!$J$10</f>
        <v>40.32</v>
      </c>
      <c r="H6" s="17">
        <f>[2]Agosto!$J$11</f>
        <v>28.8</v>
      </c>
      <c r="I6" s="17">
        <f>[2]Agosto!$J$12</f>
        <v>20.88</v>
      </c>
      <c r="J6" s="17">
        <f>[2]Agosto!$J$13</f>
        <v>24.48</v>
      </c>
      <c r="K6" s="17">
        <f>[2]Agosto!$J$14</f>
        <v>26.28</v>
      </c>
      <c r="L6" s="17">
        <f>[2]Agosto!$J$15</f>
        <v>36.36</v>
      </c>
      <c r="M6" s="17">
        <f>[2]Agosto!$J$16</f>
        <v>31.680000000000003</v>
      </c>
      <c r="N6" s="17">
        <f>[2]Agosto!$J$17</f>
        <v>29.16</v>
      </c>
      <c r="O6" s="17">
        <f>[2]Agosto!$J$18</f>
        <v>27</v>
      </c>
      <c r="P6" s="17">
        <f>[2]Agosto!$J$19</f>
        <v>34.200000000000003</v>
      </c>
      <c r="Q6" s="17">
        <f>[2]Agosto!$J$20</f>
        <v>39.96</v>
      </c>
      <c r="R6" s="17">
        <f>[2]Agosto!$J$21</f>
        <v>45.72</v>
      </c>
      <c r="S6" s="17">
        <f>[2]Agosto!$J$22</f>
        <v>39.96</v>
      </c>
      <c r="T6" s="17">
        <f>[2]Agosto!$J$23</f>
        <v>37.080000000000005</v>
      </c>
      <c r="U6" s="17">
        <f>[2]Agosto!$J$24</f>
        <v>59.04</v>
      </c>
      <c r="V6" s="17">
        <f>[2]Agosto!$J$25</f>
        <v>54</v>
      </c>
      <c r="W6" s="17">
        <f>[2]Agosto!$J$26</f>
        <v>27.36</v>
      </c>
      <c r="X6" s="17">
        <f>[2]Agosto!$J$27</f>
        <v>34.200000000000003</v>
      </c>
      <c r="Y6" s="17">
        <f>[2]Agosto!$J$28</f>
        <v>33.480000000000004</v>
      </c>
      <c r="Z6" s="17">
        <f>[2]Agosto!$J$29</f>
        <v>27.720000000000002</v>
      </c>
      <c r="AA6" s="17">
        <f>[2]Agosto!$J$30</f>
        <v>38.159999999999997</v>
      </c>
      <c r="AB6" s="17">
        <f>[2]Agosto!$J$31</f>
        <v>35.28</v>
      </c>
      <c r="AC6" s="17">
        <f>[2]Agosto!$J$32</f>
        <v>50.76</v>
      </c>
      <c r="AD6" s="17">
        <f>[2]Agosto!$J$33</f>
        <v>25.56</v>
      </c>
      <c r="AE6" s="17">
        <f>[2]Agosto!$J$34</f>
        <v>31.319999999999997</v>
      </c>
      <c r="AF6" s="17">
        <f>[2]Agosto!$J$35</f>
        <v>15.840000000000002</v>
      </c>
      <c r="AG6" s="26">
        <f>MAX(B6:AF6)</f>
        <v>59.04</v>
      </c>
      <c r="AH6" s="2"/>
    </row>
    <row r="7" spans="1:34" ht="17.100000000000001" customHeight="1" x14ac:dyDescent="0.2">
      <c r="A7" s="15" t="s">
        <v>1</v>
      </c>
      <c r="B7" s="17">
        <f>[3]Agosto!$J$5</f>
        <v>24.840000000000003</v>
      </c>
      <c r="C7" s="17">
        <f>[3]Agosto!$J$6</f>
        <v>13.68</v>
      </c>
      <c r="D7" s="17">
        <f>[3]Agosto!$J$7</f>
        <v>23.040000000000003</v>
      </c>
      <c r="E7" s="17">
        <f>[3]Agosto!$J$8</f>
        <v>25.56</v>
      </c>
      <c r="F7" s="17">
        <f>[3]Agosto!$J$9</f>
        <v>37.440000000000005</v>
      </c>
      <c r="G7" s="17">
        <f>[3]Agosto!$J$10</f>
        <v>32.04</v>
      </c>
      <c r="H7" s="17">
        <f>[3]Agosto!$J$11</f>
        <v>33.119999999999997</v>
      </c>
      <c r="I7" s="17">
        <f>[3]Agosto!$J$12</f>
        <v>16.559999999999999</v>
      </c>
      <c r="J7" s="17">
        <f>[3]Agosto!$J$13</f>
        <v>21.6</v>
      </c>
      <c r="K7" s="17">
        <f>[3]Agosto!$J$14</f>
        <v>29.16</v>
      </c>
      <c r="L7" s="17">
        <f>[3]Agosto!$J$15</f>
        <v>26.64</v>
      </c>
      <c r="M7" s="17">
        <f>[3]Agosto!$J$16</f>
        <v>24.48</v>
      </c>
      <c r="N7" s="17">
        <f>[3]Agosto!$J$17</f>
        <v>15.120000000000001</v>
      </c>
      <c r="O7" s="17">
        <f>[3]Agosto!$J$18</f>
        <v>32.76</v>
      </c>
      <c r="P7" s="17">
        <f>[3]Agosto!$J$19</f>
        <v>34.200000000000003</v>
      </c>
      <c r="Q7" s="17">
        <f>[3]Agosto!$J$20</f>
        <v>40.32</v>
      </c>
      <c r="R7" s="17">
        <f>[3]Agosto!$J$21</f>
        <v>34.56</v>
      </c>
      <c r="S7" s="17">
        <f>[3]Agosto!$J$22</f>
        <v>37.800000000000004</v>
      </c>
      <c r="T7" s="17">
        <f>[3]Agosto!$J$23</f>
        <v>67.680000000000007</v>
      </c>
      <c r="U7" s="17">
        <f>[3]Agosto!$J$24</f>
        <v>57.6</v>
      </c>
      <c r="V7" s="17">
        <f>[3]Agosto!$J$25</f>
        <v>41.4</v>
      </c>
      <c r="W7" s="17">
        <f>[3]Agosto!$J$26</f>
        <v>31.680000000000003</v>
      </c>
      <c r="X7" s="17">
        <f>[3]Agosto!$J$27</f>
        <v>26.28</v>
      </c>
      <c r="Y7" s="17">
        <f>[3]Agosto!$J$28</f>
        <v>19.8</v>
      </c>
      <c r="Z7" s="17">
        <f>[3]Agosto!$J$29</f>
        <v>30.6</v>
      </c>
      <c r="AA7" s="17">
        <f>[3]Agosto!$J$30</f>
        <v>34.200000000000003</v>
      </c>
      <c r="AB7" s="17">
        <f>[3]Agosto!$J$31</f>
        <v>32.04</v>
      </c>
      <c r="AC7" s="17">
        <f>[3]Agosto!$J$32</f>
        <v>34.56</v>
      </c>
      <c r="AD7" s="17">
        <f>[3]Agosto!$J$33</f>
        <v>24.12</v>
      </c>
      <c r="AE7" s="17">
        <f>[3]Agosto!$J$34</f>
        <v>22.68</v>
      </c>
      <c r="AF7" s="17">
        <f>[3]Agosto!$J$35</f>
        <v>17.28</v>
      </c>
      <c r="AG7" s="26">
        <f t="shared" ref="AG7:AG17" si="1">MAX(B7:AF7)</f>
        <v>67.680000000000007</v>
      </c>
      <c r="AH7" s="2"/>
    </row>
    <row r="8" spans="1:34" ht="17.100000000000001" customHeight="1" x14ac:dyDescent="0.2">
      <c r="A8" s="15" t="s">
        <v>76</v>
      </c>
      <c r="B8" s="17">
        <f>[4]Agosto!$J$5</f>
        <v>26.64</v>
      </c>
      <c r="C8" s="17">
        <f>[4]Agosto!$J$6</f>
        <v>31.680000000000003</v>
      </c>
      <c r="D8" s="17">
        <f>[4]Agosto!$J$7</f>
        <v>39.24</v>
      </c>
      <c r="E8" s="17">
        <f>[4]Agosto!$J$8</f>
        <v>38.159999999999997</v>
      </c>
      <c r="F8" s="17">
        <f>[4]Agosto!$J$9</f>
        <v>32.4</v>
      </c>
      <c r="G8" s="17">
        <f>[4]Agosto!$J$10</f>
        <v>32.4</v>
      </c>
      <c r="H8" s="17">
        <f>[4]Agosto!$J$11</f>
        <v>32.4</v>
      </c>
      <c r="I8" s="17">
        <f>[4]Agosto!$J$12</f>
        <v>30.6</v>
      </c>
      <c r="J8" s="17">
        <f>[4]Agosto!$J$13</f>
        <v>30.6</v>
      </c>
      <c r="K8" s="17">
        <f>[4]Agosto!$J$14</f>
        <v>27</v>
      </c>
      <c r="L8" s="17">
        <f>[4]Agosto!$J$15</f>
        <v>37.080000000000005</v>
      </c>
      <c r="M8" s="17">
        <f>[4]Agosto!$J$16</f>
        <v>37.800000000000004</v>
      </c>
      <c r="N8" s="17">
        <f>[4]Agosto!$J$17</f>
        <v>34.56</v>
      </c>
      <c r="O8" s="17">
        <f>[4]Agosto!$J$18</f>
        <v>24.840000000000003</v>
      </c>
      <c r="P8" s="17">
        <f>[4]Agosto!$J$19</f>
        <v>50.4</v>
      </c>
      <c r="Q8" s="17">
        <f>[4]Agosto!$J$20</f>
        <v>47.16</v>
      </c>
      <c r="R8" s="17">
        <f>[4]Agosto!$J$21</f>
        <v>38.519999999999996</v>
      </c>
      <c r="S8" s="17">
        <f>[4]Agosto!$J$22</f>
        <v>55.080000000000005</v>
      </c>
      <c r="T8" s="17">
        <f>[4]Agosto!$J$23</f>
        <v>56.88</v>
      </c>
      <c r="U8" s="17">
        <f>[4]Agosto!$J$24</f>
        <v>62.639999999999993</v>
      </c>
      <c r="V8" s="17">
        <f>[4]Agosto!$J$25</f>
        <v>59.760000000000005</v>
      </c>
      <c r="W8" s="17">
        <f>[4]Agosto!$J$26</f>
        <v>35.28</v>
      </c>
      <c r="X8" s="17">
        <f>[4]Agosto!$J$27</f>
        <v>32.4</v>
      </c>
      <c r="Y8" s="17">
        <f>[4]Agosto!$J$28</f>
        <v>34.92</v>
      </c>
      <c r="Z8" s="17">
        <f>[4]Agosto!$J$29</f>
        <v>28.44</v>
      </c>
      <c r="AA8" s="17">
        <f>[4]Agosto!$J$30</f>
        <v>36.72</v>
      </c>
      <c r="AB8" s="17">
        <f>[4]Agosto!$J$31</f>
        <v>29.16</v>
      </c>
      <c r="AC8" s="17">
        <f>[4]Agosto!$J$32</f>
        <v>32.76</v>
      </c>
      <c r="AD8" s="17">
        <f>[4]Agosto!$J$33</f>
        <v>40.32</v>
      </c>
      <c r="AE8" s="17">
        <f>[4]Agosto!$J$34</f>
        <v>41.04</v>
      </c>
      <c r="AF8" s="17">
        <f>[4]Agosto!$J$35</f>
        <v>21.6</v>
      </c>
      <c r="AG8" s="26">
        <f t="shared" si="1"/>
        <v>62.639999999999993</v>
      </c>
      <c r="AH8" s="2"/>
    </row>
    <row r="9" spans="1:34" ht="17.100000000000001" customHeight="1" x14ac:dyDescent="0.2">
      <c r="A9" s="15" t="s">
        <v>45</v>
      </c>
      <c r="B9" s="17">
        <f>[5]Agosto!$J$5</f>
        <v>23.400000000000002</v>
      </c>
      <c r="C9" s="17">
        <f>[5]Agosto!$J$6</f>
        <v>26.64</v>
      </c>
      <c r="D9" s="17">
        <f>[5]Agosto!$J$7</f>
        <v>27.720000000000002</v>
      </c>
      <c r="E9" s="17">
        <f>[5]Agosto!$J$8</f>
        <v>37.800000000000004</v>
      </c>
      <c r="F9" s="17">
        <f>[5]Agosto!$J$9</f>
        <v>35.28</v>
      </c>
      <c r="G9" s="17">
        <f>[5]Agosto!$J$10</f>
        <v>36.72</v>
      </c>
      <c r="H9" s="17">
        <f>[5]Agosto!$J$11</f>
        <v>27</v>
      </c>
      <c r="I9" s="17">
        <f>[5]Agosto!$J$12</f>
        <v>31.319999999999997</v>
      </c>
      <c r="J9" s="17">
        <f>[5]Agosto!$J$13</f>
        <v>27.720000000000002</v>
      </c>
      <c r="K9" s="17">
        <f>[5]Agosto!$J$14</f>
        <v>33.480000000000004</v>
      </c>
      <c r="L9" s="17">
        <f>[5]Agosto!$J$15</f>
        <v>21.240000000000002</v>
      </c>
      <c r="M9" s="17">
        <f>[5]Agosto!$J$16</f>
        <v>22.68</v>
      </c>
      <c r="N9" s="17">
        <f>[5]Agosto!$J$17</f>
        <v>26.28</v>
      </c>
      <c r="O9" s="17">
        <f>[5]Agosto!$J$18</f>
        <v>30.96</v>
      </c>
      <c r="P9" s="17">
        <f>[5]Agosto!$J$19</f>
        <v>31.319999999999997</v>
      </c>
      <c r="Q9" s="17">
        <f>[5]Agosto!$J$20</f>
        <v>47.16</v>
      </c>
      <c r="R9" s="17">
        <f>[5]Agosto!$J$21</f>
        <v>34.200000000000003</v>
      </c>
      <c r="S9" s="17">
        <f>[5]Agosto!$J$22</f>
        <v>36.72</v>
      </c>
      <c r="T9" s="17">
        <f>[5]Agosto!$J$23</f>
        <v>28.8</v>
      </c>
      <c r="U9" s="17">
        <f>[5]Agosto!$J$24</f>
        <v>66.960000000000008</v>
      </c>
      <c r="V9" s="17">
        <f>[5]Agosto!$J$25</f>
        <v>53.28</v>
      </c>
      <c r="W9" s="17">
        <f>[5]Agosto!$J$26</f>
        <v>19.8</v>
      </c>
      <c r="X9" s="17">
        <f>[5]Agosto!$J$27</f>
        <v>24.48</v>
      </c>
      <c r="Y9" s="17">
        <f>[5]Agosto!$J$28</f>
        <v>25.92</v>
      </c>
      <c r="Z9" s="17">
        <f>[5]Agosto!$J$29</f>
        <v>24.48</v>
      </c>
      <c r="AA9" s="17">
        <f>[5]Agosto!$J$30</f>
        <v>47.519999999999996</v>
      </c>
      <c r="AB9" s="17">
        <f>[5]Agosto!$J$31</f>
        <v>38.159999999999997</v>
      </c>
      <c r="AC9" s="17">
        <f>[5]Agosto!$J$32</f>
        <v>46.800000000000004</v>
      </c>
      <c r="AD9" s="17">
        <f>[5]Agosto!$J$33</f>
        <v>28.08</v>
      </c>
      <c r="AE9" s="17">
        <f>[5]Agosto!$J$34</f>
        <v>31.680000000000003</v>
      </c>
      <c r="AF9" s="17">
        <f>[5]Agosto!$J$35</f>
        <v>24.48</v>
      </c>
      <c r="AG9" s="26">
        <f t="shared" si="1"/>
        <v>66.960000000000008</v>
      </c>
      <c r="AH9" s="2"/>
    </row>
    <row r="10" spans="1:34" ht="17.100000000000001" customHeight="1" x14ac:dyDescent="0.2">
      <c r="A10" s="15" t="s">
        <v>2</v>
      </c>
      <c r="B10" s="17">
        <f>[6]Agosto!$J$5</f>
        <v>33.119999999999997</v>
      </c>
      <c r="C10" s="17">
        <f>[6]Agosto!$J$6</f>
        <v>31.680000000000003</v>
      </c>
      <c r="D10" s="17">
        <f>[6]Agosto!$J$7</f>
        <v>32.76</v>
      </c>
      <c r="E10" s="17">
        <f>[6]Agosto!$J$8</f>
        <v>41.4</v>
      </c>
      <c r="F10" s="17">
        <f>[6]Agosto!$J$9</f>
        <v>42.12</v>
      </c>
      <c r="G10" s="17">
        <f>[6]Agosto!$J$10</f>
        <v>45.36</v>
      </c>
      <c r="H10" s="17">
        <f>[6]Agosto!$J$11</f>
        <v>45</v>
      </c>
      <c r="I10" s="17">
        <f>[6]Agosto!$J$12</f>
        <v>36.36</v>
      </c>
      <c r="J10" s="17">
        <f>[6]Agosto!$J$13</f>
        <v>32.04</v>
      </c>
      <c r="K10" s="17">
        <f>[6]Agosto!$J$14</f>
        <v>32.76</v>
      </c>
      <c r="L10" s="17">
        <f>[6]Agosto!$J$15</f>
        <v>37.800000000000004</v>
      </c>
      <c r="M10" s="17">
        <f>[6]Agosto!$J$16</f>
        <v>46.440000000000005</v>
      </c>
      <c r="N10" s="17">
        <f>[6]Agosto!$J$17</f>
        <v>40.32</v>
      </c>
      <c r="O10" s="17">
        <f>[6]Agosto!$J$18</f>
        <v>29.880000000000003</v>
      </c>
      <c r="P10" s="17">
        <f>[6]Agosto!$J$19</f>
        <v>37.800000000000004</v>
      </c>
      <c r="Q10" s="17">
        <f>[6]Agosto!$J$20</f>
        <v>60.480000000000004</v>
      </c>
      <c r="R10" s="17">
        <f>[6]Agosto!$J$21</f>
        <v>48.24</v>
      </c>
      <c r="S10" s="17">
        <f>[6]Agosto!$J$22</f>
        <v>46.440000000000005</v>
      </c>
      <c r="T10" s="17">
        <f>[6]Agosto!$J$23</f>
        <v>52.92</v>
      </c>
      <c r="U10" s="17">
        <f>[6]Agosto!$J$24</f>
        <v>83.52</v>
      </c>
      <c r="V10" s="17">
        <f>[6]Agosto!$J$25</f>
        <v>48.96</v>
      </c>
      <c r="W10" s="17">
        <f>[6]Agosto!$J$26</f>
        <v>40.32</v>
      </c>
      <c r="X10" s="17">
        <f>[6]Agosto!$J$27</f>
        <v>36</v>
      </c>
      <c r="Y10" s="17">
        <f>[6]Agosto!$J$28</f>
        <v>38.159999999999997</v>
      </c>
      <c r="Z10" s="17">
        <f>[6]Agosto!$J$29</f>
        <v>41.04</v>
      </c>
      <c r="AA10" s="17">
        <f>[6]Agosto!$J$30</f>
        <v>48.24</v>
      </c>
      <c r="AB10" s="17">
        <f>[6]Agosto!$J$31</f>
        <v>48.24</v>
      </c>
      <c r="AC10" s="17">
        <f>[6]Agosto!$J$32</f>
        <v>45</v>
      </c>
      <c r="AD10" s="17">
        <f>[6]Agosto!$J$33</f>
        <v>34.200000000000003</v>
      </c>
      <c r="AE10" s="17">
        <f>[6]Agosto!$J$34</f>
        <v>34.200000000000003</v>
      </c>
      <c r="AF10" s="17">
        <f>[6]Agosto!$J$35</f>
        <v>21.6</v>
      </c>
      <c r="AG10" s="26">
        <f t="shared" si="1"/>
        <v>83.52</v>
      </c>
      <c r="AH10" s="2"/>
    </row>
    <row r="11" spans="1:34" ht="17.100000000000001" customHeight="1" x14ac:dyDescent="0.2">
      <c r="A11" s="15" t="s">
        <v>3</v>
      </c>
      <c r="B11" s="17">
        <f>[7]Agosto!$J$5</f>
        <v>21.240000000000002</v>
      </c>
      <c r="C11" s="17">
        <f>[7]Agosto!$J$6</f>
        <v>29.880000000000003</v>
      </c>
      <c r="D11" s="17">
        <f>[7]Agosto!$J$7</f>
        <v>25.56</v>
      </c>
      <c r="E11" s="17">
        <f>[7]Agosto!$J$8</f>
        <v>27.36</v>
      </c>
      <c r="F11" s="17">
        <f>[7]Agosto!$J$9</f>
        <v>27.36</v>
      </c>
      <c r="G11" s="17">
        <f>[7]Agosto!$J$10</f>
        <v>25.56</v>
      </c>
      <c r="H11" s="17">
        <f>[7]Agosto!$J$11</f>
        <v>25.92</v>
      </c>
      <c r="I11" s="17">
        <f>[7]Agosto!$J$12</f>
        <v>27.720000000000002</v>
      </c>
      <c r="J11" s="17">
        <f>[7]Agosto!$J$13</f>
        <v>29.16</v>
      </c>
      <c r="K11" s="17">
        <f>[7]Agosto!$J$14</f>
        <v>13.32</v>
      </c>
      <c r="L11" s="17">
        <f>[7]Agosto!$J$15</f>
        <v>30.96</v>
      </c>
      <c r="M11" s="17">
        <f>[7]Agosto!$J$16</f>
        <v>25.56</v>
      </c>
      <c r="N11" s="17">
        <f>[7]Agosto!$J$17</f>
        <v>10.44</v>
      </c>
      <c r="O11" s="17">
        <f>[7]Agosto!$J$18</f>
        <v>19.8</v>
      </c>
      <c r="P11" s="17">
        <f>[7]Agosto!$J$19</f>
        <v>46.800000000000004</v>
      </c>
      <c r="Q11" s="17">
        <f>[7]Agosto!$J$20</f>
        <v>32.76</v>
      </c>
      <c r="R11" s="17">
        <f>[7]Agosto!$J$21</f>
        <v>31.680000000000003</v>
      </c>
      <c r="S11" s="17">
        <f>[7]Agosto!$J$22</f>
        <v>30.6</v>
      </c>
      <c r="T11" s="17">
        <f>[7]Agosto!$J$23</f>
        <v>55.800000000000004</v>
      </c>
      <c r="U11" s="17">
        <f>[7]Agosto!$J$24</f>
        <v>56.16</v>
      </c>
      <c r="V11" s="17">
        <f>[7]Agosto!$J$25</f>
        <v>65.160000000000011</v>
      </c>
      <c r="W11" s="17">
        <f>[7]Agosto!$J$26</f>
        <v>34.200000000000003</v>
      </c>
      <c r="X11" s="17">
        <f>[7]Agosto!$J$27</f>
        <v>23.759999999999998</v>
      </c>
      <c r="Y11" s="17">
        <f>[7]Agosto!$J$28</f>
        <v>29.880000000000003</v>
      </c>
      <c r="Z11" s="17">
        <f>[7]Agosto!$J$29</f>
        <v>28.08</v>
      </c>
      <c r="AA11" s="17">
        <f>[7]Agosto!$J$30</f>
        <v>34.200000000000003</v>
      </c>
      <c r="AB11" s="17">
        <f>[7]Agosto!$J$31</f>
        <v>28.8</v>
      </c>
      <c r="AC11" s="17">
        <f>[7]Agosto!$J$32</f>
        <v>33.840000000000003</v>
      </c>
      <c r="AD11" s="17">
        <f>[7]Agosto!$J$33</f>
        <v>38.159999999999997</v>
      </c>
      <c r="AE11" s="17">
        <f>[7]Agosto!$J$34</f>
        <v>27.720000000000002</v>
      </c>
      <c r="AF11" s="17">
        <f>[7]Agosto!$J$35</f>
        <v>30.240000000000002</v>
      </c>
      <c r="AG11" s="26">
        <f>MAX(B11:AF11)</f>
        <v>65.160000000000011</v>
      </c>
      <c r="AH11" s="2"/>
    </row>
    <row r="12" spans="1:34" ht="17.100000000000001" customHeight="1" x14ac:dyDescent="0.2">
      <c r="A12" s="15" t="s">
        <v>4</v>
      </c>
      <c r="B12" s="17" t="str">
        <f>[8]Agosto!$J$5</f>
        <v>*</v>
      </c>
      <c r="C12" s="17" t="str">
        <f>[8]Agosto!$J$6</f>
        <v>*</v>
      </c>
      <c r="D12" s="17" t="str">
        <f>[8]Agosto!$J$7</f>
        <v>*</v>
      </c>
      <c r="E12" s="17" t="str">
        <f>[8]Agosto!$J$8</f>
        <v>*</v>
      </c>
      <c r="F12" s="17" t="str">
        <f>[8]Agosto!$J$9</f>
        <v>*</v>
      </c>
      <c r="G12" s="17" t="str">
        <f>[8]Agosto!$J$10</f>
        <v>*</v>
      </c>
      <c r="H12" s="17" t="str">
        <f>[8]Agosto!$J$11</f>
        <v>*</v>
      </c>
      <c r="I12" s="17" t="str">
        <f>[8]Agosto!$J$12</f>
        <v>*</v>
      </c>
      <c r="J12" s="17" t="str">
        <f>[8]Agosto!$J$13</f>
        <v>*</v>
      </c>
      <c r="K12" s="17" t="str">
        <f>[8]Agosto!$J$14</f>
        <v>*</v>
      </c>
      <c r="L12" s="17" t="str">
        <f>[8]Agosto!$J$15</f>
        <v>*</v>
      </c>
      <c r="M12" s="17" t="str">
        <f>[8]Agosto!$J$16</f>
        <v>*</v>
      </c>
      <c r="N12" s="17" t="str">
        <f>[8]Agosto!$J$17</f>
        <v>*</v>
      </c>
      <c r="O12" s="17" t="str">
        <f>[8]Agosto!$J$18</f>
        <v>*</v>
      </c>
      <c r="P12" s="17" t="str">
        <f>[8]Agosto!$J$19</f>
        <v>*</v>
      </c>
      <c r="Q12" s="17" t="str">
        <f>[8]Agosto!$J$20</f>
        <v>*</v>
      </c>
      <c r="R12" s="17" t="str">
        <f>[8]Agosto!$J$21</f>
        <v>*</v>
      </c>
      <c r="S12" s="17" t="str">
        <f>[8]Agosto!$J$22</f>
        <v>*</v>
      </c>
      <c r="T12" s="17" t="str">
        <f>[8]Agosto!$J$23</f>
        <v>*</v>
      </c>
      <c r="U12" s="17" t="str">
        <f>[8]Agosto!$J$24</f>
        <v>*</v>
      </c>
      <c r="V12" s="17" t="str">
        <f>[8]Agosto!$J$25</f>
        <v>*</v>
      </c>
      <c r="W12" s="17" t="str">
        <f>[8]Agosto!$J$26</f>
        <v>*</v>
      </c>
      <c r="X12" s="17" t="str">
        <f>[8]Agosto!$J$27</f>
        <v>*</v>
      </c>
      <c r="Y12" s="17" t="str">
        <f>[8]Agosto!$J$28</f>
        <v>*</v>
      </c>
      <c r="Z12" s="17" t="str">
        <f>[8]Agosto!$J$29</f>
        <v>*</v>
      </c>
      <c r="AA12" s="17">
        <f>[8]Agosto!$J$30</f>
        <v>35.64</v>
      </c>
      <c r="AB12" s="17">
        <f>[8]Agosto!$J$31</f>
        <v>31.680000000000003</v>
      </c>
      <c r="AC12" s="17">
        <f>[8]Agosto!$J$32</f>
        <v>35.64</v>
      </c>
      <c r="AD12" s="17">
        <f>[8]Agosto!$J$33</f>
        <v>32.76</v>
      </c>
      <c r="AE12" s="17">
        <f>[8]Agosto!$J$34</f>
        <v>24.12</v>
      </c>
      <c r="AF12" s="17">
        <f>[8]Agosto!$J$35</f>
        <v>29.16</v>
      </c>
      <c r="AG12" s="26">
        <f>MAX(B12:AF12)</f>
        <v>35.64</v>
      </c>
      <c r="AH12" s="2"/>
    </row>
    <row r="13" spans="1:34" ht="17.100000000000001" customHeight="1" x14ac:dyDescent="0.2">
      <c r="A13" s="15" t="s">
        <v>5</v>
      </c>
      <c r="B13" s="17">
        <f>[9]Agosto!$J$5</f>
        <v>24.48</v>
      </c>
      <c r="C13" s="17">
        <f>[9]Agosto!$J$6</f>
        <v>46.440000000000005</v>
      </c>
      <c r="D13" s="17">
        <f>[9]Agosto!$J$7</f>
        <v>24.12</v>
      </c>
      <c r="E13" s="17">
        <f>[9]Agosto!$J$8</f>
        <v>29.52</v>
      </c>
      <c r="F13" s="17">
        <f>[9]Agosto!$J$9</f>
        <v>31.680000000000003</v>
      </c>
      <c r="G13" s="17">
        <f>[9]Agosto!$J$10</f>
        <v>43.2</v>
      </c>
      <c r="H13" s="17">
        <f>[9]Agosto!$J$11</f>
        <v>31.680000000000003</v>
      </c>
      <c r="I13" s="17">
        <f>[9]Agosto!$J$12</f>
        <v>39.6</v>
      </c>
      <c r="J13" s="17">
        <f>[9]Agosto!$J$13</f>
        <v>50.76</v>
      </c>
      <c r="K13" s="17">
        <f>[9]Agosto!$J$14</f>
        <v>35.28</v>
      </c>
      <c r="L13" s="17">
        <f>[9]Agosto!$J$15</f>
        <v>21.6</v>
      </c>
      <c r="M13" s="17">
        <f>[9]Agosto!$J$16</f>
        <v>28.08</v>
      </c>
      <c r="N13" s="17">
        <f>[9]Agosto!$J$17</f>
        <v>28.44</v>
      </c>
      <c r="O13" s="17">
        <f>[9]Agosto!$J$18</f>
        <v>18.36</v>
      </c>
      <c r="P13" s="17">
        <f>[9]Agosto!$J$19</f>
        <v>30.6</v>
      </c>
      <c r="Q13" s="17">
        <f>[9]Agosto!$J$20</f>
        <v>34.200000000000003</v>
      </c>
      <c r="R13" s="17">
        <f>[9]Agosto!$J$21</f>
        <v>25.92</v>
      </c>
      <c r="S13" s="17">
        <f>[9]Agosto!$J$22</f>
        <v>24.48</v>
      </c>
      <c r="T13" s="17">
        <f>[9]Agosto!$J$23</f>
        <v>32.4</v>
      </c>
      <c r="U13" s="17">
        <f>[9]Agosto!$J$24</f>
        <v>72</v>
      </c>
      <c r="V13" s="17">
        <f>[9]Agosto!$J$25</f>
        <v>73.8</v>
      </c>
      <c r="W13" s="17">
        <f>[9]Agosto!$J$26</f>
        <v>34.56</v>
      </c>
      <c r="X13" s="17">
        <f>[9]Agosto!$J$27</f>
        <v>22.32</v>
      </c>
      <c r="Y13" s="17">
        <f>[9]Agosto!$J$28</f>
        <v>24.12</v>
      </c>
      <c r="Z13" s="17">
        <f>[9]Agosto!$J$29</f>
        <v>21.6</v>
      </c>
      <c r="AA13" s="17">
        <f>[9]Agosto!$J$30</f>
        <v>29.880000000000003</v>
      </c>
      <c r="AB13" s="17">
        <f>[9]Agosto!$J$31</f>
        <v>24.48</v>
      </c>
      <c r="AC13" s="17">
        <f>[9]Agosto!$J$32</f>
        <v>22.68</v>
      </c>
      <c r="AD13" s="17">
        <f>[9]Agosto!$J$33</f>
        <v>50.76</v>
      </c>
      <c r="AE13" s="17">
        <f>[9]Agosto!$J$34</f>
        <v>29.880000000000003</v>
      </c>
      <c r="AF13" s="17">
        <f>[9]Agosto!$J$35</f>
        <v>20.88</v>
      </c>
      <c r="AG13" s="26">
        <f t="shared" si="1"/>
        <v>73.8</v>
      </c>
      <c r="AH13" s="2"/>
    </row>
    <row r="14" spans="1:34" ht="17.100000000000001" customHeight="1" x14ac:dyDescent="0.2">
      <c r="A14" s="15" t="s">
        <v>47</v>
      </c>
      <c r="B14" s="17">
        <f>[10]Agosto!$J$5</f>
        <v>28.08</v>
      </c>
      <c r="C14" s="17">
        <f>[10]Agosto!$J$6</f>
        <v>29.52</v>
      </c>
      <c r="D14" s="17">
        <f>[10]Agosto!$J$7</f>
        <v>37.440000000000005</v>
      </c>
      <c r="E14" s="17">
        <f>[10]Agosto!$J$8</f>
        <v>29.16</v>
      </c>
      <c r="F14" s="17">
        <f>[10]Agosto!$J$9</f>
        <v>38.159999999999997</v>
      </c>
      <c r="G14" s="17">
        <f>[10]Agosto!$J$10</f>
        <v>35.64</v>
      </c>
      <c r="H14" s="17">
        <f>[10]Agosto!$J$11</f>
        <v>29.52</v>
      </c>
      <c r="I14" s="17">
        <f>[10]Agosto!$J$12</f>
        <v>43.2</v>
      </c>
      <c r="J14" s="17">
        <f>[10]Agosto!$J$13</f>
        <v>42.480000000000004</v>
      </c>
      <c r="K14" s="17">
        <f>[10]Agosto!$J$14</f>
        <v>28.44</v>
      </c>
      <c r="L14" s="17">
        <f>[10]Agosto!$J$15</f>
        <v>34.56</v>
      </c>
      <c r="M14" s="17">
        <f>[10]Agosto!$J$16</f>
        <v>36.36</v>
      </c>
      <c r="N14" s="17">
        <f>[10]Agosto!$J$17</f>
        <v>36.36</v>
      </c>
      <c r="O14" s="17">
        <f>[10]Agosto!$J$18</f>
        <v>33.480000000000004</v>
      </c>
      <c r="P14" s="17">
        <f>[10]Agosto!$J$19</f>
        <v>49.32</v>
      </c>
      <c r="Q14" s="17">
        <f>[10]Agosto!$J$20</f>
        <v>43.56</v>
      </c>
      <c r="R14" s="17">
        <f>[10]Agosto!$J$21</f>
        <v>39.24</v>
      </c>
      <c r="S14" s="17">
        <f>[10]Agosto!$J$22</f>
        <v>29.16</v>
      </c>
      <c r="T14" s="17">
        <f>[10]Agosto!$J$23</f>
        <v>45</v>
      </c>
      <c r="U14" s="17">
        <f>[10]Agosto!$J$24</f>
        <v>71.28</v>
      </c>
      <c r="V14" s="17">
        <f>[10]Agosto!$J$25</f>
        <v>54.72</v>
      </c>
      <c r="W14" s="17">
        <f>[10]Agosto!$J$26</f>
        <v>36.36</v>
      </c>
      <c r="X14" s="17">
        <f>[10]Agosto!$J$27</f>
        <v>32.76</v>
      </c>
      <c r="Y14" s="17">
        <f>[10]Agosto!$J$28</f>
        <v>33.119999999999997</v>
      </c>
      <c r="Z14" s="17">
        <f>[10]Agosto!$J$29</f>
        <v>49.680000000000007</v>
      </c>
      <c r="AA14" s="17">
        <f>[10]Agosto!$J$30</f>
        <v>49.680000000000007</v>
      </c>
      <c r="AB14" s="17">
        <f>[10]Agosto!$J$31</f>
        <v>30.6</v>
      </c>
      <c r="AC14" s="17">
        <f>[10]Agosto!$J$32</f>
        <v>38.880000000000003</v>
      </c>
      <c r="AD14" s="17">
        <f>[10]Agosto!$J$33</f>
        <v>32.4</v>
      </c>
      <c r="AE14" s="17">
        <f>[10]Agosto!$J$34</f>
        <v>28.44</v>
      </c>
      <c r="AF14" s="17">
        <f>[10]Agosto!$J$35</f>
        <v>28.44</v>
      </c>
      <c r="AG14" s="26">
        <f>MAX(B14:AF14)</f>
        <v>71.28</v>
      </c>
      <c r="AH14" s="2"/>
    </row>
    <row r="15" spans="1:34" ht="17.100000000000001" customHeight="1" x14ac:dyDescent="0.2">
      <c r="A15" s="15" t="s">
        <v>6</v>
      </c>
      <c r="B15" s="17">
        <f>[11]Agosto!$J$5</f>
        <v>14.4</v>
      </c>
      <c r="C15" s="17" t="str">
        <f>[11]Agosto!$J$6</f>
        <v>*</v>
      </c>
      <c r="D15" s="17">
        <f>[11]Agosto!$J$7</f>
        <v>22.32</v>
      </c>
      <c r="E15" s="17" t="str">
        <f>[11]Agosto!$J$8</f>
        <v>*</v>
      </c>
      <c r="F15" s="17">
        <f>[11]Agosto!$J$9</f>
        <v>22.68</v>
      </c>
      <c r="G15" s="17" t="str">
        <f>[11]Agosto!$J$10</f>
        <v>*</v>
      </c>
      <c r="H15" s="17" t="str">
        <f>[11]Agosto!$J$11</f>
        <v>*</v>
      </c>
      <c r="I15" s="17">
        <f>[11]Agosto!$J$12</f>
        <v>35.64</v>
      </c>
      <c r="J15" s="17" t="str">
        <f>[11]Agosto!$J$13</f>
        <v>*</v>
      </c>
      <c r="K15" s="17" t="str">
        <f>[11]Agosto!$J$14</f>
        <v>*</v>
      </c>
      <c r="L15" s="17" t="str">
        <f>[11]Agosto!$J$15</f>
        <v>*</v>
      </c>
      <c r="M15" s="17">
        <f>[11]Agosto!$J$16</f>
        <v>23.759999999999998</v>
      </c>
      <c r="N15" s="17">
        <f>[11]Agosto!$J$17</f>
        <v>16.2</v>
      </c>
      <c r="O15" s="17">
        <f>[11]Agosto!$J$18</f>
        <v>25.56</v>
      </c>
      <c r="P15" s="17">
        <f>[11]Agosto!$J$19</f>
        <v>46.080000000000005</v>
      </c>
      <c r="Q15" s="17" t="str">
        <f>[11]Agosto!$J$20</f>
        <v>*</v>
      </c>
      <c r="R15" s="17">
        <f>[11]Agosto!$J$21</f>
        <v>10.08</v>
      </c>
      <c r="S15" s="17">
        <f>[11]Agosto!$J$22</f>
        <v>69.48</v>
      </c>
      <c r="T15" s="17">
        <f>[11]Agosto!$J$23</f>
        <v>30.6</v>
      </c>
      <c r="U15" s="17">
        <f>[11]Agosto!$J$24</f>
        <v>28.44</v>
      </c>
      <c r="V15" s="17">
        <f>[11]Agosto!$J$25</f>
        <v>34.92</v>
      </c>
      <c r="W15" s="17">
        <f>[11]Agosto!$J$26</f>
        <v>31.680000000000003</v>
      </c>
      <c r="X15" s="17">
        <f>[11]Agosto!$J$27</f>
        <v>25.2</v>
      </c>
      <c r="Y15" s="17">
        <f>[11]Agosto!$J$28</f>
        <v>15.120000000000001</v>
      </c>
      <c r="Z15" s="17">
        <f>[11]Agosto!$J$29</f>
        <v>23.400000000000002</v>
      </c>
      <c r="AA15" s="17">
        <f>[11]Agosto!$J$30</f>
        <v>27.720000000000002</v>
      </c>
      <c r="AB15" s="17">
        <f>[11]Agosto!$J$31</f>
        <v>31.319999999999997</v>
      </c>
      <c r="AC15" s="17">
        <f>[11]Agosto!$J$32</f>
        <v>39.24</v>
      </c>
      <c r="AD15" s="17">
        <f>[11]Agosto!$J$33</f>
        <v>26.64</v>
      </c>
      <c r="AE15" s="17">
        <f>[11]Agosto!$J$34</f>
        <v>21.96</v>
      </c>
      <c r="AF15" s="17">
        <f>[11]Agosto!$J$35</f>
        <v>18.720000000000002</v>
      </c>
      <c r="AG15" s="26">
        <f t="shared" si="1"/>
        <v>69.48</v>
      </c>
      <c r="AH15" s="2"/>
    </row>
    <row r="16" spans="1:34" ht="17.100000000000001" customHeight="1" x14ac:dyDescent="0.2">
      <c r="A16" s="15" t="s">
        <v>7</v>
      </c>
      <c r="B16" s="17">
        <f>[12]Agosto!$J$5</f>
        <v>32.04</v>
      </c>
      <c r="C16" s="17">
        <f>[12]Agosto!$J$6</f>
        <v>33.119999999999997</v>
      </c>
      <c r="D16" s="17">
        <f>[12]Agosto!$J$7</f>
        <v>30.240000000000002</v>
      </c>
      <c r="E16" s="17">
        <f>[12]Agosto!$J$8</f>
        <v>31.319999999999997</v>
      </c>
      <c r="F16" s="17">
        <f>[12]Agosto!$J$9</f>
        <v>36</v>
      </c>
      <c r="G16" s="17">
        <f>[12]Agosto!$J$10</f>
        <v>43.2</v>
      </c>
      <c r="H16" s="17">
        <f>[12]Agosto!$J$11</f>
        <v>41.76</v>
      </c>
      <c r="I16" s="17">
        <f>[12]Agosto!$J$12</f>
        <v>27</v>
      </c>
      <c r="J16" s="17">
        <f>[12]Agosto!$J$13</f>
        <v>28.8</v>
      </c>
      <c r="K16" s="17">
        <f>[12]Agosto!$J$14</f>
        <v>32.04</v>
      </c>
      <c r="L16" s="17">
        <f>[12]Agosto!$J$15</f>
        <v>37.800000000000004</v>
      </c>
      <c r="M16" s="17">
        <f>[12]Agosto!$J$16</f>
        <v>37.080000000000005</v>
      </c>
      <c r="N16" s="17">
        <f>[12]Agosto!$J$17</f>
        <v>29.880000000000003</v>
      </c>
      <c r="O16" s="17">
        <f>[12]Agosto!$J$18</f>
        <v>31.680000000000003</v>
      </c>
      <c r="P16" s="17">
        <f>[12]Agosto!$J$19</f>
        <v>38.159999999999997</v>
      </c>
      <c r="Q16" s="17">
        <f>[12]Agosto!$J$20</f>
        <v>60.12</v>
      </c>
      <c r="R16" s="17">
        <f>[12]Agosto!$J$21</f>
        <v>53.64</v>
      </c>
      <c r="S16" s="17">
        <f>[12]Agosto!$J$22</f>
        <v>47.519999999999996</v>
      </c>
      <c r="T16" s="17">
        <f>[12]Agosto!$J$23</f>
        <v>38.159999999999997</v>
      </c>
      <c r="U16" s="17">
        <f>[12]Agosto!$J$24</f>
        <v>51.480000000000004</v>
      </c>
      <c r="V16" s="17">
        <f>[12]Agosto!$J$25</f>
        <v>69.84</v>
      </c>
      <c r="W16" s="17">
        <f>[12]Agosto!$J$26</f>
        <v>30.6</v>
      </c>
      <c r="X16" s="17">
        <f>[12]Agosto!$J$27</f>
        <v>30.6</v>
      </c>
      <c r="Y16" s="17">
        <f>[12]Agosto!$J$28</f>
        <v>28.08</v>
      </c>
      <c r="Z16" s="17">
        <f>[12]Agosto!$J$29</f>
        <v>26.64</v>
      </c>
      <c r="AA16" s="17">
        <f>[12]Agosto!$J$30</f>
        <v>39.24</v>
      </c>
      <c r="AB16" s="17">
        <f>[12]Agosto!$J$31</f>
        <v>33.840000000000003</v>
      </c>
      <c r="AC16" s="17">
        <f>[12]Agosto!$J$32</f>
        <v>40.680000000000007</v>
      </c>
      <c r="AD16" s="17">
        <f>[12]Agosto!$J$33</f>
        <v>33.840000000000003</v>
      </c>
      <c r="AE16" s="17">
        <f>[12]Agosto!$J$34</f>
        <v>29.880000000000003</v>
      </c>
      <c r="AF16" s="17">
        <f>[12]Agosto!$J$35</f>
        <v>23.040000000000003</v>
      </c>
      <c r="AG16" s="26">
        <f t="shared" si="1"/>
        <v>69.84</v>
      </c>
      <c r="AH16" s="2"/>
    </row>
    <row r="17" spans="1:34" ht="17.100000000000001" customHeight="1" x14ac:dyDescent="0.2">
      <c r="A17" s="15" t="s">
        <v>8</v>
      </c>
      <c r="B17" s="17">
        <f>[13]Agosto!$J$5</f>
        <v>34.200000000000003</v>
      </c>
      <c r="C17" s="17">
        <f>[13]Agosto!$J$6</f>
        <v>38.159999999999997</v>
      </c>
      <c r="D17" s="17">
        <f>[13]Agosto!$J$7</f>
        <v>34.92</v>
      </c>
      <c r="E17" s="17">
        <f>[13]Agosto!$J$8</f>
        <v>39.6</v>
      </c>
      <c r="F17" s="17">
        <f>[13]Agosto!$J$9</f>
        <v>36</v>
      </c>
      <c r="G17" s="17">
        <f>[13]Agosto!$J$10</f>
        <v>30.96</v>
      </c>
      <c r="H17" s="17">
        <f>[13]Agosto!$J$11</f>
        <v>33.119999999999997</v>
      </c>
      <c r="I17" s="17">
        <f>[13]Agosto!$J$12</f>
        <v>20.88</v>
      </c>
      <c r="J17" s="17">
        <f>[13]Agosto!$J$13</f>
        <v>28.8</v>
      </c>
      <c r="K17" s="17">
        <f>[13]Agosto!$J$14</f>
        <v>36.72</v>
      </c>
      <c r="L17" s="17">
        <f>[13]Agosto!$J$15</f>
        <v>35.64</v>
      </c>
      <c r="M17" s="17">
        <f>[13]Agosto!$J$16</f>
        <v>32.76</v>
      </c>
      <c r="N17" s="17">
        <f>[13]Agosto!$J$17</f>
        <v>29.52</v>
      </c>
      <c r="O17" s="17">
        <f>[13]Agosto!$J$18</f>
        <v>37.800000000000004</v>
      </c>
      <c r="P17" s="17">
        <f>[13]Agosto!$J$19</f>
        <v>52.2</v>
      </c>
      <c r="Q17" s="17">
        <f>[13]Agosto!$J$20</f>
        <v>41.76</v>
      </c>
      <c r="R17" s="17">
        <f>[13]Agosto!$J$21</f>
        <v>47.16</v>
      </c>
      <c r="S17" s="17">
        <f>[13]Agosto!$J$22</f>
        <v>49.32</v>
      </c>
      <c r="T17" s="17">
        <f>[13]Agosto!$J$23</f>
        <v>38.880000000000003</v>
      </c>
      <c r="U17" s="17">
        <f>[13]Agosto!$J$24</f>
        <v>58.32</v>
      </c>
      <c r="V17" s="17">
        <f>[13]Agosto!$J$25</f>
        <v>60.480000000000004</v>
      </c>
      <c r="W17" s="17">
        <f>[13]Agosto!$J$26</f>
        <v>28.44</v>
      </c>
      <c r="X17" s="17">
        <f>[13]Agosto!$J$27</f>
        <v>31.319999999999997</v>
      </c>
      <c r="Y17" s="17">
        <f>[13]Agosto!$J$28</f>
        <v>33.840000000000003</v>
      </c>
      <c r="Z17" s="17">
        <f>[13]Agosto!$J$29</f>
        <v>30.240000000000002</v>
      </c>
      <c r="AA17" s="17">
        <f>[13]Agosto!$J$30</f>
        <v>33.119999999999997</v>
      </c>
      <c r="AB17" s="17">
        <f>[13]Agosto!$J$31</f>
        <v>35.28</v>
      </c>
      <c r="AC17" s="17">
        <f>[13]Agosto!$J$32</f>
        <v>45.72</v>
      </c>
      <c r="AD17" s="17">
        <f>[13]Agosto!$J$33</f>
        <v>27</v>
      </c>
      <c r="AE17" s="17">
        <f>[13]Agosto!$J$34</f>
        <v>20.88</v>
      </c>
      <c r="AF17" s="17">
        <f>[13]Agosto!$J$35</f>
        <v>18</v>
      </c>
      <c r="AG17" s="26">
        <f t="shared" si="1"/>
        <v>60.480000000000004</v>
      </c>
      <c r="AH17" s="2"/>
    </row>
    <row r="18" spans="1:34" ht="17.100000000000001" customHeight="1" x14ac:dyDescent="0.2">
      <c r="A18" s="15" t="s">
        <v>9</v>
      </c>
      <c r="B18" s="17">
        <f>[14]Agosto!$J$5</f>
        <v>31.680000000000003</v>
      </c>
      <c r="C18" s="17">
        <f>[14]Agosto!$J$6</f>
        <v>16.2</v>
      </c>
      <c r="D18" s="17">
        <f>[14]Agosto!$J$7</f>
        <v>34.92</v>
      </c>
      <c r="E18" s="17">
        <f>[14]Agosto!$J$8</f>
        <v>30.6</v>
      </c>
      <c r="F18" s="17">
        <f>[14]Agosto!$J$9</f>
        <v>17.28</v>
      </c>
      <c r="G18" s="17">
        <f>[14]Agosto!$J$10</f>
        <v>32.4</v>
      </c>
      <c r="H18" s="17">
        <f>[14]Agosto!$J$11</f>
        <v>33.119999999999997</v>
      </c>
      <c r="I18" s="17" t="str">
        <f>[14]Agosto!$J$12</f>
        <v>*</v>
      </c>
      <c r="J18" s="17">
        <f>[14]Agosto!$J$13</f>
        <v>22.32</v>
      </c>
      <c r="K18" s="17">
        <f>[14]Agosto!$J$14</f>
        <v>30.96</v>
      </c>
      <c r="L18" s="17">
        <f>[14]Agosto!$J$15</f>
        <v>30.6</v>
      </c>
      <c r="M18" s="17">
        <f>[14]Agosto!$J$16</f>
        <v>35.28</v>
      </c>
      <c r="N18" s="17">
        <f>[14]Agosto!$J$17</f>
        <v>25.2</v>
      </c>
      <c r="O18" s="17">
        <f>[14]Agosto!$J$18</f>
        <v>27.36</v>
      </c>
      <c r="P18" s="17">
        <f>[14]Agosto!$J$19</f>
        <v>40.680000000000007</v>
      </c>
      <c r="Q18" s="17">
        <f>[14]Agosto!$J$20</f>
        <v>42.480000000000004</v>
      </c>
      <c r="R18" s="17">
        <f>[14]Agosto!$J$21</f>
        <v>50.04</v>
      </c>
      <c r="S18" s="17">
        <f>[14]Agosto!$J$22</f>
        <v>46.440000000000005</v>
      </c>
      <c r="T18" s="17">
        <f>[14]Agosto!$J$23</f>
        <v>52.56</v>
      </c>
      <c r="U18" s="17">
        <f>[14]Agosto!$J$24</f>
        <v>69.48</v>
      </c>
      <c r="V18" s="17">
        <f>[14]Agosto!$J$25</f>
        <v>54.72</v>
      </c>
      <c r="W18" s="17">
        <f>[14]Agosto!$J$26</f>
        <v>30.240000000000002</v>
      </c>
      <c r="X18" s="17">
        <f>[14]Agosto!$J$27</f>
        <v>25.56</v>
      </c>
      <c r="Y18" s="17">
        <f>[14]Agosto!$J$28</f>
        <v>27.720000000000002</v>
      </c>
      <c r="Z18" s="17">
        <f>[14]Agosto!$J$29</f>
        <v>30.6</v>
      </c>
      <c r="AA18" s="17">
        <f>[14]Agosto!$J$30</f>
        <v>34.56</v>
      </c>
      <c r="AB18" s="17">
        <f>[14]Agosto!$J$31</f>
        <v>30.240000000000002</v>
      </c>
      <c r="AC18" s="17">
        <f>[14]Agosto!$J$32</f>
        <v>39.96</v>
      </c>
      <c r="AD18" s="17">
        <f>[14]Agosto!$J$33</f>
        <v>46.080000000000005</v>
      </c>
      <c r="AE18" s="17">
        <f>[14]Agosto!$J$34</f>
        <v>27.36</v>
      </c>
      <c r="AF18" s="17">
        <f>[14]Agosto!$J$35</f>
        <v>17.64</v>
      </c>
      <c r="AG18" s="26">
        <f t="shared" ref="AG18:AG25" si="2">MAX(B18:AF18)</f>
        <v>69.48</v>
      </c>
      <c r="AH18" s="2" t="s">
        <v>51</v>
      </c>
    </row>
    <row r="19" spans="1:34" ht="17.100000000000001" customHeight="1" x14ac:dyDescent="0.2">
      <c r="A19" s="15" t="s">
        <v>46</v>
      </c>
      <c r="B19" s="17">
        <f>[15]Agosto!$J$5</f>
        <v>20.88</v>
      </c>
      <c r="C19" s="17">
        <f>[15]Agosto!$J$6</f>
        <v>16.920000000000002</v>
      </c>
      <c r="D19" s="17">
        <f>[15]Agosto!$J$7</f>
        <v>22.68</v>
      </c>
      <c r="E19" s="17">
        <f>[15]Agosto!$J$8</f>
        <v>25.92</v>
      </c>
      <c r="F19" s="17">
        <f>[15]Agosto!$J$9</f>
        <v>37.440000000000005</v>
      </c>
      <c r="G19" s="17">
        <f>[15]Agosto!$J$10</f>
        <v>34.56</v>
      </c>
      <c r="H19" s="17">
        <f>[15]Agosto!$J$11</f>
        <v>28.44</v>
      </c>
      <c r="I19" s="17">
        <f>[15]Agosto!$J$12</f>
        <v>32.04</v>
      </c>
      <c r="J19" s="17">
        <f>[15]Agosto!$J$13</f>
        <v>24.840000000000003</v>
      </c>
      <c r="K19" s="17">
        <f>[15]Agosto!$J$14</f>
        <v>21.6</v>
      </c>
      <c r="L19" s="17">
        <f>[15]Agosto!$J$15</f>
        <v>23.040000000000003</v>
      </c>
      <c r="M19" s="17">
        <f>[15]Agosto!$J$16</f>
        <v>23.759999999999998</v>
      </c>
      <c r="N19" s="17">
        <f>[15]Agosto!$J$17</f>
        <v>21.240000000000002</v>
      </c>
      <c r="O19" s="17">
        <f>[15]Agosto!$J$18</f>
        <v>28.8</v>
      </c>
      <c r="P19" s="17">
        <f>[15]Agosto!$J$19</f>
        <v>37.440000000000005</v>
      </c>
      <c r="Q19" s="17">
        <f>[15]Agosto!$J$20</f>
        <v>33.119999999999997</v>
      </c>
      <c r="R19" s="17">
        <f>[15]Agosto!$J$21</f>
        <v>34.200000000000003</v>
      </c>
      <c r="S19" s="17">
        <f>[15]Agosto!$J$22</f>
        <v>37.440000000000005</v>
      </c>
      <c r="T19" s="17">
        <f>[15]Agosto!$J$23</f>
        <v>57.24</v>
      </c>
      <c r="U19" s="17">
        <f>[15]Agosto!$J$24</f>
        <v>55.440000000000005</v>
      </c>
      <c r="V19" s="17">
        <f>[15]Agosto!$J$25</f>
        <v>47.16</v>
      </c>
      <c r="W19" s="17">
        <f>[15]Agosto!$J$26</f>
        <v>21.6</v>
      </c>
      <c r="X19" s="17">
        <f>[15]Agosto!$J$27</f>
        <v>29.16</v>
      </c>
      <c r="Y19" s="17">
        <f>[15]Agosto!$J$28</f>
        <v>27</v>
      </c>
      <c r="Z19" s="17">
        <f>[15]Agosto!$J$29</f>
        <v>25.2</v>
      </c>
      <c r="AA19" s="17">
        <f>[15]Agosto!$J$30</f>
        <v>39.6</v>
      </c>
      <c r="AB19" s="17">
        <f>[15]Agosto!$J$31</f>
        <v>36.72</v>
      </c>
      <c r="AC19" s="17">
        <f>[15]Agosto!$J$32</f>
        <v>37.800000000000004</v>
      </c>
      <c r="AD19" s="17">
        <f>[15]Agosto!$J$33</f>
        <v>26.28</v>
      </c>
      <c r="AE19" s="17">
        <f>[15]Agosto!$J$34</f>
        <v>25.2</v>
      </c>
      <c r="AF19" s="17">
        <f>[15]Agosto!$J$35</f>
        <v>18</v>
      </c>
      <c r="AG19" s="26">
        <f t="shared" si="2"/>
        <v>57.24</v>
      </c>
      <c r="AH19" s="2"/>
    </row>
    <row r="20" spans="1:34" ht="17.100000000000001" customHeight="1" x14ac:dyDescent="0.2">
      <c r="A20" s="15" t="s">
        <v>10</v>
      </c>
      <c r="B20" s="17">
        <f>[16]Agosto!$J$5</f>
        <v>34.56</v>
      </c>
      <c r="C20" s="17">
        <f>[16]Agosto!$J$6</f>
        <v>32.04</v>
      </c>
      <c r="D20" s="17">
        <f>[16]Agosto!$J$7</f>
        <v>28.8</v>
      </c>
      <c r="E20" s="17">
        <f>[16]Agosto!$J$8</f>
        <v>37.440000000000005</v>
      </c>
      <c r="F20" s="17">
        <f>[16]Agosto!$J$9</f>
        <v>36.72</v>
      </c>
      <c r="G20" s="17">
        <f>[16]Agosto!$J$10</f>
        <v>38.159999999999997</v>
      </c>
      <c r="H20" s="17">
        <f>[16]Agosto!$J$11</f>
        <v>25.92</v>
      </c>
      <c r="I20" s="17">
        <f>[16]Agosto!$J$12</f>
        <v>19.8</v>
      </c>
      <c r="J20" s="17">
        <f>[16]Agosto!$J$13</f>
        <v>22.68</v>
      </c>
      <c r="K20" s="17">
        <f>[16]Agosto!$J$14</f>
        <v>30.6</v>
      </c>
      <c r="L20" s="17">
        <f>[16]Agosto!$J$15</f>
        <v>28.08</v>
      </c>
      <c r="M20" s="17">
        <f>[16]Agosto!$J$16</f>
        <v>36</v>
      </c>
      <c r="N20" s="17">
        <f>[16]Agosto!$J$17</f>
        <v>26.28</v>
      </c>
      <c r="O20" s="17">
        <f>[16]Agosto!$J$18</f>
        <v>27</v>
      </c>
      <c r="P20" s="17">
        <f>[16]Agosto!$J$19</f>
        <v>40.32</v>
      </c>
      <c r="Q20" s="17">
        <f>[16]Agosto!$J$20</f>
        <v>41.76</v>
      </c>
      <c r="R20" s="17">
        <f>[16]Agosto!$J$21</f>
        <v>42.480000000000004</v>
      </c>
      <c r="S20" s="17">
        <f>[16]Agosto!$J$22</f>
        <v>47.16</v>
      </c>
      <c r="T20" s="17">
        <f>[16]Agosto!$J$23</f>
        <v>40.680000000000007</v>
      </c>
      <c r="U20" s="17">
        <f>[16]Agosto!$J$24</f>
        <v>65.160000000000011</v>
      </c>
      <c r="V20" s="17">
        <f>[16]Agosto!$J$25</f>
        <v>52.56</v>
      </c>
      <c r="W20" s="17">
        <f>[16]Agosto!$J$26</f>
        <v>26.64</v>
      </c>
      <c r="X20" s="17">
        <f>[16]Agosto!$J$27</f>
        <v>27.720000000000002</v>
      </c>
      <c r="Y20" s="17">
        <f>[16]Agosto!$J$28</f>
        <v>32.4</v>
      </c>
      <c r="Z20" s="17">
        <f>[16]Agosto!$J$29</f>
        <v>28.08</v>
      </c>
      <c r="AA20" s="17">
        <f>[16]Agosto!$J$30</f>
        <v>35.64</v>
      </c>
      <c r="AB20" s="17">
        <f>[16]Agosto!$J$31</f>
        <v>33.840000000000003</v>
      </c>
      <c r="AC20" s="17">
        <f>[16]Agosto!$J$32</f>
        <v>43.2</v>
      </c>
      <c r="AD20" s="17">
        <f>[16]Agosto!$J$33</f>
        <v>27</v>
      </c>
      <c r="AE20" s="17">
        <f>[16]Agosto!$J$34</f>
        <v>25.56</v>
      </c>
      <c r="AF20" s="17">
        <f>[16]Agosto!$J$35</f>
        <v>16.559999999999999</v>
      </c>
      <c r="AG20" s="26">
        <f t="shared" si="2"/>
        <v>65.160000000000011</v>
      </c>
      <c r="AH20" s="2"/>
    </row>
    <row r="21" spans="1:34" ht="17.100000000000001" customHeight="1" x14ac:dyDescent="0.2">
      <c r="A21" s="15" t="s">
        <v>11</v>
      </c>
      <c r="B21" s="17">
        <f>[17]Agosto!$J$5</f>
        <v>19.440000000000001</v>
      </c>
      <c r="C21" s="17">
        <f>[17]Agosto!$J$6</f>
        <v>21.6</v>
      </c>
      <c r="D21" s="17">
        <f>[17]Agosto!$J$7</f>
        <v>21.240000000000002</v>
      </c>
      <c r="E21" s="17">
        <f>[17]Agosto!$J$8</f>
        <v>22.32</v>
      </c>
      <c r="F21" s="17">
        <f>[17]Agosto!$J$9</f>
        <v>37.080000000000005</v>
      </c>
      <c r="G21" s="17">
        <f>[17]Agosto!$J$10</f>
        <v>33.840000000000003</v>
      </c>
      <c r="H21" s="17">
        <f>[17]Agosto!$J$11</f>
        <v>36</v>
      </c>
      <c r="I21" s="17">
        <f>[17]Agosto!$J$12</f>
        <v>17.64</v>
      </c>
      <c r="J21" s="17">
        <f>[17]Agosto!$J$13</f>
        <v>21.96</v>
      </c>
      <c r="K21" s="17">
        <f>[17]Agosto!$J$14</f>
        <v>28.44</v>
      </c>
      <c r="L21" s="17">
        <f>[17]Agosto!$J$15</f>
        <v>33.119999999999997</v>
      </c>
      <c r="M21" s="17">
        <f>[17]Agosto!$J$16</f>
        <v>25.92</v>
      </c>
      <c r="N21" s="17">
        <f>[17]Agosto!$J$17</f>
        <v>16.920000000000002</v>
      </c>
      <c r="O21" s="17">
        <f>[17]Agosto!$J$18</f>
        <v>28.08</v>
      </c>
      <c r="P21" s="17">
        <f>[17]Agosto!$J$19</f>
        <v>42.12</v>
      </c>
      <c r="Q21" s="17">
        <f>[17]Agosto!$J$20</f>
        <v>41.4</v>
      </c>
      <c r="R21" s="17">
        <f>[17]Agosto!$J$21</f>
        <v>42.480000000000004</v>
      </c>
      <c r="S21" s="17">
        <f>[17]Agosto!$J$22</f>
        <v>47.519999999999996</v>
      </c>
      <c r="T21" s="17">
        <f>[17]Agosto!$J$23</f>
        <v>41.4</v>
      </c>
      <c r="U21" s="17">
        <f>[17]Agosto!$J$24</f>
        <v>50.04</v>
      </c>
      <c r="V21" s="17">
        <f>[17]Agosto!$J$25</f>
        <v>40.680000000000007</v>
      </c>
      <c r="W21" s="17">
        <f>[17]Agosto!$J$26</f>
        <v>33.840000000000003</v>
      </c>
      <c r="X21" s="17">
        <f>[17]Agosto!$J$27</f>
        <v>30.96</v>
      </c>
      <c r="Y21" s="17">
        <f>[17]Agosto!$J$28</f>
        <v>18.36</v>
      </c>
      <c r="Z21" s="17">
        <f>[17]Agosto!$J$29</f>
        <v>17.64</v>
      </c>
      <c r="AA21" s="17">
        <f>[17]Agosto!$J$30</f>
        <v>34.200000000000003</v>
      </c>
      <c r="AB21" s="17">
        <f>[17]Agosto!$J$31</f>
        <v>24.840000000000003</v>
      </c>
      <c r="AC21" s="17">
        <f>[17]Agosto!$J$32</f>
        <v>34.92</v>
      </c>
      <c r="AD21" s="17">
        <f>[17]Agosto!$J$33</f>
        <v>32.4</v>
      </c>
      <c r="AE21" s="17">
        <f>[17]Agosto!$J$34</f>
        <v>28.44</v>
      </c>
      <c r="AF21" s="17">
        <f>[17]Agosto!$J$35</f>
        <v>12.96</v>
      </c>
      <c r="AG21" s="26">
        <f t="shared" si="2"/>
        <v>50.04</v>
      </c>
      <c r="AH21" s="2"/>
    </row>
    <row r="22" spans="1:34" ht="17.100000000000001" customHeight="1" x14ac:dyDescent="0.2">
      <c r="A22" s="15" t="s">
        <v>12</v>
      </c>
      <c r="B22" s="17">
        <f>[18]Agosto!$J$5</f>
        <v>22.32</v>
      </c>
      <c r="C22" s="17">
        <f>[18]Agosto!$J$6</f>
        <v>16.920000000000002</v>
      </c>
      <c r="D22" s="17">
        <f>[18]Agosto!$J$7</f>
        <v>19.440000000000001</v>
      </c>
      <c r="E22" s="17">
        <f>[18]Agosto!$J$8</f>
        <v>32.04</v>
      </c>
      <c r="F22" s="17">
        <f>[18]Agosto!$J$9</f>
        <v>37.440000000000005</v>
      </c>
      <c r="G22" s="17">
        <f>[18]Agosto!$J$10</f>
        <v>34.56</v>
      </c>
      <c r="H22" s="17">
        <f>[18]Agosto!$J$11</f>
        <v>30.6</v>
      </c>
      <c r="I22" s="17">
        <f>[18]Agosto!$J$12</f>
        <v>16.559999999999999</v>
      </c>
      <c r="J22" s="17">
        <f>[18]Agosto!$J$13</f>
        <v>18.720000000000002</v>
      </c>
      <c r="K22" s="17">
        <f>[18]Agosto!$J$14</f>
        <v>24.12</v>
      </c>
      <c r="L22" s="17">
        <f>[18]Agosto!$J$15</f>
        <v>19.8</v>
      </c>
      <c r="M22" s="17">
        <f>[18]Agosto!$J$16</f>
        <v>18</v>
      </c>
      <c r="N22" s="17">
        <f>[18]Agosto!$J$17</f>
        <v>26.64</v>
      </c>
      <c r="O22" s="17">
        <f>[18]Agosto!$J$18</f>
        <v>28.8</v>
      </c>
      <c r="P22" s="17">
        <f>[18]Agosto!$J$19</f>
        <v>33.480000000000004</v>
      </c>
      <c r="Q22" s="17">
        <f>[18]Agosto!$J$20</f>
        <v>27</v>
      </c>
      <c r="R22" s="17">
        <f>[18]Agosto!$J$21</f>
        <v>32.4</v>
      </c>
      <c r="S22" s="17">
        <f>[18]Agosto!$J$22</f>
        <v>36.72</v>
      </c>
      <c r="T22" s="17">
        <f>[18]Agosto!$J$23</f>
        <v>28.44</v>
      </c>
      <c r="U22" s="17">
        <f>[18]Agosto!$J$24</f>
        <v>57.24</v>
      </c>
      <c r="V22" s="17">
        <f>[18]Agosto!$J$25</f>
        <v>42.84</v>
      </c>
      <c r="W22" s="17">
        <f>[18]Agosto!$J$26</f>
        <v>30.240000000000002</v>
      </c>
      <c r="X22" s="17">
        <f>[18]Agosto!$J$27</f>
        <v>20.88</v>
      </c>
      <c r="Y22" s="17">
        <f>[18]Agosto!$J$28</f>
        <v>27.36</v>
      </c>
      <c r="Z22" s="17">
        <f>[18]Agosto!$J$29</f>
        <v>25.56</v>
      </c>
      <c r="AA22" s="17">
        <f>[18]Agosto!$J$30</f>
        <v>41.76</v>
      </c>
      <c r="AB22" s="17">
        <f>[18]Agosto!$J$31</f>
        <v>32.04</v>
      </c>
      <c r="AC22" s="17">
        <f>[18]Agosto!$J$32</f>
        <v>27.36</v>
      </c>
      <c r="AD22" s="17">
        <f>[18]Agosto!$J$33</f>
        <v>33.119999999999997</v>
      </c>
      <c r="AE22" s="17">
        <f>[18]Agosto!$J$34</f>
        <v>21.240000000000002</v>
      </c>
      <c r="AF22" s="17">
        <f>[18]Agosto!$J$35</f>
        <v>13.68</v>
      </c>
      <c r="AG22" s="26">
        <f t="shared" si="2"/>
        <v>57.24</v>
      </c>
      <c r="AH22" s="2"/>
    </row>
    <row r="23" spans="1:34" ht="17.100000000000001" customHeight="1" x14ac:dyDescent="0.2">
      <c r="A23" s="15" t="s">
        <v>13</v>
      </c>
      <c r="B23" s="17">
        <f>[19]Agosto!$J$5</f>
        <v>30.6</v>
      </c>
      <c r="C23" s="17">
        <f>[19]Agosto!$J$6</f>
        <v>24.48</v>
      </c>
      <c r="D23" s="17">
        <f>[19]Agosto!$J$7</f>
        <v>27.36</v>
      </c>
      <c r="E23" s="17">
        <f>[19]Agosto!$J$8</f>
        <v>34.56</v>
      </c>
      <c r="F23" s="17">
        <f>[19]Agosto!$J$9</f>
        <v>41.04</v>
      </c>
      <c r="G23" s="17">
        <f>[19]Agosto!$J$10</f>
        <v>52.2</v>
      </c>
      <c r="H23" s="17">
        <f>[19]Agosto!$J$11</f>
        <v>32.04</v>
      </c>
      <c r="I23" s="17">
        <f>[19]Agosto!$J$12</f>
        <v>25.2</v>
      </c>
      <c r="J23" s="17">
        <f>[19]Agosto!$J$13</f>
        <v>35.64</v>
      </c>
      <c r="K23" s="17">
        <f>[19]Agosto!$J$14</f>
        <v>28.8</v>
      </c>
      <c r="L23" s="17">
        <f>[19]Agosto!$J$15</f>
        <v>23.400000000000002</v>
      </c>
      <c r="M23" s="17">
        <f>[19]Agosto!$J$16</f>
        <v>19.8</v>
      </c>
      <c r="N23" s="17">
        <f>[19]Agosto!$J$17</f>
        <v>32.04</v>
      </c>
      <c r="O23" s="17">
        <f>[19]Agosto!$J$18</f>
        <v>31.319999999999997</v>
      </c>
      <c r="P23" s="17">
        <f>[19]Agosto!$J$19</f>
        <v>48.96</v>
      </c>
      <c r="Q23" s="17">
        <f>[19]Agosto!$J$20</f>
        <v>41.04</v>
      </c>
      <c r="R23" s="17">
        <f>[19]Agosto!$J$21</f>
        <v>45</v>
      </c>
      <c r="S23" s="17">
        <f>[19]Agosto!$J$22</f>
        <v>30.6</v>
      </c>
      <c r="T23" s="17">
        <f>[19]Agosto!$J$23</f>
        <v>52.2</v>
      </c>
      <c r="U23" s="17">
        <f>[19]Agosto!$J$24</f>
        <v>70.2</v>
      </c>
      <c r="V23" s="17">
        <f>[19]Agosto!$J$25</f>
        <v>57.24</v>
      </c>
      <c r="W23" s="17">
        <f>[19]Agosto!$J$26</f>
        <v>32.76</v>
      </c>
      <c r="X23" s="17">
        <f>[19]Agosto!$J$27</f>
        <v>31.680000000000003</v>
      </c>
      <c r="Y23" s="17">
        <f>[19]Agosto!$J$28</f>
        <v>27.720000000000002</v>
      </c>
      <c r="Z23" s="17">
        <f>[19]Agosto!$J$29</f>
        <v>21.96</v>
      </c>
      <c r="AA23" s="17">
        <f>[19]Agosto!$J$30</f>
        <v>42.480000000000004</v>
      </c>
      <c r="AB23" s="17">
        <f>[19]Agosto!$J$31</f>
        <v>34.200000000000003</v>
      </c>
      <c r="AC23" s="17">
        <f>[19]Agosto!$J$32</f>
        <v>33.840000000000003</v>
      </c>
      <c r="AD23" s="17">
        <f>[19]Agosto!$J$33</f>
        <v>34.56</v>
      </c>
      <c r="AE23" s="17">
        <f>[19]Agosto!$J$34</f>
        <v>25.92</v>
      </c>
      <c r="AF23" s="17">
        <f>[19]Agosto!$J$35</f>
        <v>17.64</v>
      </c>
      <c r="AG23" s="26">
        <f t="shared" si="2"/>
        <v>70.2</v>
      </c>
      <c r="AH23" s="2"/>
    </row>
    <row r="24" spans="1:34" ht="17.100000000000001" customHeight="1" x14ac:dyDescent="0.2">
      <c r="A24" s="15" t="s">
        <v>14</v>
      </c>
      <c r="B24" s="17">
        <f>[20]Agosto!$J$5</f>
        <v>29.16</v>
      </c>
      <c r="C24" s="17">
        <f>[20]Agosto!$J$6</f>
        <v>24.840000000000003</v>
      </c>
      <c r="D24" s="17">
        <f>[20]Agosto!$J$7</f>
        <v>27.720000000000002</v>
      </c>
      <c r="E24" s="17">
        <f>[20]Agosto!$J$8</f>
        <v>23.040000000000003</v>
      </c>
      <c r="F24" s="17">
        <f>[20]Agosto!$J$9</f>
        <v>45</v>
      </c>
      <c r="G24" s="17">
        <f>[20]Agosto!$J$10</f>
        <v>39.96</v>
      </c>
      <c r="H24" s="17">
        <f>[20]Agosto!$J$11</f>
        <v>39.6</v>
      </c>
      <c r="I24" s="17">
        <f>[20]Agosto!$J$12</f>
        <v>41.04</v>
      </c>
      <c r="J24" s="17">
        <f>[20]Agosto!$J$13</f>
        <v>32.4</v>
      </c>
      <c r="K24" s="17">
        <f>[20]Agosto!$J$14</f>
        <v>31.680000000000003</v>
      </c>
      <c r="L24" s="17">
        <f>[20]Agosto!$J$15</f>
        <v>30.240000000000002</v>
      </c>
      <c r="M24" s="17">
        <f>[20]Agosto!$J$16</f>
        <v>33.119999999999997</v>
      </c>
      <c r="N24" s="17">
        <f>[20]Agosto!$J$17</f>
        <v>21.240000000000002</v>
      </c>
      <c r="O24" s="17">
        <f>[20]Agosto!$J$18</f>
        <v>20.52</v>
      </c>
      <c r="P24" s="17">
        <f>[20]Agosto!$J$19</f>
        <v>50.4</v>
      </c>
      <c r="Q24" s="17">
        <f>[20]Agosto!$J$20</f>
        <v>41.76</v>
      </c>
      <c r="R24" s="17">
        <f>[20]Agosto!$J$21</f>
        <v>26.64</v>
      </c>
      <c r="S24" s="17">
        <f>[20]Agosto!$J$22</f>
        <v>32.04</v>
      </c>
      <c r="T24" s="17">
        <f>[20]Agosto!$J$23</f>
        <v>54.36</v>
      </c>
      <c r="U24" s="17">
        <f>[20]Agosto!$J$24</f>
        <v>61.560000000000009</v>
      </c>
      <c r="V24" s="17">
        <f>[20]Agosto!$J$25</f>
        <v>75.239999999999995</v>
      </c>
      <c r="W24" s="17">
        <f>[20]Agosto!$J$26</f>
        <v>36.36</v>
      </c>
      <c r="X24" s="17">
        <f>[20]Agosto!$J$27</f>
        <v>20.52</v>
      </c>
      <c r="Y24" s="17">
        <f>[20]Agosto!$J$28</f>
        <v>26.64</v>
      </c>
      <c r="Z24" s="17">
        <f>[20]Agosto!$J$29</f>
        <v>26.28</v>
      </c>
      <c r="AA24" s="17">
        <f>[20]Agosto!$J$30</f>
        <v>29.52</v>
      </c>
      <c r="AB24" s="17">
        <f>[20]Agosto!$J$31</f>
        <v>31.680000000000003</v>
      </c>
      <c r="AC24" s="17">
        <f>[20]Agosto!$J$32</f>
        <v>28.8</v>
      </c>
      <c r="AD24" s="17">
        <f>[20]Agosto!$J$33</f>
        <v>31.319999999999997</v>
      </c>
      <c r="AE24" s="17">
        <f>[20]Agosto!$J$34</f>
        <v>31.319999999999997</v>
      </c>
      <c r="AF24" s="17">
        <f>[20]Agosto!$J$35</f>
        <v>36.36</v>
      </c>
      <c r="AG24" s="26">
        <f t="shared" si="2"/>
        <v>75.239999999999995</v>
      </c>
      <c r="AH24" s="2"/>
    </row>
    <row r="25" spans="1:34" ht="17.100000000000001" customHeight="1" x14ac:dyDescent="0.2">
      <c r="A25" s="15" t="s">
        <v>15</v>
      </c>
      <c r="B25" s="17">
        <f>[21]Agosto!$J$5</f>
        <v>29.52</v>
      </c>
      <c r="C25" s="17">
        <f>[21]Agosto!$J$6</f>
        <v>30.96</v>
      </c>
      <c r="D25" s="17">
        <f>[21]Agosto!$J$7</f>
        <v>36.72</v>
      </c>
      <c r="E25" s="17">
        <f>[21]Agosto!$J$8</f>
        <v>38.880000000000003</v>
      </c>
      <c r="F25" s="17">
        <f>[21]Agosto!$J$9</f>
        <v>39.6</v>
      </c>
      <c r="G25" s="17">
        <f>[21]Agosto!$J$10</f>
        <v>38.880000000000003</v>
      </c>
      <c r="H25" s="17">
        <f>[21]Agosto!$J$11</f>
        <v>38.159999999999997</v>
      </c>
      <c r="I25" s="17">
        <f>[21]Agosto!$J$12</f>
        <v>23.400000000000002</v>
      </c>
      <c r="J25" s="17">
        <f>[21]Agosto!$J$13</f>
        <v>24.48</v>
      </c>
      <c r="K25" s="17">
        <f>[21]Agosto!$J$14</f>
        <v>31.680000000000003</v>
      </c>
      <c r="L25" s="17">
        <f>[21]Agosto!$J$15</f>
        <v>45.36</v>
      </c>
      <c r="M25" s="17">
        <f>[21]Agosto!$J$16</f>
        <v>43.56</v>
      </c>
      <c r="N25" s="17">
        <f>[21]Agosto!$J$17</f>
        <v>32.04</v>
      </c>
      <c r="O25" s="17">
        <f>[21]Agosto!$J$18</f>
        <v>36.72</v>
      </c>
      <c r="P25" s="17">
        <f>[21]Agosto!$J$19</f>
        <v>41.4</v>
      </c>
      <c r="Q25" s="17">
        <f>[21]Agosto!$J$20</f>
        <v>41.04</v>
      </c>
      <c r="R25" s="17">
        <f>[21]Agosto!$J$21</f>
        <v>42.480000000000004</v>
      </c>
      <c r="S25" s="17">
        <f>[21]Agosto!$J$22</f>
        <v>46.800000000000004</v>
      </c>
      <c r="T25" s="17">
        <f>[21]Agosto!$J$23</f>
        <v>45.72</v>
      </c>
      <c r="U25" s="17">
        <f>[21]Agosto!$J$24</f>
        <v>60.480000000000004</v>
      </c>
      <c r="V25" s="17">
        <f>[21]Agosto!$J$25</f>
        <v>59.04</v>
      </c>
      <c r="W25" s="17">
        <f>[21]Agosto!$J$26</f>
        <v>30.6</v>
      </c>
      <c r="X25" s="17">
        <f>[21]Agosto!$J$27</f>
        <v>33.840000000000003</v>
      </c>
      <c r="Y25" s="17">
        <f>[21]Agosto!$J$28</f>
        <v>39.24</v>
      </c>
      <c r="Z25" s="17">
        <f>[21]Agosto!$J$29</f>
        <v>30.6</v>
      </c>
      <c r="AA25" s="17">
        <f>[21]Agosto!$J$30</f>
        <v>42.84</v>
      </c>
      <c r="AB25" s="17">
        <f>[21]Agosto!$J$31</f>
        <v>42.84</v>
      </c>
      <c r="AC25" s="17">
        <f>[21]Agosto!$J$32</f>
        <v>46.800000000000004</v>
      </c>
      <c r="AD25" s="17">
        <f>[21]Agosto!$J$33</f>
        <v>29.880000000000003</v>
      </c>
      <c r="AE25" s="17">
        <f>[21]Agosto!$J$34</f>
        <v>34.92</v>
      </c>
      <c r="AF25" s="17">
        <f>[21]Agosto!$J$35</f>
        <v>28.8</v>
      </c>
      <c r="AG25" s="26">
        <f t="shared" si="2"/>
        <v>60.480000000000004</v>
      </c>
      <c r="AH25" s="2"/>
    </row>
    <row r="26" spans="1:34" ht="17.100000000000001" customHeight="1" x14ac:dyDescent="0.2">
      <c r="A26" s="15" t="s">
        <v>16</v>
      </c>
      <c r="B26" s="17">
        <f>[22]Agosto!$J$5</f>
        <v>24.12</v>
      </c>
      <c r="C26" s="17">
        <f>[22]Agosto!$J$6</f>
        <v>23.759999999999998</v>
      </c>
      <c r="D26" s="17">
        <f>[22]Agosto!$J$7</f>
        <v>20.52</v>
      </c>
      <c r="E26" s="17">
        <f>[22]Agosto!$J$8</f>
        <v>34.92</v>
      </c>
      <c r="F26" s="17">
        <f>[22]Agosto!$J$9</f>
        <v>48.96</v>
      </c>
      <c r="G26" s="17">
        <f>[22]Agosto!$J$10</f>
        <v>45.72</v>
      </c>
      <c r="H26" s="17">
        <f>[22]Agosto!$J$11</f>
        <v>23.040000000000003</v>
      </c>
      <c r="I26" s="17">
        <f>[22]Agosto!$J$12</f>
        <v>28.8</v>
      </c>
      <c r="J26" s="17">
        <f>[22]Agosto!$J$13</f>
        <v>30.96</v>
      </c>
      <c r="K26" s="17">
        <f>[22]Agosto!$J$14</f>
        <v>34.56</v>
      </c>
      <c r="L26" s="17">
        <f>[22]Agosto!$J$15</f>
        <v>16.559999999999999</v>
      </c>
      <c r="M26" s="17">
        <f>[22]Agosto!$J$16</f>
        <v>12.6</v>
      </c>
      <c r="N26" s="17">
        <f>[22]Agosto!$J$17</f>
        <v>24.48</v>
      </c>
      <c r="O26" s="17">
        <f>[22]Agosto!$J$18</f>
        <v>33.119999999999997</v>
      </c>
      <c r="P26" s="17">
        <f>[22]Agosto!$J$19</f>
        <v>29.880000000000003</v>
      </c>
      <c r="Q26" s="17">
        <f>[22]Agosto!$J$20</f>
        <v>57.960000000000008</v>
      </c>
      <c r="R26" s="17">
        <f>[22]Agosto!$J$21</f>
        <v>35.28</v>
      </c>
      <c r="S26" s="17">
        <f>[22]Agosto!$J$22</f>
        <v>28.44</v>
      </c>
      <c r="T26" s="17">
        <f>[22]Agosto!$J$23</f>
        <v>66.960000000000008</v>
      </c>
      <c r="U26" s="17">
        <f>[22]Agosto!$J$24</f>
        <v>56.88</v>
      </c>
      <c r="V26" s="17">
        <f>[22]Agosto!$J$25</f>
        <v>53.64</v>
      </c>
      <c r="W26" s="17">
        <f>[22]Agosto!$J$26</f>
        <v>29.880000000000003</v>
      </c>
      <c r="X26" s="17">
        <f>[22]Agosto!$J$27</f>
        <v>22.68</v>
      </c>
      <c r="Y26" s="17">
        <f>[22]Agosto!$J$28</f>
        <v>21.96</v>
      </c>
      <c r="Z26" s="17">
        <f>[22]Agosto!$J$29</f>
        <v>27.36</v>
      </c>
      <c r="AA26" s="17">
        <f>[22]Agosto!$J$30</f>
        <v>41.4</v>
      </c>
      <c r="AB26" s="17">
        <f>[22]Agosto!$J$31</f>
        <v>35.64</v>
      </c>
      <c r="AC26" s="17">
        <f>[22]Agosto!$J$32</f>
        <v>33.840000000000003</v>
      </c>
      <c r="AD26" s="17">
        <f>[22]Agosto!$J$33</f>
        <v>37.080000000000005</v>
      </c>
      <c r="AE26" s="17">
        <f>[22]Agosto!$J$34</f>
        <v>22.32</v>
      </c>
      <c r="AF26" s="17">
        <f>[22]Agosto!$J$35</f>
        <v>20.88</v>
      </c>
      <c r="AG26" s="26">
        <f t="shared" ref="AG26:AG32" si="3">MAX(B26:AF26)</f>
        <v>66.960000000000008</v>
      </c>
      <c r="AH26" s="2"/>
    </row>
    <row r="27" spans="1:34" ht="17.100000000000001" customHeight="1" x14ac:dyDescent="0.2">
      <c r="A27" s="15" t="s">
        <v>17</v>
      </c>
      <c r="B27" s="17">
        <f>[23]Agosto!$J$5</f>
        <v>30.6</v>
      </c>
      <c r="C27" s="17">
        <f>[23]Agosto!$J$6</f>
        <v>28.8</v>
      </c>
      <c r="D27" s="17">
        <f>[23]Agosto!$J$7</f>
        <v>28.08</v>
      </c>
      <c r="E27" s="17">
        <f>[23]Agosto!$J$8</f>
        <v>34.56</v>
      </c>
      <c r="F27" s="17">
        <f>[23]Agosto!$J$9</f>
        <v>39.96</v>
      </c>
      <c r="G27" s="17">
        <f>[23]Agosto!$J$10</f>
        <v>52.56</v>
      </c>
      <c r="H27" s="17">
        <f>[23]Agosto!$J$11</f>
        <v>39.24</v>
      </c>
      <c r="I27" s="17">
        <f>[23]Agosto!$J$12</f>
        <v>20.16</v>
      </c>
      <c r="J27" s="17">
        <f>[23]Agosto!$J$13</f>
        <v>29.16</v>
      </c>
      <c r="K27" s="17">
        <f>[23]Agosto!$J$14</f>
        <v>27.36</v>
      </c>
      <c r="L27" s="17">
        <f>[23]Agosto!$J$15</f>
        <v>30.96</v>
      </c>
      <c r="M27" s="17">
        <f>[23]Agosto!$J$16</f>
        <v>28.08</v>
      </c>
      <c r="N27" s="17">
        <f>[23]Agosto!$J$17</f>
        <v>28.08</v>
      </c>
      <c r="O27" s="17">
        <f>[23]Agosto!$J$18</f>
        <v>34.92</v>
      </c>
      <c r="P27" s="17">
        <f>[23]Agosto!$J$19</f>
        <v>33.119999999999997</v>
      </c>
      <c r="Q27" s="17">
        <f>[23]Agosto!$J$20</f>
        <v>55.800000000000004</v>
      </c>
      <c r="R27" s="17">
        <f>[23]Agosto!$J$21</f>
        <v>48.24</v>
      </c>
      <c r="S27" s="17">
        <f>[23]Agosto!$J$22</f>
        <v>53.28</v>
      </c>
      <c r="T27" s="17">
        <f>[23]Agosto!$J$23</f>
        <v>33.119999999999997</v>
      </c>
      <c r="U27" s="17">
        <f>[23]Agosto!$J$24</f>
        <v>68.039999999999992</v>
      </c>
      <c r="V27" s="17">
        <f>[23]Agosto!$J$25</f>
        <v>54.72</v>
      </c>
      <c r="W27" s="17">
        <f>[23]Agosto!$J$26</f>
        <v>27.36</v>
      </c>
      <c r="X27" s="17">
        <f>[23]Agosto!$J$27</f>
        <v>29.880000000000003</v>
      </c>
      <c r="Y27" s="17">
        <f>[23]Agosto!$J$28</f>
        <v>22.68</v>
      </c>
      <c r="Z27" s="17">
        <f>[23]Agosto!$J$29</f>
        <v>30.6</v>
      </c>
      <c r="AA27" s="17">
        <f>[23]Agosto!$J$30</f>
        <v>36.72</v>
      </c>
      <c r="AB27" s="17">
        <f>[23]Agosto!$J$31</f>
        <v>33.119999999999997</v>
      </c>
      <c r="AC27" s="17">
        <f>[23]Agosto!$J$32</f>
        <v>40.680000000000007</v>
      </c>
      <c r="AD27" s="17">
        <f>[23]Agosto!$J$33</f>
        <v>39.24</v>
      </c>
      <c r="AE27" s="17">
        <f>[23]Agosto!$J$34</f>
        <v>27.36</v>
      </c>
      <c r="AF27" s="17">
        <f>[23]Agosto!$J$35</f>
        <v>19.079999999999998</v>
      </c>
      <c r="AG27" s="26">
        <f t="shared" si="3"/>
        <v>68.039999999999992</v>
      </c>
      <c r="AH27" s="2"/>
    </row>
    <row r="28" spans="1:34" ht="17.100000000000001" customHeight="1" x14ac:dyDescent="0.2">
      <c r="A28" s="15" t="s">
        <v>18</v>
      </c>
      <c r="B28" s="17">
        <f>[24]Agosto!$J$5</f>
        <v>32.4</v>
      </c>
      <c r="C28" s="17">
        <f>[24]Agosto!$J$6</f>
        <v>26.28</v>
      </c>
      <c r="D28" s="17">
        <f>[24]Agosto!$J$7</f>
        <v>35.28</v>
      </c>
      <c r="E28" s="17">
        <f>[24]Agosto!$J$8</f>
        <v>28.44</v>
      </c>
      <c r="F28" s="17">
        <f>[24]Agosto!$J$9</f>
        <v>41.76</v>
      </c>
      <c r="G28" s="17">
        <f>[24]Agosto!$J$10</f>
        <v>44.28</v>
      </c>
      <c r="H28" s="17">
        <f>[24]Agosto!$J$11</f>
        <v>36.36</v>
      </c>
      <c r="I28" s="17">
        <f>[24]Agosto!$J$12</f>
        <v>46.440000000000005</v>
      </c>
      <c r="J28" s="17">
        <f>[24]Agosto!$J$13</f>
        <v>31.680000000000003</v>
      </c>
      <c r="K28" s="17">
        <f>[24]Agosto!$J$14</f>
        <v>24.48</v>
      </c>
      <c r="L28" s="17">
        <f>[24]Agosto!$J$15</f>
        <v>39.24</v>
      </c>
      <c r="M28" s="17">
        <f>[24]Agosto!$J$16</f>
        <v>33.119999999999997</v>
      </c>
      <c r="N28" s="17">
        <f>[24]Agosto!$J$17</f>
        <v>32.04</v>
      </c>
      <c r="O28" s="17">
        <f>[24]Agosto!$J$18</f>
        <v>37.080000000000005</v>
      </c>
      <c r="P28" s="17">
        <f>[24]Agosto!$J$19</f>
        <v>54.36</v>
      </c>
      <c r="Q28" s="17">
        <f>[24]Agosto!$J$20</f>
        <v>54.72</v>
      </c>
      <c r="R28" s="17">
        <f>[24]Agosto!$J$21</f>
        <v>53.64</v>
      </c>
      <c r="S28" s="17">
        <f>[24]Agosto!$J$22</f>
        <v>39.24</v>
      </c>
      <c r="T28" s="17">
        <f>[24]Agosto!$J$23</f>
        <v>54.72</v>
      </c>
      <c r="U28" s="17">
        <f>[24]Agosto!$J$24</f>
        <v>54.72</v>
      </c>
      <c r="V28" s="17">
        <f>[24]Agosto!$J$25</f>
        <v>66.960000000000008</v>
      </c>
      <c r="W28" s="17">
        <f>[24]Agosto!$J$26</f>
        <v>35.28</v>
      </c>
      <c r="X28" s="17">
        <f>[24]Agosto!$J$27</f>
        <v>42.480000000000004</v>
      </c>
      <c r="Y28" s="17">
        <f>[24]Agosto!$J$28</f>
        <v>32.04</v>
      </c>
      <c r="Z28" s="17">
        <f>[24]Agosto!$J$29</f>
        <v>36</v>
      </c>
      <c r="AA28" s="17">
        <f>[24]Agosto!$J$30</f>
        <v>42.480000000000004</v>
      </c>
      <c r="AB28" s="17">
        <f>[24]Agosto!$J$31</f>
        <v>34.92</v>
      </c>
      <c r="AC28" s="17">
        <f>[24]Agosto!$J$32</f>
        <v>49.680000000000007</v>
      </c>
      <c r="AD28" s="17">
        <f>[24]Agosto!$J$33</f>
        <v>37.080000000000005</v>
      </c>
      <c r="AE28" s="17">
        <f>[24]Agosto!$J$34</f>
        <v>30.96</v>
      </c>
      <c r="AF28" s="17">
        <f>[24]Agosto!$J$35</f>
        <v>28.44</v>
      </c>
      <c r="AG28" s="26">
        <f t="shared" si="3"/>
        <v>66.960000000000008</v>
      </c>
      <c r="AH28" s="2"/>
    </row>
    <row r="29" spans="1:34" ht="17.100000000000001" customHeight="1" x14ac:dyDescent="0.2">
      <c r="A29" s="15" t="s">
        <v>19</v>
      </c>
      <c r="B29" s="17">
        <f>[25]Agosto!$J$5</f>
        <v>30.96</v>
      </c>
      <c r="C29" s="17">
        <f>[25]Agosto!$J$6</f>
        <v>32.4</v>
      </c>
      <c r="D29" s="17">
        <f>[25]Agosto!$J$7</f>
        <v>32.76</v>
      </c>
      <c r="E29" s="17">
        <f>[25]Agosto!$J$8</f>
        <v>37.800000000000004</v>
      </c>
      <c r="F29" s="17">
        <f>[25]Agosto!$J$9</f>
        <v>41.76</v>
      </c>
      <c r="G29" s="17">
        <f>[25]Agosto!$J$10</f>
        <v>40.32</v>
      </c>
      <c r="H29" s="17">
        <f>[25]Agosto!$J$11</f>
        <v>29.880000000000003</v>
      </c>
      <c r="I29" s="17">
        <f>[25]Agosto!$J$12</f>
        <v>32.04</v>
      </c>
      <c r="J29" s="17">
        <f>[25]Agosto!$J$13</f>
        <v>26.64</v>
      </c>
      <c r="K29" s="17">
        <f>[25]Agosto!$J$14</f>
        <v>28.44</v>
      </c>
      <c r="L29" s="17">
        <f>[25]Agosto!$J$15</f>
        <v>30.6</v>
      </c>
      <c r="M29" s="17">
        <f>[25]Agosto!$J$16</f>
        <v>31.680000000000003</v>
      </c>
      <c r="N29" s="17">
        <f>[25]Agosto!$J$17</f>
        <v>35.64</v>
      </c>
      <c r="O29" s="17">
        <f>[25]Agosto!$J$18</f>
        <v>24.840000000000003</v>
      </c>
      <c r="P29" s="17">
        <f>[25]Agosto!$J$19</f>
        <v>46.800000000000004</v>
      </c>
      <c r="Q29" s="17">
        <f>[25]Agosto!$J$20</f>
        <v>40.680000000000007</v>
      </c>
      <c r="R29" s="17">
        <f>[25]Agosto!$J$21</f>
        <v>45.72</v>
      </c>
      <c r="S29" s="17">
        <f>[25]Agosto!$J$22</f>
        <v>48.96</v>
      </c>
      <c r="T29" s="17">
        <f>[25]Agosto!$J$23</f>
        <v>38.880000000000003</v>
      </c>
      <c r="U29" s="17">
        <f>[25]Agosto!$J$24</f>
        <v>48.96</v>
      </c>
      <c r="V29" s="17">
        <f>[25]Agosto!$J$25</f>
        <v>63</v>
      </c>
      <c r="W29" s="17">
        <f>[25]Agosto!$J$26</f>
        <v>26.28</v>
      </c>
      <c r="X29" s="17">
        <f>[25]Agosto!$J$27</f>
        <v>29.880000000000003</v>
      </c>
      <c r="Y29" s="17">
        <f>[25]Agosto!$J$28</f>
        <v>36.36</v>
      </c>
      <c r="Z29" s="17">
        <f>[25]Agosto!$J$29</f>
        <v>35.64</v>
      </c>
      <c r="AA29" s="17">
        <f>[25]Agosto!$J$30</f>
        <v>40.680000000000007</v>
      </c>
      <c r="AB29" s="17">
        <f>[25]Agosto!$J$31</f>
        <v>40.680000000000007</v>
      </c>
      <c r="AC29" s="17">
        <f>[25]Agosto!$J$32</f>
        <v>58.680000000000007</v>
      </c>
      <c r="AD29" s="17">
        <f>[25]Agosto!$J$33</f>
        <v>29.16</v>
      </c>
      <c r="AE29" s="17">
        <f>[25]Agosto!$J$34</f>
        <v>34.92</v>
      </c>
      <c r="AF29" s="17">
        <f>[25]Agosto!$J$35</f>
        <v>19.079999999999998</v>
      </c>
      <c r="AG29" s="26">
        <f t="shared" si="3"/>
        <v>63</v>
      </c>
      <c r="AH29" s="2"/>
    </row>
    <row r="30" spans="1:34" ht="17.100000000000001" customHeight="1" x14ac:dyDescent="0.2">
      <c r="A30" s="15" t="s">
        <v>31</v>
      </c>
      <c r="B30" s="17">
        <f>[26]Agosto!$J$5</f>
        <v>23.759999999999998</v>
      </c>
      <c r="C30" s="17">
        <f>[26]Agosto!$J$6</f>
        <v>20.16</v>
      </c>
      <c r="D30" s="17">
        <f>[26]Agosto!$J$7</f>
        <v>37.080000000000005</v>
      </c>
      <c r="E30" s="17">
        <f>[26]Agosto!$J$8</f>
        <v>35.28</v>
      </c>
      <c r="F30" s="17">
        <f>[26]Agosto!$J$9</f>
        <v>36.36</v>
      </c>
      <c r="G30" s="17">
        <f>[26]Agosto!$J$10</f>
        <v>43.56</v>
      </c>
      <c r="H30" s="17">
        <f>[26]Agosto!$J$11</f>
        <v>43.92</v>
      </c>
      <c r="I30" s="17">
        <f>[26]Agosto!$J$12</f>
        <v>24.12</v>
      </c>
      <c r="J30" s="17">
        <f>[26]Agosto!$J$13</f>
        <v>28.08</v>
      </c>
      <c r="K30" s="17">
        <f>[26]Agosto!$J$14</f>
        <v>34.92</v>
      </c>
      <c r="L30" s="17">
        <f>[26]Agosto!$J$15</f>
        <v>29.16</v>
      </c>
      <c r="M30" s="17">
        <f>[26]Agosto!$J$16</f>
        <v>41.4</v>
      </c>
      <c r="N30" s="17">
        <f>[26]Agosto!$J$17</f>
        <v>26.28</v>
      </c>
      <c r="O30" s="17">
        <f>[26]Agosto!$J$18</f>
        <v>29.52</v>
      </c>
      <c r="P30" s="17">
        <f>[26]Agosto!$J$19</f>
        <v>42.84</v>
      </c>
      <c r="Q30" s="17">
        <f>[26]Agosto!$J$20</f>
        <v>57.960000000000008</v>
      </c>
      <c r="R30" s="17">
        <f>[26]Agosto!$J$21</f>
        <v>42.84</v>
      </c>
      <c r="S30" s="17">
        <f>[26]Agosto!$J$22</f>
        <v>45</v>
      </c>
      <c r="T30" s="17">
        <f>[26]Agosto!$J$23</f>
        <v>38.880000000000003</v>
      </c>
      <c r="U30" s="17">
        <f>[26]Agosto!$J$24</f>
        <v>70.56</v>
      </c>
      <c r="V30" s="17">
        <f>[26]Agosto!$J$25</f>
        <v>52.56</v>
      </c>
      <c r="W30" s="17">
        <f>[26]Agosto!$J$26</f>
        <v>31.680000000000003</v>
      </c>
      <c r="X30" s="17">
        <f>[26]Agosto!$J$27</f>
        <v>33.840000000000003</v>
      </c>
      <c r="Y30" s="17">
        <f>[26]Agosto!$J$28</f>
        <v>30.240000000000002</v>
      </c>
      <c r="Z30" s="17">
        <f>[26]Agosto!$J$29</f>
        <v>43.2</v>
      </c>
      <c r="AA30" s="17">
        <f>[26]Agosto!$J$30</f>
        <v>37.440000000000005</v>
      </c>
      <c r="AB30" s="17">
        <f>[26]Agosto!$J$31</f>
        <v>44.64</v>
      </c>
      <c r="AC30" s="17">
        <f>[26]Agosto!$J$32</f>
        <v>42.480000000000004</v>
      </c>
      <c r="AD30" s="17">
        <f>[26]Agosto!$J$33</f>
        <v>26.28</v>
      </c>
      <c r="AE30" s="17">
        <f>[26]Agosto!$J$34</f>
        <v>25.56</v>
      </c>
      <c r="AF30" s="17">
        <f>[26]Agosto!$J$35</f>
        <v>19.079999999999998</v>
      </c>
      <c r="AG30" s="26">
        <f t="shared" si="3"/>
        <v>70.56</v>
      </c>
      <c r="AH30" s="2"/>
    </row>
    <row r="31" spans="1:34" ht="17.100000000000001" customHeight="1" x14ac:dyDescent="0.2">
      <c r="A31" s="15" t="s">
        <v>48</v>
      </c>
      <c r="B31" s="17">
        <f>[27]Agosto!$J$5</f>
        <v>34.200000000000003</v>
      </c>
      <c r="C31" s="17">
        <f>[27]Agosto!$J$6</f>
        <v>34.92</v>
      </c>
      <c r="D31" s="17">
        <f>[27]Agosto!$J$7</f>
        <v>35.64</v>
      </c>
      <c r="E31" s="17">
        <f>[27]Agosto!$J$8</f>
        <v>32.4</v>
      </c>
      <c r="F31" s="17">
        <f>[27]Agosto!$J$9</f>
        <v>47.16</v>
      </c>
      <c r="G31" s="17">
        <f>[27]Agosto!$J$10</f>
        <v>42.84</v>
      </c>
      <c r="H31" s="17">
        <f>[27]Agosto!$J$11</f>
        <v>38.519999999999996</v>
      </c>
      <c r="I31" s="17">
        <f>[27]Agosto!$J$12</f>
        <v>43.56</v>
      </c>
      <c r="J31" s="17">
        <f>[27]Agosto!$J$13</f>
        <v>34.56</v>
      </c>
      <c r="K31" s="17">
        <f>[27]Agosto!$J$14</f>
        <v>35.64</v>
      </c>
      <c r="L31" s="17">
        <f>[27]Agosto!$J$15</f>
        <v>34.200000000000003</v>
      </c>
      <c r="M31" s="17">
        <f>[27]Agosto!$J$16</f>
        <v>29.16</v>
      </c>
      <c r="N31" s="17">
        <f>[27]Agosto!$J$17</f>
        <v>28.8</v>
      </c>
      <c r="O31" s="17">
        <f>[27]Agosto!$J$18</f>
        <v>39.24</v>
      </c>
      <c r="P31" s="17">
        <f>[27]Agosto!$J$19</f>
        <v>46.800000000000004</v>
      </c>
      <c r="Q31" s="17">
        <f>[27]Agosto!$J$20</f>
        <v>73.44</v>
      </c>
      <c r="R31" s="17">
        <f>[27]Agosto!$J$21</f>
        <v>40.32</v>
      </c>
      <c r="S31" s="17">
        <f>[27]Agosto!$J$22</f>
        <v>62.639999999999993</v>
      </c>
      <c r="T31" s="17">
        <f>[27]Agosto!$J$23</f>
        <v>41.76</v>
      </c>
      <c r="U31" s="17">
        <f>[27]Agosto!$J$24</f>
        <v>48.96</v>
      </c>
      <c r="V31" s="17">
        <f>[27]Agosto!$J$25</f>
        <v>59.4</v>
      </c>
      <c r="W31" s="17">
        <f>[27]Agosto!$J$26</f>
        <v>50.04</v>
      </c>
      <c r="X31" s="17">
        <f>[27]Agosto!$J$27</f>
        <v>30.6</v>
      </c>
      <c r="Y31" s="17">
        <f>[27]Agosto!$J$28</f>
        <v>27.36</v>
      </c>
      <c r="Z31" s="17">
        <f>[27]Agosto!$J$29</f>
        <v>61.92</v>
      </c>
      <c r="AA31" s="17">
        <f>[27]Agosto!$J$30</f>
        <v>42.480000000000004</v>
      </c>
      <c r="AB31" s="17">
        <f>[27]Agosto!$J$31</f>
        <v>45.72</v>
      </c>
      <c r="AC31" s="17">
        <f>[27]Agosto!$J$32</f>
        <v>40.680000000000007</v>
      </c>
      <c r="AD31" s="17">
        <f>[27]Agosto!$J$33</f>
        <v>43.2</v>
      </c>
      <c r="AE31" s="17">
        <f>[27]Agosto!$J$34</f>
        <v>29.16</v>
      </c>
      <c r="AF31" s="17">
        <f>[27]Agosto!$J$35</f>
        <v>28.44</v>
      </c>
      <c r="AG31" s="26">
        <f>MAX(B31:AF31)</f>
        <v>73.44</v>
      </c>
      <c r="AH31" s="2"/>
    </row>
    <row r="32" spans="1:34" ht="17.100000000000001" customHeight="1" x14ac:dyDescent="0.2">
      <c r="A32" s="15" t="s">
        <v>20</v>
      </c>
      <c r="B32" s="17">
        <f>[28]Agosto!$J$5</f>
        <v>18</v>
      </c>
      <c r="C32" s="17">
        <f>[28]Agosto!$J$6</f>
        <v>21.96</v>
      </c>
      <c r="D32" s="17">
        <f>[28]Agosto!$J$7</f>
        <v>22.68</v>
      </c>
      <c r="E32" s="17">
        <f>[28]Agosto!$J$8</f>
        <v>23.759999999999998</v>
      </c>
      <c r="F32" s="17">
        <f>[28]Agosto!$J$9</f>
        <v>27</v>
      </c>
      <c r="G32" s="17">
        <f>[28]Agosto!$J$10</f>
        <v>29.52</v>
      </c>
      <c r="H32" s="17">
        <f>[28]Agosto!$J$11</f>
        <v>30.96</v>
      </c>
      <c r="I32" s="17">
        <f>[28]Agosto!$J$12</f>
        <v>24.840000000000003</v>
      </c>
      <c r="J32" s="17">
        <f>[28]Agosto!$J$13</f>
        <v>24.48</v>
      </c>
      <c r="K32" s="17">
        <f>[28]Agosto!$J$14</f>
        <v>24.840000000000003</v>
      </c>
      <c r="L32" s="17">
        <f>[28]Agosto!$J$15</f>
        <v>25.2</v>
      </c>
      <c r="M32" s="17">
        <f>[28]Agosto!$J$16</f>
        <v>21.6</v>
      </c>
      <c r="N32" s="17">
        <f>[28]Agosto!$J$17</f>
        <v>17.64</v>
      </c>
      <c r="O32" s="17">
        <f>[28]Agosto!$J$18</f>
        <v>22.32</v>
      </c>
      <c r="P32" s="17">
        <f>[28]Agosto!$J$19</f>
        <v>36.72</v>
      </c>
      <c r="Q32" s="17">
        <f>[28]Agosto!$J$20</f>
        <v>51.84</v>
      </c>
      <c r="R32" s="17">
        <f>[28]Agosto!$J$21</f>
        <v>31.680000000000003</v>
      </c>
      <c r="S32" s="17" t="str">
        <f>[28]Agosto!$J$22</f>
        <v>*</v>
      </c>
      <c r="T32" s="17" t="str">
        <f>[28]Agosto!$J$23</f>
        <v>*</v>
      </c>
      <c r="U32" s="17" t="str">
        <f>[28]Agosto!$J$24</f>
        <v>*</v>
      </c>
      <c r="V32" s="17" t="str">
        <f>[28]Agosto!$J$25</f>
        <v>*</v>
      </c>
      <c r="W32" s="17" t="str">
        <f>[28]Agosto!$J$26</f>
        <v>*</v>
      </c>
      <c r="X32" s="17" t="str">
        <f>[28]Agosto!$J$27</f>
        <v>*</v>
      </c>
      <c r="Y32" s="17" t="str">
        <f>[28]Agosto!$J$28</f>
        <v>*</v>
      </c>
      <c r="Z32" s="17" t="str">
        <f>[28]Agosto!$J$29</f>
        <v>*</v>
      </c>
      <c r="AA32" s="17" t="str">
        <f>[28]Agosto!$J$30</f>
        <v>*</v>
      </c>
      <c r="AB32" s="17" t="str">
        <f>[28]Agosto!$J$31</f>
        <v>*</v>
      </c>
      <c r="AC32" s="17" t="str">
        <f>[28]Agosto!$J$32</f>
        <v>*</v>
      </c>
      <c r="AD32" s="17" t="str">
        <f>[28]Agosto!$J$33</f>
        <v>*</v>
      </c>
      <c r="AE32" s="17" t="str">
        <f>[28]Agosto!$J$34</f>
        <v>*</v>
      </c>
      <c r="AF32" s="17" t="str">
        <f>[28]Agosto!$J$35</f>
        <v>*</v>
      </c>
      <c r="AG32" s="26">
        <f t="shared" si="3"/>
        <v>51.84</v>
      </c>
      <c r="AH32" s="2"/>
    </row>
    <row r="33" spans="1:35" s="5" customFormat="1" ht="17.100000000000001" customHeight="1" thickBot="1" x14ac:dyDescent="0.25">
      <c r="A33" s="22" t="s">
        <v>33</v>
      </c>
      <c r="B33" s="23">
        <f t="shared" ref="B33:AG33" si="4">MAX(B5:B32)</f>
        <v>37.080000000000005</v>
      </c>
      <c r="C33" s="23">
        <f t="shared" si="4"/>
        <v>46.440000000000005</v>
      </c>
      <c r="D33" s="23">
        <f t="shared" si="4"/>
        <v>39.24</v>
      </c>
      <c r="E33" s="23">
        <f t="shared" si="4"/>
        <v>41.4</v>
      </c>
      <c r="F33" s="23">
        <f t="shared" si="4"/>
        <v>48.96</v>
      </c>
      <c r="G33" s="23">
        <f t="shared" si="4"/>
        <v>52.56</v>
      </c>
      <c r="H33" s="23">
        <f t="shared" si="4"/>
        <v>45</v>
      </c>
      <c r="I33" s="23">
        <f t="shared" si="4"/>
        <v>46.440000000000005</v>
      </c>
      <c r="J33" s="23">
        <f t="shared" si="4"/>
        <v>50.76</v>
      </c>
      <c r="K33" s="23">
        <f t="shared" si="4"/>
        <v>36.72</v>
      </c>
      <c r="L33" s="23">
        <f t="shared" si="4"/>
        <v>45.36</v>
      </c>
      <c r="M33" s="23">
        <f t="shared" si="4"/>
        <v>46.440000000000005</v>
      </c>
      <c r="N33" s="23">
        <f t="shared" si="4"/>
        <v>40.32</v>
      </c>
      <c r="O33" s="23">
        <f t="shared" si="4"/>
        <v>39.24</v>
      </c>
      <c r="P33" s="23">
        <f t="shared" si="4"/>
        <v>54.36</v>
      </c>
      <c r="Q33" s="23">
        <f t="shared" si="4"/>
        <v>73.44</v>
      </c>
      <c r="R33" s="23">
        <f t="shared" si="4"/>
        <v>53.64</v>
      </c>
      <c r="S33" s="23">
        <f t="shared" si="4"/>
        <v>69.48</v>
      </c>
      <c r="T33" s="23">
        <f t="shared" si="4"/>
        <v>67.680000000000007</v>
      </c>
      <c r="U33" s="23">
        <f t="shared" si="4"/>
        <v>83.52</v>
      </c>
      <c r="V33" s="23">
        <f t="shared" si="4"/>
        <v>75.239999999999995</v>
      </c>
      <c r="W33" s="23">
        <f t="shared" si="4"/>
        <v>50.04</v>
      </c>
      <c r="X33" s="23">
        <f t="shared" si="4"/>
        <v>42.480000000000004</v>
      </c>
      <c r="Y33" s="23">
        <f t="shared" si="4"/>
        <v>39.24</v>
      </c>
      <c r="Z33" s="23">
        <f t="shared" si="4"/>
        <v>61.92</v>
      </c>
      <c r="AA33" s="23">
        <f t="shared" si="4"/>
        <v>49.680000000000007</v>
      </c>
      <c r="AB33" s="23">
        <f t="shared" si="4"/>
        <v>48.24</v>
      </c>
      <c r="AC33" s="23">
        <f t="shared" si="4"/>
        <v>58.680000000000007</v>
      </c>
      <c r="AD33" s="23">
        <f t="shared" si="4"/>
        <v>50.76</v>
      </c>
      <c r="AE33" s="23">
        <f t="shared" si="4"/>
        <v>41.04</v>
      </c>
      <c r="AF33" s="23">
        <f t="shared" si="4"/>
        <v>36.36</v>
      </c>
      <c r="AG33" s="25">
        <f t="shared" si="4"/>
        <v>83.52</v>
      </c>
      <c r="AH33" s="10"/>
    </row>
    <row r="34" spans="1:35" x14ac:dyDescent="0.2">
      <c r="A34" s="107"/>
      <c r="B34" s="108"/>
      <c r="C34" s="108"/>
      <c r="D34" s="108" t="s">
        <v>139</v>
      </c>
      <c r="E34" s="108"/>
      <c r="F34" s="108"/>
      <c r="G34" s="108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  <c r="AE34" s="111"/>
      <c r="AF34" s="112"/>
      <c r="AG34" s="113"/>
      <c r="AH34"/>
    </row>
    <row r="35" spans="1:35" x14ac:dyDescent="0.2">
      <c r="A35" s="81"/>
      <c r="B35" s="88"/>
      <c r="C35" s="88"/>
      <c r="D35" s="88"/>
      <c r="E35" s="88" t="s">
        <v>140</v>
      </c>
      <c r="F35" s="88"/>
      <c r="G35" s="88"/>
      <c r="H35" s="88"/>
      <c r="I35" s="88"/>
      <c r="J35" s="89"/>
      <c r="K35" s="89"/>
      <c r="L35" s="89"/>
      <c r="M35" s="89" t="s">
        <v>49</v>
      </c>
      <c r="N35" s="89"/>
      <c r="O35" s="89"/>
      <c r="P35" s="89"/>
      <c r="Q35" s="89"/>
      <c r="R35" s="89"/>
      <c r="S35" s="89"/>
      <c r="T35" s="127" t="s">
        <v>141</v>
      </c>
      <c r="U35" s="127"/>
      <c r="V35" s="127"/>
      <c r="W35" s="127"/>
      <c r="X35" s="127"/>
      <c r="Y35" s="89"/>
      <c r="Z35" s="89"/>
      <c r="AA35" s="89"/>
      <c r="AB35" s="89"/>
      <c r="AC35" s="88"/>
      <c r="AD35" s="88"/>
      <c r="AE35" s="88"/>
      <c r="AF35" s="89"/>
      <c r="AG35" s="90"/>
      <c r="AH35" s="2"/>
    </row>
    <row r="36" spans="1:35" ht="13.5" thickBot="1" x14ac:dyDescent="0.25">
      <c r="A36" s="95"/>
      <c r="B36" s="97"/>
      <c r="C36" s="97"/>
      <c r="D36" s="97"/>
      <c r="E36" s="97"/>
      <c r="F36" s="97"/>
      <c r="G36" s="97"/>
      <c r="H36" s="97"/>
      <c r="I36" s="97"/>
      <c r="J36" s="102"/>
      <c r="K36" s="102"/>
      <c r="L36" s="102"/>
      <c r="M36" s="102" t="s">
        <v>50</v>
      </c>
      <c r="N36" s="102"/>
      <c r="O36" s="102"/>
      <c r="P36" s="102"/>
      <c r="Q36" s="97"/>
      <c r="R36" s="97"/>
      <c r="S36" s="97"/>
      <c r="T36" s="134" t="s">
        <v>142</v>
      </c>
      <c r="U36" s="134"/>
      <c r="V36" s="134"/>
      <c r="W36" s="134"/>
      <c r="X36" s="134"/>
      <c r="Y36" s="102"/>
      <c r="Z36" s="102"/>
      <c r="AA36" s="102"/>
      <c r="AB36" s="102"/>
      <c r="AC36" s="97"/>
      <c r="AD36" s="97"/>
      <c r="AE36" s="97"/>
      <c r="AF36" s="97"/>
      <c r="AG36" s="99"/>
      <c r="AH36" s="2"/>
      <c r="AI36" s="2"/>
    </row>
    <row r="37" spans="1:35" x14ac:dyDescent="0.2">
      <c r="AD37" s="9"/>
      <c r="AE37" s="1"/>
      <c r="AF37"/>
      <c r="AG37" s="39"/>
      <c r="AH37" s="39"/>
      <c r="AI37" s="2"/>
    </row>
    <row r="38" spans="1:35" x14ac:dyDescent="0.2">
      <c r="AG38" s="9"/>
      <c r="AH38" s="2"/>
    </row>
    <row r="40" spans="1:35" x14ac:dyDescent="0.2">
      <c r="V40" s="2" t="s">
        <v>51</v>
      </c>
    </row>
    <row r="44" spans="1:35" x14ac:dyDescent="0.2">
      <c r="P44" s="2" t="s">
        <v>51</v>
      </c>
    </row>
    <row r="46" spans="1:35" x14ac:dyDescent="0.2">
      <c r="C46" s="2" t="s">
        <v>51</v>
      </c>
    </row>
  </sheetData>
  <sheetProtection password="C6EC" sheet="1" objects="1" scenarios="1"/>
  <mergeCells count="36"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2016-09-01T04:47:56Z</cp:lastPrinted>
  <dcterms:created xsi:type="dcterms:W3CDTF">2008-08-15T13:32:29Z</dcterms:created>
  <dcterms:modified xsi:type="dcterms:W3CDTF">2022-03-10T19:26:53Z</dcterms:modified>
</cp:coreProperties>
</file>