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Chuva!$A$1:$AG$41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62913"/>
</workbook>
</file>

<file path=xl/calcChain.xml><?xml version="1.0" encoding="utf-8"?>
<calcChain xmlns="http://schemas.openxmlformats.org/spreadsheetml/2006/main">
  <c r="N15" i="9" l="1"/>
  <c r="V17" i="4"/>
  <c r="U17" i="4"/>
  <c r="T17" i="4"/>
  <c r="S17" i="4"/>
  <c r="R17" i="4"/>
  <c r="Q17" i="4"/>
  <c r="P17" i="4"/>
  <c r="O17" i="4"/>
  <c r="N17" i="4"/>
  <c r="M17" i="4"/>
  <c r="L17" i="4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6" i="14" l="1"/>
  <c r="AF26" i="14"/>
  <c r="AG31" i="14"/>
  <c r="AF31" i="14"/>
  <c r="AH31" i="14"/>
  <c r="AF29" i="4"/>
  <c r="AF19" i="4"/>
  <c r="AF27" i="4"/>
  <c r="AF18" i="4"/>
  <c r="AF22" i="4"/>
  <c r="AF28" i="4"/>
  <c r="AF13" i="4"/>
  <c r="H30" i="16"/>
  <c r="AF8" i="4" l="1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14"/>
  <c r="AG27" i="14"/>
  <c r="AH27" i="14"/>
  <c r="B33" i="5"/>
  <c r="AH30" i="14"/>
  <c r="AH14" i="14"/>
  <c r="AH12" i="14"/>
  <c r="AH11" i="14"/>
  <c r="AH10" i="14"/>
  <c r="AH9" i="14"/>
  <c r="AH18" i="14"/>
  <c r="AH25" i="14"/>
  <c r="AH24" i="14"/>
  <c r="AH23" i="14"/>
  <c r="AH22" i="14"/>
  <c r="AH20" i="14"/>
  <c r="AH19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G30" i="14" l="1"/>
  <c r="AF30" i="14"/>
  <c r="AG20" i="14"/>
  <c r="AF20" i="14"/>
  <c r="AF5" i="14"/>
  <c r="AF5" i="12"/>
  <c r="AF5" i="9"/>
  <c r="AF5" i="8"/>
  <c r="AF5" i="7"/>
  <c r="AG5" i="6"/>
  <c r="AF5" i="5"/>
  <c r="AG18" i="14"/>
  <c r="AG16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28" i="5"/>
  <c r="AG28" i="8"/>
  <c r="AG28" i="9"/>
  <c r="AG26" i="6"/>
  <c r="AF26" i="7"/>
  <c r="AF26" i="8"/>
  <c r="AG26" i="9"/>
  <c r="AF26" i="12"/>
  <c r="AF26" i="15"/>
  <c r="AF26" i="9"/>
  <c r="AF26" i="6"/>
  <c r="AG26" i="8"/>
  <c r="AG26" i="5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7" i="6"/>
  <c r="AF7" i="6"/>
  <c r="AG7" i="8"/>
  <c r="AF7" i="12"/>
  <c r="AG6" i="5"/>
  <c r="AF5" i="6"/>
  <c r="AF5" i="4"/>
  <c r="AF7" i="4" l="1"/>
  <c r="AF30" i="4"/>
  <c r="AG7" i="5"/>
  <c r="AF20" i="5"/>
  <c r="AG24" i="5"/>
  <c r="AF21" i="6"/>
  <c r="AF15" i="7"/>
  <c r="AG18" i="8"/>
  <c r="AG25" i="9"/>
  <c r="AF25" i="12"/>
  <c r="AF7" i="15"/>
  <c r="AG10" i="14"/>
  <c r="AF17" i="6"/>
  <c r="AG17" i="8"/>
  <c r="AF18" i="12"/>
  <c r="AF13" i="5"/>
  <c r="AF25" i="5"/>
  <c r="AG29" i="5"/>
  <c r="AG18" i="5"/>
  <c r="AG12" i="6"/>
  <c r="AF18" i="6"/>
  <c r="AG29" i="6"/>
  <c r="AF11" i="7"/>
  <c r="AG25" i="8"/>
  <c r="AG10" i="9"/>
  <c r="AF15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18" i="9"/>
  <c r="AG17" i="9"/>
  <c r="AF15" i="14"/>
  <c r="AG25" i="14"/>
  <c r="AF30" i="7"/>
  <c r="AG30" i="8"/>
  <c r="AF30" i="12"/>
  <c r="AF30" i="15"/>
  <c r="AG30" i="5"/>
  <c r="AF30" i="6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<sst xmlns="http://schemas.openxmlformats.org/spreadsheetml/2006/main" count="666" uniqueCount="147">
  <si>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</si>
  <si>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</si>
  <si>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</si>
  <si>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</si>
  <si>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</si>
  <si>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</si>
  <si>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</si>
  <si>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</si>
  <si>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</si>
  <si>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</si>
  <si>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</si>
  <si>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</si>
  <si>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</si>
  <si>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</si>
  <si>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</si>
  <si>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</si>
  <si>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</si>
  <si>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</si>
  <si>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</si>
  <si>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</si>
  <si>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</si>
  <si>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</si>
  <si>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</si>
  <si>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</si>
  <si>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</si>
  <si>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</si>
  <si>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</si>
  <si>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</si>
  <si>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</si>
  <si>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</si>
  <si>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</si>
  <si>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</si>
  <si>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</si>
  <si>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</si>
  <si>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</si>
  <si>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</si>
  <si>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</si>
  <si>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</si>
  <si>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</si>
  <si>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</si>
  <si>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</si>
  <si>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</si>
  <si>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</si>
  <si>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</si>
  <si>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</si>
  <si>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</si>
  <si>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</si>
  <si>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</si>
  <si>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</si>
  <si>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</si>
  <si>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</si>
  <si>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</si>
  <si>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</si>
  <si>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</si>
  <si>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</si>
  <si>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</si>
  <si>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O</t>
  </si>
  <si>
    <t>SE</t>
  </si>
  <si>
    <t>L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</si>
  <si>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</si>
  <si>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</si>
  <si>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</si>
  <si>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</si>
  <si>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</si>
  <si>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</si>
  <si>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</si>
  <si>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</si>
  <si>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</si>
  <si>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</si>
  <si>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</si>
  <si>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</si>
  <si>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</si>
  <si>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</si>
  <si>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</si>
  <si>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</si>
  <si>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</si>
  <si>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</si>
  <si>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</si>
  <si>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</si>
  <si>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</si>
  <si>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</si>
  <si>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</si>
  <si>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</si>
  <si>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</si>
  <si>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</si>
  <si>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</si>
  <si>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</si>
  <si>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</si>
  <si>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</si>
  <si>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</si>
  <si>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</si>
  <si>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</si>
  <si>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</si>
  <si>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</si>
  <si>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</si>
  <si>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</si>
  <si>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</si>
  <si>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</si>
  <si>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</si>
  <si>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</si>
  <si>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</si>
  <si>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</si>
  <si>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</si>
  <si>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</si>
  <si>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</si>
  <si>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</si>
  <si>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</si>
  <si>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</si>
  <si>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</si>
  <si>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</si>
  <si>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</si>
  <si>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</si>
  <si>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</si>
  <si>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</si>
  <si>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</si>
  <si>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</si>
  <si>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</si>
  <si>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</si>
  <si>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</si>
  <si>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</si>
  <si>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</si>
  <si>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</si>
  <si>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</si>
  <si>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</si>
  <si>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</si>
  <si>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</si>
  <si>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</si>
  <si>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</si>
  <si>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</si>
  <si>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</si>
  <si>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</si>
  <si>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</si>
  <si>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</si>
  <si>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Setembro/2016</t>
  </si>
  <si>
    <t>Rodovia MS 306 – km 96 – Saída para Cassilândia (Conab)</t>
  </si>
  <si>
    <t>Cia de Fronteira – Rua Capitão Cantalice, 1077 (Conab)</t>
  </si>
  <si>
    <t>Fonte : Inmet/Sepaf/Agraer/Cemtec-MS</t>
  </si>
  <si>
    <t>Ma. Franciane Rodrigues</t>
  </si>
  <si>
    <t>CoordenadoraTécnica/Cemtec</t>
  </si>
  <si>
    <t xml:space="preserve"> (*)Nenhuma Informação Dispopnivel, pelo INMET</t>
  </si>
  <si>
    <t>Rodovia BR 163 – km 541 – Zona Rural (Conab)</t>
  </si>
  <si>
    <t>*</t>
  </si>
  <si>
    <t>SO</t>
  </si>
  <si>
    <t xml:space="preserve"> dias</t>
  </si>
  <si>
    <t>S/ chuva?</t>
  </si>
  <si>
    <t xml:space="preserve">São Gabriel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</si>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</sst>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/>
    <xf numFmtId="0" fontId="14" fillId="7" borderId="5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0" fontId="0" fillId="7" borderId="0" xfId="0" applyFill="1" applyBorder="1"/>
    <xf numFmtId="0" fontId="0" fillId="7" borderId="6" xfId="0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/>
    </xf>
    <xf numFmtId="1" fontId="8" fillId="7" borderId="6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2" fontId="8" fillId="1" borderId="14" xfId="0" applyNumberFormat="1" applyFont="1" applyFill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/>
    </xf>
    <xf numFmtId="14" fontId="17" fillId="0" borderId="14" xfId="0" applyNumberFormat="1" applyFont="1" applyBorder="1" applyAlignment="1">
      <alignment horizontal="center"/>
    </xf>
    <xf numFmtId="0" fontId="17" fillId="1" borderId="14" xfId="0" applyFont="1" applyFill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" fontId="11" fillId="2" borderId="14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7" borderId="0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169333</xdr:colOff>
      <xdr:row>35</xdr:row>
      <xdr:rowOff>116415</xdr:rowOff>
    </xdr:from>
    <xdr:to>
      <xdr:col>18</xdr:col>
      <xdr:colOff>169332</xdr:colOff>
      <xdr:row>37</xdr:row>
      <xdr:rowOff>156788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7750" y="7577665"/>
          <a:ext cx="1439332" cy="357873"/>
        </a:xfrm>
        <a:prstGeom prst="rect">
          <a:avLst/>
        </a:prstGeom>
      </xdr:spPr>
    </xdr:pic>
    <xdr:clientData/>
  </xdr:twoCellAnchor>
  <xdr:twoCellAnchor editAs="oneCell">
    <xdr:from>
      <xdr:col>27</xdr:col>
      <xdr:colOff>338668</xdr:colOff>
      <xdr:row>34</xdr:row>
      <xdr:rowOff>105832</xdr:rowOff>
    </xdr:from>
    <xdr:to>
      <xdr:col>31</xdr:col>
      <xdr:colOff>418083</xdr:colOff>
      <xdr:row>37</xdr:row>
      <xdr:rowOff>114361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4918" y="7408332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137584</xdr:rowOff>
    </xdr:from>
    <xdr:to>
      <xdr:col>0</xdr:col>
      <xdr:colOff>1111251</xdr:colOff>
      <xdr:row>37</xdr:row>
      <xdr:rowOff>155938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98834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275167</xdr:colOff>
      <xdr:row>35</xdr:row>
      <xdr:rowOff>31750</xdr:rowOff>
    </xdr:from>
    <xdr:to>
      <xdr:col>27</xdr:col>
      <xdr:colOff>234179</xdr:colOff>
      <xdr:row>37</xdr:row>
      <xdr:rowOff>148168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2084" y="749300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284429</xdr:colOff>
      <xdr:row>35</xdr:row>
      <xdr:rowOff>108480</xdr:rowOff>
    </xdr:from>
    <xdr:to>
      <xdr:col>25</xdr:col>
      <xdr:colOff>174625</xdr:colOff>
      <xdr:row>38</xdr:row>
      <xdr:rowOff>127687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4762" y="7569730"/>
          <a:ext cx="1477696" cy="495457"/>
        </a:xfrm>
        <a:prstGeom prst="rect">
          <a:avLst/>
        </a:prstGeom>
      </xdr:spPr>
    </xdr:pic>
    <xdr:clientData/>
  </xdr:twoCellAnchor>
  <xdr:twoCellAnchor editAs="oneCell">
    <xdr:from>
      <xdr:col>30</xdr:col>
      <xdr:colOff>185209</xdr:colOff>
      <xdr:row>35</xdr:row>
      <xdr:rowOff>97897</xdr:rowOff>
    </xdr:from>
    <xdr:to>
      <xdr:col>33</xdr:col>
      <xdr:colOff>624458</xdr:colOff>
      <xdr:row>38</xdr:row>
      <xdr:rowOff>106427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4709" y="7559147"/>
          <a:ext cx="1688082" cy="484780"/>
        </a:xfrm>
        <a:prstGeom prst="rect">
          <a:avLst/>
        </a:prstGeom>
      </xdr:spPr>
    </xdr:pic>
    <xdr:clientData/>
  </xdr:twoCellAnchor>
  <xdr:twoCellAnchor editAs="oneCell">
    <xdr:from>
      <xdr:col>25</xdr:col>
      <xdr:colOff>148168</xdr:colOff>
      <xdr:row>35</xdr:row>
      <xdr:rowOff>150812</xdr:rowOff>
    </xdr:from>
    <xdr:to>
      <xdr:col>30</xdr:col>
      <xdr:colOff>70138</xdr:colOff>
      <xdr:row>38</xdr:row>
      <xdr:rowOff>84667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612062"/>
          <a:ext cx="1403637" cy="41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1111250</xdr:colOff>
      <xdr:row>38</xdr:row>
      <xdr:rowOff>2479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0969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35</xdr:row>
      <xdr:rowOff>47624</xdr:rowOff>
    </xdr:from>
    <xdr:to>
      <xdr:col>24</xdr:col>
      <xdr:colOff>359832</xdr:colOff>
      <xdr:row>37</xdr:row>
      <xdr:rowOff>76355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7477124"/>
          <a:ext cx="1445682" cy="352581"/>
        </a:xfrm>
        <a:prstGeom prst="rect">
          <a:avLst/>
        </a:prstGeom>
      </xdr:spPr>
    </xdr:pic>
    <xdr:clientData/>
  </xdr:twoCellAnchor>
  <xdr:twoCellAnchor editAs="oneCell">
    <xdr:from>
      <xdr:col>29</xdr:col>
      <xdr:colOff>152400</xdr:colOff>
      <xdr:row>34</xdr:row>
      <xdr:rowOff>123825</xdr:rowOff>
    </xdr:from>
    <xdr:to>
      <xdr:col>32</xdr:col>
      <xdr:colOff>450890</xdr:colOff>
      <xdr:row>37</xdr:row>
      <xdr:rowOff>132354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3350" y="7391400"/>
          <a:ext cx="1527215" cy="494304"/>
        </a:xfrm>
        <a:prstGeom prst="rect">
          <a:avLst/>
        </a:prstGeom>
      </xdr:spPr>
    </xdr:pic>
    <xdr:clientData/>
  </xdr:twoCellAnchor>
  <xdr:twoCellAnchor editAs="oneCell">
    <xdr:from>
      <xdr:col>25</xdr:col>
      <xdr:colOff>76200</xdr:colOff>
      <xdr:row>34</xdr:row>
      <xdr:rowOff>133350</xdr:rowOff>
    </xdr:from>
    <xdr:to>
      <xdr:col>29</xdr:col>
      <xdr:colOff>26745</xdr:colOff>
      <xdr:row>37</xdr:row>
      <xdr:rowOff>81493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7400925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219075</xdr:colOff>
      <xdr:row>35</xdr:row>
      <xdr:rowOff>152400</xdr:rowOff>
    </xdr:from>
    <xdr:to>
      <xdr:col>16</xdr:col>
      <xdr:colOff>244475</xdr:colOff>
      <xdr:row>37</xdr:row>
      <xdr:rowOff>164404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75819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328082</xdr:colOff>
      <xdr:row>35</xdr:row>
      <xdr:rowOff>52916</xdr:rowOff>
    </xdr:from>
    <xdr:to>
      <xdr:col>24</xdr:col>
      <xdr:colOff>338665</xdr:colOff>
      <xdr:row>37</xdr:row>
      <xdr:rowOff>61538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5499" y="7514166"/>
          <a:ext cx="1449916" cy="326122"/>
        </a:xfrm>
        <a:prstGeom prst="rect">
          <a:avLst/>
        </a:prstGeom>
      </xdr:spPr>
    </xdr:pic>
    <xdr:clientData/>
  </xdr:twoCellAnchor>
  <xdr:twoCellAnchor editAs="oneCell">
    <xdr:from>
      <xdr:col>29</xdr:col>
      <xdr:colOff>116416</xdr:colOff>
      <xdr:row>34</xdr:row>
      <xdr:rowOff>116416</xdr:rowOff>
    </xdr:from>
    <xdr:to>
      <xdr:col>32</xdr:col>
      <xdr:colOff>439248</xdr:colOff>
      <xdr:row>37</xdr:row>
      <xdr:rowOff>124945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2333" y="7418916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35</xdr:row>
      <xdr:rowOff>0</xdr:rowOff>
    </xdr:from>
    <xdr:to>
      <xdr:col>28</xdr:col>
      <xdr:colOff>318845</xdr:colOff>
      <xdr:row>37</xdr:row>
      <xdr:rowOff>116418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583" y="74612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349251</xdr:colOff>
      <xdr:row>35</xdr:row>
      <xdr:rowOff>116417</xdr:rowOff>
    </xdr:from>
    <xdr:to>
      <xdr:col>17</xdr:col>
      <xdr:colOff>21167</xdr:colOff>
      <xdr:row>37</xdr:row>
      <xdr:rowOff>134771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7834" y="7577667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</xdr:colOff>
      <xdr:row>35</xdr:row>
      <xdr:rowOff>133350</xdr:rowOff>
    </xdr:from>
    <xdr:to>
      <xdr:col>23</xdr:col>
      <xdr:colOff>397932</xdr:colOff>
      <xdr:row>38</xdr:row>
      <xdr:rowOff>9681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7562850"/>
          <a:ext cx="1531407" cy="371631"/>
        </a:xfrm>
        <a:prstGeom prst="rect">
          <a:avLst/>
        </a:prstGeom>
      </xdr:spPr>
    </xdr:pic>
    <xdr:clientData/>
  </xdr:twoCellAnchor>
  <xdr:twoCellAnchor editAs="oneCell">
    <xdr:from>
      <xdr:col>27</xdr:col>
      <xdr:colOff>295275</xdr:colOff>
      <xdr:row>34</xdr:row>
      <xdr:rowOff>133350</xdr:rowOff>
    </xdr:from>
    <xdr:to>
      <xdr:col>31</xdr:col>
      <xdr:colOff>384215</xdr:colOff>
      <xdr:row>37</xdr:row>
      <xdr:rowOff>141879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7400925"/>
          <a:ext cx="1660565" cy="494304"/>
        </a:xfrm>
        <a:prstGeom prst="rect">
          <a:avLst/>
        </a:prstGeom>
      </xdr:spPr>
    </xdr:pic>
    <xdr:clientData/>
  </xdr:twoCellAnchor>
  <xdr:twoCellAnchor editAs="oneCell">
    <xdr:from>
      <xdr:col>24</xdr:col>
      <xdr:colOff>66675</xdr:colOff>
      <xdr:row>34</xdr:row>
      <xdr:rowOff>152400</xdr:rowOff>
    </xdr:from>
    <xdr:to>
      <xdr:col>27</xdr:col>
      <xdr:colOff>283920</xdr:colOff>
      <xdr:row>37</xdr:row>
      <xdr:rowOff>100543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7419975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200025</xdr:colOff>
      <xdr:row>35</xdr:row>
      <xdr:rowOff>110067</xdr:rowOff>
    </xdr:from>
    <xdr:to>
      <xdr:col>16</xdr:col>
      <xdr:colOff>130175</xdr:colOff>
      <xdr:row>37</xdr:row>
      <xdr:rowOff>122071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5608" y="7571317"/>
          <a:ext cx="1115484" cy="32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35</xdr:row>
      <xdr:rowOff>47625</xdr:rowOff>
    </xdr:from>
    <xdr:to>
      <xdr:col>25</xdr:col>
      <xdr:colOff>236007</xdr:colOff>
      <xdr:row>37</xdr:row>
      <xdr:rowOff>114456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7477125"/>
          <a:ext cx="1645707" cy="390681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34</xdr:row>
      <xdr:rowOff>114300</xdr:rowOff>
    </xdr:from>
    <xdr:to>
      <xdr:col>32</xdr:col>
      <xdr:colOff>469940</xdr:colOff>
      <xdr:row>37</xdr:row>
      <xdr:rowOff>122829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5950" y="7381875"/>
          <a:ext cx="1793915" cy="494304"/>
        </a:xfrm>
        <a:prstGeom prst="rect">
          <a:avLst/>
        </a:prstGeom>
      </xdr:spPr>
    </xdr:pic>
    <xdr:clientData/>
  </xdr:twoCellAnchor>
  <xdr:twoCellAnchor editAs="oneCell">
    <xdr:from>
      <xdr:col>25</xdr:col>
      <xdr:colOff>323850</xdr:colOff>
      <xdr:row>35</xdr:row>
      <xdr:rowOff>19050</xdr:rowOff>
    </xdr:from>
    <xdr:to>
      <xdr:col>29</xdr:col>
      <xdr:colOff>7695</xdr:colOff>
      <xdr:row>37</xdr:row>
      <xdr:rowOff>129118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74485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285750</xdr:colOff>
      <xdr:row>35</xdr:row>
      <xdr:rowOff>104775</xdr:rowOff>
    </xdr:from>
    <xdr:to>
      <xdr:col>16</xdr:col>
      <xdr:colOff>111125</xdr:colOff>
      <xdr:row>37</xdr:row>
      <xdr:rowOff>116779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7534275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105832</xdr:colOff>
      <xdr:row>35</xdr:row>
      <xdr:rowOff>116417</xdr:rowOff>
    </xdr:from>
    <xdr:to>
      <xdr:col>18</xdr:col>
      <xdr:colOff>105831</xdr:colOff>
      <xdr:row>37</xdr:row>
      <xdr:rowOff>125039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49" y="7577667"/>
          <a:ext cx="1439332" cy="326122"/>
        </a:xfrm>
        <a:prstGeom prst="rect">
          <a:avLst/>
        </a:prstGeom>
      </xdr:spPr>
    </xdr:pic>
    <xdr:clientData/>
  </xdr:twoCellAnchor>
  <xdr:twoCellAnchor editAs="oneCell">
    <xdr:from>
      <xdr:col>29</xdr:col>
      <xdr:colOff>95250</xdr:colOff>
      <xdr:row>34</xdr:row>
      <xdr:rowOff>105833</xdr:rowOff>
    </xdr:from>
    <xdr:to>
      <xdr:col>32</xdr:col>
      <xdr:colOff>428665</xdr:colOff>
      <xdr:row>37</xdr:row>
      <xdr:rowOff>114362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1167" y="7408333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25</xdr:col>
      <xdr:colOff>52916</xdr:colOff>
      <xdr:row>35</xdr:row>
      <xdr:rowOff>1</xdr:rowOff>
    </xdr:from>
    <xdr:to>
      <xdr:col>29</xdr:col>
      <xdr:colOff>11927</xdr:colOff>
      <xdr:row>37</xdr:row>
      <xdr:rowOff>116419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499" y="7461251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35</xdr:row>
      <xdr:rowOff>47625</xdr:rowOff>
    </xdr:from>
    <xdr:to>
      <xdr:col>18</xdr:col>
      <xdr:colOff>35982</xdr:colOff>
      <xdr:row>37</xdr:row>
      <xdr:rowOff>152556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7477125"/>
          <a:ext cx="1445682" cy="428781"/>
        </a:xfrm>
        <a:prstGeom prst="rect">
          <a:avLst/>
        </a:prstGeom>
      </xdr:spPr>
    </xdr:pic>
    <xdr:clientData/>
  </xdr:twoCellAnchor>
  <xdr:twoCellAnchor editAs="oneCell">
    <xdr:from>
      <xdr:col>28</xdr:col>
      <xdr:colOff>28575</xdr:colOff>
      <xdr:row>34</xdr:row>
      <xdr:rowOff>123825</xdr:rowOff>
    </xdr:from>
    <xdr:to>
      <xdr:col>31</xdr:col>
      <xdr:colOff>469940</xdr:colOff>
      <xdr:row>37</xdr:row>
      <xdr:rowOff>132354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91400"/>
          <a:ext cx="1527215" cy="494304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35</xdr:row>
      <xdr:rowOff>28575</xdr:rowOff>
    </xdr:from>
    <xdr:to>
      <xdr:col>28</xdr:col>
      <xdr:colOff>36270</xdr:colOff>
      <xdr:row>37</xdr:row>
      <xdr:rowOff>138643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7458075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34</xdr:row>
      <xdr:rowOff>19050</xdr:rowOff>
    </xdr:from>
    <xdr:to>
      <xdr:col>0</xdr:col>
      <xdr:colOff>1158875</xdr:colOff>
      <xdr:row>36</xdr:row>
      <xdr:rowOff>31054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286625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</xdr:colOff>
      <xdr:row>35</xdr:row>
      <xdr:rowOff>95250</xdr:rowOff>
    </xdr:from>
    <xdr:to>
      <xdr:col>24</xdr:col>
      <xdr:colOff>178857</xdr:colOff>
      <xdr:row>38</xdr:row>
      <xdr:rowOff>114456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5467350"/>
          <a:ext cx="1074207" cy="504981"/>
        </a:xfrm>
        <a:prstGeom prst="rect">
          <a:avLst/>
        </a:prstGeom>
      </xdr:spPr>
    </xdr:pic>
    <xdr:clientData/>
  </xdr:twoCellAnchor>
  <xdr:twoCellAnchor editAs="oneCell">
    <xdr:from>
      <xdr:col>30</xdr:col>
      <xdr:colOff>209550</xdr:colOff>
      <xdr:row>35</xdr:row>
      <xdr:rowOff>95250</xdr:rowOff>
    </xdr:from>
    <xdr:to>
      <xdr:col>31</xdr:col>
      <xdr:colOff>984290</xdr:colOff>
      <xdr:row>38</xdr:row>
      <xdr:rowOff>103779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5467350"/>
          <a:ext cx="1012865" cy="494304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35</xdr:row>
      <xdr:rowOff>142875</xdr:rowOff>
    </xdr:from>
    <xdr:to>
      <xdr:col>30</xdr:col>
      <xdr:colOff>160095</xdr:colOff>
      <xdr:row>38</xdr:row>
      <xdr:rowOff>91018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5514975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142875</xdr:colOff>
      <xdr:row>36</xdr:row>
      <xdr:rowOff>38100</xdr:rowOff>
    </xdr:from>
    <xdr:to>
      <xdr:col>18</xdr:col>
      <xdr:colOff>63500</xdr:colOff>
      <xdr:row>38</xdr:row>
      <xdr:rowOff>50104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572125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342900</xdr:colOff>
      <xdr:row>35</xdr:row>
      <xdr:rowOff>133350</xdr:rowOff>
    </xdr:from>
    <xdr:to>
      <xdr:col>24</xdr:col>
      <xdr:colOff>26457</xdr:colOff>
      <xdr:row>37</xdr:row>
      <xdr:rowOff>133506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562850"/>
          <a:ext cx="1493307" cy="324006"/>
        </a:xfrm>
        <a:prstGeom prst="rect">
          <a:avLst/>
        </a:prstGeom>
      </xdr:spPr>
    </xdr:pic>
    <xdr:clientData/>
  </xdr:twoCellAnchor>
  <xdr:twoCellAnchor editAs="oneCell">
    <xdr:from>
      <xdr:col>28</xdr:col>
      <xdr:colOff>85725</xdr:colOff>
      <xdr:row>34</xdr:row>
      <xdr:rowOff>123825</xdr:rowOff>
    </xdr:from>
    <xdr:to>
      <xdr:col>31</xdr:col>
      <xdr:colOff>479465</xdr:colOff>
      <xdr:row>37</xdr:row>
      <xdr:rowOff>132354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0" y="7391400"/>
          <a:ext cx="1527215" cy="494304"/>
        </a:xfrm>
        <a:prstGeom prst="rect">
          <a:avLst/>
        </a:prstGeom>
      </xdr:spPr>
    </xdr:pic>
    <xdr:clientData/>
  </xdr:twoCellAnchor>
  <xdr:twoCellAnchor editAs="oneCell">
    <xdr:from>
      <xdr:col>24</xdr:col>
      <xdr:colOff>161925</xdr:colOff>
      <xdr:row>35</xdr:row>
      <xdr:rowOff>9525</xdr:rowOff>
    </xdr:from>
    <xdr:to>
      <xdr:col>28</xdr:col>
      <xdr:colOff>64845</xdr:colOff>
      <xdr:row>37</xdr:row>
      <xdr:rowOff>119593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7439025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34</xdr:row>
      <xdr:rowOff>66675</xdr:rowOff>
    </xdr:from>
    <xdr:to>
      <xdr:col>0</xdr:col>
      <xdr:colOff>1254125</xdr:colOff>
      <xdr:row>36</xdr:row>
      <xdr:rowOff>78679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334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19.212499999999999</v>
          </cell>
          <cell r="C5">
            <v>29.4</v>
          </cell>
          <cell r="D5">
            <v>12.1</v>
          </cell>
          <cell r="E5">
            <v>45.6</v>
          </cell>
          <cell r="F5">
            <v>69</v>
          </cell>
          <cell r="G5">
            <v>27</v>
          </cell>
          <cell r="H5">
            <v>7.2</v>
          </cell>
          <cell r="I5" t="str">
            <v>O</v>
          </cell>
          <cell r="J5">
            <v>17.64</v>
          </cell>
          <cell r="K5">
            <v>0.2</v>
          </cell>
        </row>
        <row r="6">
          <cell r="B6">
            <v>21.458333333333332</v>
          </cell>
          <cell r="C6">
            <v>33.9</v>
          </cell>
          <cell r="D6">
            <v>11.8</v>
          </cell>
          <cell r="E6">
            <v>54.647058823529413</v>
          </cell>
          <cell r="F6">
            <v>100</v>
          </cell>
          <cell r="G6">
            <v>13</v>
          </cell>
          <cell r="H6">
            <v>8.64</v>
          </cell>
          <cell r="I6" t="str">
            <v>O</v>
          </cell>
          <cell r="J6">
            <v>24.840000000000003</v>
          </cell>
          <cell r="K6">
            <v>0</v>
          </cell>
        </row>
        <row r="7">
          <cell r="B7">
            <v>20.958333333333332</v>
          </cell>
          <cell r="C7">
            <v>25.4</v>
          </cell>
          <cell r="D7">
            <v>17.899999999999999</v>
          </cell>
          <cell r="E7">
            <v>75.526315789473685</v>
          </cell>
          <cell r="F7">
            <v>100</v>
          </cell>
          <cell r="G7">
            <v>59</v>
          </cell>
          <cell r="H7">
            <v>14.4</v>
          </cell>
          <cell r="I7" t="str">
            <v>SO</v>
          </cell>
          <cell r="J7">
            <v>24.48</v>
          </cell>
          <cell r="K7">
            <v>1.7999999999999998</v>
          </cell>
        </row>
        <row r="8">
          <cell r="B8">
            <v>19.662499999999998</v>
          </cell>
          <cell r="C8">
            <v>22.2</v>
          </cell>
          <cell r="D8">
            <v>18</v>
          </cell>
          <cell r="E8">
            <v>100</v>
          </cell>
          <cell r="F8">
            <v>100</v>
          </cell>
          <cell r="G8">
            <v>95</v>
          </cell>
          <cell r="H8">
            <v>7.5600000000000005</v>
          </cell>
          <cell r="I8" t="str">
            <v>O</v>
          </cell>
          <cell r="J8">
            <v>18</v>
          </cell>
          <cell r="K8">
            <v>19.999999999999996</v>
          </cell>
        </row>
        <row r="9">
          <cell r="B9">
            <v>19.083333333333332</v>
          </cell>
          <cell r="C9">
            <v>20.7</v>
          </cell>
          <cell r="D9">
            <v>17.600000000000001</v>
          </cell>
          <cell r="E9" t="str">
            <v>*</v>
          </cell>
          <cell r="F9" t="str">
            <v>*</v>
          </cell>
          <cell r="G9" t="str">
            <v>*</v>
          </cell>
          <cell r="H9">
            <v>9.3600000000000012</v>
          </cell>
          <cell r="I9" t="str">
            <v>NO</v>
          </cell>
          <cell r="J9">
            <v>19.8</v>
          </cell>
          <cell r="K9">
            <v>7.2</v>
          </cell>
        </row>
        <row r="10">
          <cell r="B10">
            <v>16.362500000000001</v>
          </cell>
          <cell r="C10">
            <v>19.100000000000001</v>
          </cell>
          <cell r="D10">
            <v>13.5</v>
          </cell>
          <cell r="E10">
            <v>77.63636363636364</v>
          </cell>
          <cell r="F10">
            <v>95</v>
          </cell>
          <cell r="G10">
            <v>67</v>
          </cell>
          <cell r="H10">
            <v>14.04</v>
          </cell>
          <cell r="I10" t="str">
            <v>NO</v>
          </cell>
          <cell r="J10">
            <v>32.76</v>
          </cell>
          <cell r="K10">
            <v>9.6</v>
          </cell>
        </row>
        <row r="11">
          <cell r="B11">
            <v>16.733333333333334</v>
          </cell>
          <cell r="C11">
            <v>23.3</v>
          </cell>
          <cell r="D11">
            <v>12</v>
          </cell>
          <cell r="E11">
            <v>62.266666666666666</v>
          </cell>
          <cell r="F11">
            <v>100</v>
          </cell>
          <cell r="G11">
            <v>43</v>
          </cell>
          <cell r="H11">
            <v>8.64</v>
          </cell>
          <cell r="I11" t="str">
            <v>O</v>
          </cell>
          <cell r="J11">
            <v>21.240000000000002</v>
          </cell>
          <cell r="K11">
            <v>0</v>
          </cell>
        </row>
        <row r="12">
          <cell r="B12">
            <v>17.970833333333339</v>
          </cell>
          <cell r="C12">
            <v>26.6</v>
          </cell>
          <cell r="D12">
            <v>11.6</v>
          </cell>
          <cell r="E12">
            <v>53.2</v>
          </cell>
          <cell r="F12">
            <v>100</v>
          </cell>
          <cell r="G12">
            <v>31</v>
          </cell>
          <cell r="H12">
            <v>9</v>
          </cell>
          <cell r="I12" t="str">
            <v>O</v>
          </cell>
          <cell r="J12">
            <v>23.759999999999998</v>
          </cell>
          <cell r="K12">
            <v>0</v>
          </cell>
        </row>
        <row r="13">
          <cell r="B13">
            <v>20.087499999999999</v>
          </cell>
          <cell r="C13">
            <v>30</v>
          </cell>
          <cell r="D13">
            <v>12.6</v>
          </cell>
          <cell r="E13">
            <v>54.473684210526315</v>
          </cell>
          <cell r="F13">
            <v>100</v>
          </cell>
          <cell r="G13">
            <v>26</v>
          </cell>
          <cell r="H13">
            <v>11.520000000000001</v>
          </cell>
          <cell r="I13" t="str">
            <v>O</v>
          </cell>
          <cell r="J13">
            <v>24.840000000000003</v>
          </cell>
          <cell r="K13">
            <v>0</v>
          </cell>
        </row>
        <row r="14">
          <cell r="B14">
            <v>22.370833333333334</v>
          </cell>
          <cell r="C14">
            <v>33.299999999999997</v>
          </cell>
          <cell r="D14">
            <v>13.1</v>
          </cell>
          <cell r="E14">
            <v>54.5</v>
          </cell>
          <cell r="F14">
            <v>100</v>
          </cell>
          <cell r="G14">
            <v>31</v>
          </cell>
          <cell r="H14">
            <v>9.3600000000000012</v>
          </cell>
          <cell r="I14" t="str">
            <v>O</v>
          </cell>
          <cell r="J14">
            <v>28.44</v>
          </cell>
          <cell r="K14">
            <v>0</v>
          </cell>
        </row>
        <row r="15">
          <cell r="B15">
            <v>25.162499999999998</v>
          </cell>
          <cell r="C15">
            <v>37.299999999999997</v>
          </cell>
          <cell r="D15">
            <v>15.8</v>
          </cell>
          <cell r="E15">
            <v>50.4375</v>
          </cell>
          <cell r="F15">
            <v>95</v>
          </cell>
          <cell r="G15">
            <v>17</v>
          </cell>
          <cell r="H15">
            <v>8.64</v>
          </cell>
          <cell r="I15" t="str">
            <v>O</v>
          </cell>
          <cell r="J15">
            <v>29.16</v>
          </cell>
          <cell r="K15">
            <v>0</v>
          </cell>
        </row>
        <row r="16">
          <cell r="B16">
            <v>25.970833333333331</v>
          </cell>
          <cell r="C16">
            <v>37.299999999999997</v>
          </cell>
          <cell r="D16">
            <v>17.399999999999999</v>
          </cell>
          <cell r="E16">
            <v>51.05263157894737</v>
          </cell>
          <cell r="F16">
            <v>100</v>
          </cell>
          <cell r="G16">
            <v>16</v>
          </cell>
          <cell r="H16">
            <v>15.48</v>
          </cell>
          <cell r="I16" t="str">
            <v>O</v>
          </cell>
          <cell r="J16">
            <v>34.92</v>
          </cell>
          <cell r="K16">
            <v>0</v>
          </cell>
        </row>
        <row r="17">
          <cell r="B17">
            <v>25.933333333333323</v>
          </cell>
          <cell r="C17">
            <v>36.6</v>
          </cell>
          <cell r="D17">
            <v>16.399999999999999</v>
          </cell>
          <cell r="E17">
            <v>54.541666666666664</v>
          </cell>
          <cell r="F17">
            <v>99</v>
          </cell>
          <cell r="G17">
            <v>20</v>
          </cell>
          <cell r="H17">
            <v>15.120000000000001</v>
          </cell>
          <cell r="I17" t="str">
            <v>NE</v>
          </cell>
          <cell r="J17">
            <v>37.800000000000004</v>
          </cell>
          <cell r="K17">
            <v>0</v>
          </cell>
        </row>
        <row r="18">
          <cell r="B18">
            <v>23.154166666666669</v>
          </cell>
          <cell r="C18">
            <v>28.4</v>
          </cell>
          <cell r="D18">
            <v>19.5</v>
          </cell>
          <cell r="E18">
            <v>45.333333333333336</v>
          </cell>
          <cell r="F18">
            <v>75</v>
          </cell>
          <cell r="G18">
            <v>24</v>
          </cell>
          <cell r="H18">
            <v>16.920000000000002</v>
          </cell>
          <cell r="I18" t="str">
            <v>NO</v>
          </cell>
          <cell r="J18">
            <v>37.080000000000005</v>
          </cell>
          <cell r="K18">
            <v>0</v>
          </cell>
        </row>
        <row r="19">
          <cell r="B19">
            <v>20.504166666666663</v>
          </cell>
          <cell r="C19">
            <v>29.8</v>
          </cell>
          <cell r="D19">
            <v>12.3</v>
          </cell>
          <cell r="E19">
            <v>44.708333333333336</v>
          </cell>
          <cell r="F19">
            <v>87</v>
          </cell>
          <cell r="G19">
            <v>17</v>
          </cell>
          <cell r="H19">
            <v>9.7200000000000006</v>
          </cell>
          <cell r="I19" t="str">
            <v>O</v>
          </cell>
          <cell r="J19">
            <v>22.32</v>
          </cell>
          <cell r="K19">
            <v>0</v>
          </cell>
        </row>
        <row r="20">
          <cell r="B20">
            <v>21.329166666666662</v>
          </cell>
          <cell r="C20">
            <v>32.6</v>
          </cell>
          <cell r="D20">
            <v>12</v>
          </cell>
          <cell r="E20">
            <v>55.217391304347828</v>
          </cell>
          <cell r="F20">
            <v>100</v>
          </cell>
          <cell r="G20">
            <v>19</v>
          </cell>
          <cell r="H20">
            <v>6.48</v>
          </cell>
          <cell r="I20" t="str">
            <v>O</v>
          </cell>
          <cell r="J20">
            <v>20.88</v>
          </cell>
          <cell r="K20">
            <v>0</v>
          </cell>
        </row>
        <row r="21">
          <cell r="B21">
            <v>25.091666666666669</v>
          </cell>
          <cell r="C21">
            <v>37.4</v>
          </cell>
          <cell r="D21">
            <v>14.9</v>
          </cell>
          <cell r="E21">
            <v>50.9</v>
          </cell>
          <cell r="F21">
            <v>100</v>
          </cell>
          <cell r="G21">
            <v>22</v>
          </cell>
          <cell r="H21">
            <v>5.4</v>
          </cell>
          <cell r="I21" t="str">
            <v>O</v>
          </cell>
          <cell r="J21">
            <v>15.840000000000002</v>
          </cell>
          <cell r="K21">
            <v>0</v>
          </cell>
        </row>
        <row r="22">
          <cell r="B22">
            <v>27.716666666666669</v>
          </cell>
          <cell r="C22">
            <v>38.4</v>
          </cell>
          <cell r="D22">
            <v>18.899999999999999</v>
          </cell>
          <cell r="E22">
            <v>58.227272727272727</v>
          </cell>
          <cell r="F22">
            <v>100</v>
          </cell>
          <cell r="G22">
            <v>22</v>
          </cell>
          <cell r="H22">
            <v>8.64</v>
          </cell>
          <cell r="I22" t="str">
            <v>O</v>
          </cell>
          <cell r="J22">
            <v>22.68</v>
          </cell>
          <cell r="K22">
            <v>0</v>
          </cell>
        </row>
        <row r="23">
          <cell r="B23">
            <v>25.125</v>
          </cell>
          <cell r="C23">
            <v>32.700000000000003</v>
          </cell>
          <cell r="D23">
            <v>20</v>
          </cell>
          <cell r="E23">
            <v>62.65</v>
          </cell>
          <cell r="F23">
            <v>93</v>
          </cell>
          <cell r="G23">
            <v>35</v>
          </cell>
          <cell r="H23">
            <v>27.720000000000002</v>
          </cell>
          <cell r="I23" t="str">
            <v>O</v>
          </cell>
          <cell r="J23">
            <v>55.800000000000004</v>
          </cell>
          <cell r="K23">
            <v>2.4000000000000004</v>
          </cell>
        </row>
        <row r="24">
          <cell r="B24">
            <v>21.683333333333337</v>
          </cell>
          <cell r="C24">
            <v>28</v>
          </cell>
          <cell r="D24">
            <v>17.7</v>
          </cell>
          <cell r="E24">
            <v>60.2</v>
          </cell>
          <cell r="F24">
            <v>100</v>
          </cell>
          <cell r="G24">
            <v>43</v>
          </cell>
          <cell r="H24">
            <v>8.64</v>
          </cell>
          <cell r="I24" t="str">
            <v>O</v>
          </cell>
          <cell r="J24">
            <v>21.6</v>
          </cell>
          <cell r="K24">
            <v>0.2</v>
          </cell>
        </row>
        <row r="25">
          <cell r="B25">
            <v>19.870833333333337</v>
          </cell>
          <cell r="C25">
            <v>29.1</v>
          </cell>
          <cell r="D25">
            <v>10.7</v>
          </cell>
          <cell r="E25">
            <v>42.384615384615387</v>
          </cell>
          <cell r="F25">
            <v>100</v>
          </cell>
          <cell r="G25">
            <v>25</v>
          </cell>
          <cell r="H25">
            <v>17.28</v>
          </cell>
          <cell r="I25" t="str">
            <v>O</v>
          </cell>
          <cell r="J25">
            <v>33.840000000000003</v>
          </cell>
          <cell r="K25">
            <v>0</v>
          </cell>
        </row>
        <row r="26">
          <cell r="B26">
            <v>19.912500000000005</v>
          </cell>
          <cell r="C26">
            <v>31.1</v>
          </cell>
          <cell r="D26">
            <v>11.1</v>
          </cell>
          <cell r="E26">
            <v>56.333333333333336</v>
          </cell>
          <cell r="F26">
            <v>100</v>
          </cell>
          <cell r="G26">
            <v>23</v>
          </cell>
          <cell r="H26">
            <v>9.3600000000000012</v>
          </cell>
          <cell r="I26" t="str">
            <v>O</v>
          </cell>
          <cell r="J26">
            <v>24.12</v>
          </cell>
          <cell r="K26">
            <v>0</v>
          </cell>
        </row>
        <row r="27">
          <cell r="B27">
            <v>21.004166666666666</v>
          </cell>
          <cell r="C27">
            <v>34</v>
          </cell>
          <cell r="D27">
            <v>10.1</v>
          </cell>
          <cell r="E27">
            <v>53</v>
          </cell>
          <cell r="F27">
            <v>96</v>
          </cell>
          <cell r="G27">
            <v>16</v>
          </cell>
          <cell r="H27">
            <v>10.44</v>
          </cell>
          <cell r="I27" t="str">
            <v>O</v>
          </cell>
          <cell r="J27">
            <v>21.6</v>
          </cell>
          <cell r="K27">
            <v>0</v>
          </cell>
        </row>
        <row r="28">
          <cell r="B28">
            <v>22.454166666666666</v>
          </cell>
          <cell r="C28">
            <v>33.9</v>
          </cell>
          <cell r="D28">
            <v>12.7</v>
          </cell>
          <cell r="E28">
            <v>56.375</v>
          </cell>
          <cell r="F28">
            <v>100</v>
          </cell>
          <cell r="G28">
            <v>19</v>
          </cell>
          <cell r="H28">
            <v>10.08</v>
          </cell>
          <cell r="I28" t="str">
            <v>N</v>
          </cell>
          <cell r="J28">
            <v>21.96</v>
          </cell>
          <cell r="K28">
            <v>0</v>
          </cell>
        </row>
        <row r="29">
          <cell r="B29">
            <v>24.091666666666658</v>
          </cell>
          <cell r="C29">
            <v>32</v>
          </cell>
          <cell r="D29">
            <v>18</v>
          </cell>
          <cell r="E29">
            <v>57</v>
          </cell>
          <cell r="F29">
            <v>86</v>
          </cell>
          <cell r="G29">
            <v>28</v>
          </cell>
          <cell r="H29">
            <v>10.44</v>
          </cell>
          <cell r="I29" t="str">
            <v>O</v>
          </cell>
          <cell r="J29">
            <v>29.52</v>
          </cell>
          <cell r="K29">
            <v>0</v>
          </cell>
        </row>
        <row r="30">
          <cell r="B30">
            <v>23.099999999999994</v>
          </cell>
          <cell r="C30">
            <v>32</v>
          </cell>
          <cell r="D30">
            <v>14.5</v>
          </cell>
          <cell r="E30">
            <v>57.3</v>
          </cell>
          <cell r="F30">
            <v>100</v>
          </cell>
          <cell r="G30">
            <v>27</v>
          </cell>
          <cell r="H30">
            <v>9</v>
          </cell>
          <cell r="I30" t="str">
            <v>O</v>
          </cell>
          <cell r="J30">
            <v>23.040000000000003</v>
          </cell>
          <cell r="K30">
            <v>0</v>
          </cell>
        </row>
        <row r="31">
          <cell r="B31">
            <v>23.541666666666668</v>
          </cell>
          <cell r="C31">
            <v>33.6</v>
          </cell>
          <cell r="D31">
            <v>13.7</v>
          </cell>
          <cell r="E31">
            <v>51.590909090909093</v>
          </cell>
          <cell r="F31">
            <v>100</v>
          </cell>
          <cell r="G31">
            <v>18</v>
          </cell>
          <cell r="H31">
            <v>10.8</v>
          </cell>
          <cell r="I31" t="str">
            <v>O</v>
          </cell>
          <cell r="J31">
            <v>26.64</v>
          </cell>
          <cell r="K31">
            <v>0</v>
          </cell>
        </row>
        <row r="32">
          <cell r="B32">
            <v>23.724999999999998</v>
          </cell>
          <cell r="C32">
            <v>34.700000000000003</v>
          </cell>
          <cell r="D32">
            <v>13</v>
          </cell>
          <cell r="E32">
            <v>44.166666666666664</v>
          </cell>
          <cell r="F32">
            <v>89</v>
          </cell>
          <cell r="G32">
            <v>15</v>
          </cell>
          <cell r="H32">
            <v>12.6</v>
          </cell>
          <cell r="I32" t="str">
            <v>NO</v>
          </cell>
          <cell r="J32">
            <v>28.44</v>
          </cell>
          <cell r="K32">
            <v>0</v>
          </cell>
        </row>
        <row r="33">
          <cell r="B33">
            <v>23.574999999999999</v>
          </cell>
          <cell r="C33">
            <v>35.700000000000003</v>
          </cell>
          <cell r="D33">
            <v>11.6</v>
          </cell>
          <cell r="E33">
            <v>48.916666666666664</v>
          </cell>
          <cell r="F33">
            <v>98</v>
          </cell>
          <cell r="G33">
            <v>14</v>
          </cell>
          <cell r="H33">
            <v>7.5600000000000005</v>
          </cell>
          <cell r="I33" t="str">
            <v>NO</v>
          </cell>
          <cell r="J33">
            <v>21.240000000000002</v>
          </cell>
          <cell r="K33">
            <v>0</v>
          </cell>
        </row>
        <row r="34">
          <cell r="B34">
            <v>23.420833333333334</v>
          </cell>
          <cell r="C34">
            <v>35.9</v>
          </cell>
          <cell r="D34">
            <v>12.3</v>
          </cell>
          <cell r="E34">
            <v>53.75</v>
          </cell>
          <cell r="F34">
            <v>100</v>
          </cell>
          <cell r="G34">
            <v>15</v>
          </cell>
          <cell r="H34">
            <v>9.3600000000000012</v>
          </cell>
          <cell r="I34" t="str">
            <v>O</v>
          </cell>
          <cell r="J34">
            <v>23.400000000000002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20.954166666666662</v>
          </cell>
          <cell r="C5">
            <v>30.6</v>
          </cell>
          <cell r="D5">
            <v>14.2</v>
          </cell>
          <cell r="E5">
            <v>71.208333333333329</v>
          </cell>
          <cell r="F5">
            <v>97</v>
          </cell>
          <cell r="G5">
            <v>29</v>
          </cell>
          <cell r="H5">
            <v>19.079999999999998</v>
          </cell>
          <cell r="I5" t="str">
            <v>NE</v>
          </cell>
          <cell r="J5">
            <v>33.840000000000003</v>
          </cell>
          <cell r="K5">
            <v>0.2</v>
          </cell>
        </row>
        <row r="6">
          <cell r="B6">
            <v>23.570833333333336</v>
          </cell>
          <cell r="C6">
            <v>33.1</v>
          </cell>
          <cell r="D6">
            <v>15.5</v>
          </cell>
          <cell r="E6">
            <v>57.166666666666664</v>
          </cell>
          <cell r="F6">
            <v>91</v>
          </cell>
          <cell r="G6">
            <v>22</v>
          </cell>
          <cell r="H6">
            <v>21.6</v>
          </cell>
          <cell r="I6" t="str">
            <v>NE</v>
          </cell>
          <cell r="J6">
            <v>34.200000000000003</v>
          </cell>
          <cell r="K6">
            <v>0</v>
          </cell>
        </row>
        <row r="7">
          <cell r="B7">
            <v>20.304166666666667</v>
          </cell>
          <cell r="C7">
            <v>25.2</v>
          </cell>
          <cell r="D7">
            <v>17.5</v>
          </cell>
          <cell r="E7">
            <v>75</v>
          </cell>
          <cell r="F7">
            <v>96</v>
          </cell>
          <cell r="G7">
            <v>34</v>
          </cell>
          <cell r="H7">
            <v>15.840000000000002</v>
          </cell>
          <cell r="I7" t="str">
            <v>S</v>
          </cell>
          <cell r="J7">
            <v>23.040000000000003</v>
          </cell>
          <cell r="K7">
            <v>0</v>
          </cell>
        </row>
        <row r="8">
          <cell r="B8">
            <v>17.858333333333338</v>
          </cell>
          <cell r="C8">
            <v>19.8</v>
          </cell>
          <cell r="D8">
            <v>16.7</v>
          </cell>
          <cell r="E8">
            <v>93.625</v>
          </cell>
          <cell r="F8">
            <v>97</v>
          </cell>
          <cell r="G8">
            <v>84</v>
          </cell>
          <cell r="H8">
            <v>12.96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19.8125</v>
          </cell>
          <cell r="C9">
            <v>29.5</v>
          </cell>
          <cell r="D9">
            <v>16.600000000000001</v>
          </cell>
          <cell r="E9">
            <v>85.5</v>
          </cell>
          <cell r="F9">
            <v>97</v>
          </cell>
          <cell r="G9">
            <v>44</v>
          </cell>
          <cell r="H9">
            <v>24.12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16.262499999999999</v>
          </cell>
          <cell r="C10">
            <v>18.3</v>
          </cell>
          <cell r="D10">
            <v>14.1</v>
          </cell>
          <cell r="E10">
            <v>90.708333333333329</v>
          </cell>
          <cell r="F10">
            <v>98</v>
          </cell>
          <cell r="G10">
            <v>74</v>
          </cell>
          <cell r="H10">
            <v>18</v>
          </cell>
          <cell r="I10" t="str">
            <v>S</v>
          </cell>
          <cell r="J10">
            <v>26.28</v>
          </cell>
          <cell r="K10">
            <v>0</v>
          </cell>
        </row>
        <row r="11">
          <cell r="B11">
            <v>17.804166666666664</v>
          </cell>
          <cell r="C11">
            <v>26.3</v>
          </cell>
          <cell r="D11">
            <v>12.2</v>
          </cell>
          <cell r="E11">
            <v>75.25</v>
          </cell>
          <cell r="F11">
            <v>94</v>
          </cell>
          <cell r="G11">
            <v>46</v>
          </cell>
          <cell r="H11">
            <v>14.76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20.183333333333334</v>
          </cell>
          <cell r="C12">
            <v>29.7</v>
          </cell>
          <cell r="D12">
            <v>12.5</v>
          </cell>
          <cell r="E12">
            <v>65.333333333333329</v>
          </cell>
          <cell r="F12">
            <v>94</v>
          </cell>
          <cell r="G12">
            <v>34</v>
          </cell>
          <cell r="H12">
            <v>16.559999999999999</v>
          </cell>
          <cell r="I12" t="str">
            <v>S</v>
          </cell>
          <cell r="J12">
            <v>28.8</v>
          </cell>
          <cell r="K12">
            <v>0</v>
          </cell>
        </row>
        <row r="13">
          <cell r="B13">
            <v>23.224999999999998</v>
          </cell>
          <cell r="C13">
            <v>32.6</v>
          </cell>
          <cell r="D13">
            <v>15.8</v>
          </cell>
          <cell r="E13">
            <v>46.916666666666664</v>
          </cell>
          <cell r="F13">
            <v>75</v>
          </cell>
          <cell r="G13">
            <v>24</v>
          </cell>
          <cell r="H13">
            <v>21.96</v>
          </cell>
          <cell r="I13" t="str">
            <v>L</v>
          </cell>
          <cell r="J13">
            <v>34.56</v>
          </cell>
          <cell r="K13">
            <v>0</v>
          </cell>
        </row>
        <row r="14">
          <cell r="B14">
            <v>25.216666666666665</v>
          </cell>
          <cell r="C14">
            <v>34.6</v>
          </cell>
          <cell r="D14">
            <v>17.2</v>
          </cell>
          <cell r="E14">
            <v>45.958333333333336</v>
          </cell>
          <cell r="F14">
            <v>76</v>
          </cell>
          <cell r="G14">
            <v>20</v>
          </cell>
          <cell r="H14">
            <v>22.68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26.341666666666669</v>
          </cell>
          <cell r="C15">
            <v>35.1</v>
          </cell>
          <cell r="D15">
            <v>17.600000000000001</v>
          </cell>
          <cell r="E15">
            <v>41.458333333333336</v>
          </cell>
          <cell r="F15">
            <v>74</v>
          </cell>
          <cell r="G15">
            <v>15</v>
          </cell>
          <cell r="H15">
            <v>24.48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27.216666666666669</v>
          </cell>
          <cell r="C16">
            <v>34.700000000000003</v>
          </cell>
          <cell r="D16">
            <v>21.3</v>
          </cell>
          <cell r="E16">
            <v>32.083333333333336</v>
          </cell>
          <cell r="F16">
            <v>47</v>
          </cell>
          <cell r="G16">
            <v>15</v>
          </cell>
          <cell r="H16">
            <v>32.76</v>
          </cell>
          <cell r="I16" t="str">
            <v>NE</v>
          </cell>
          <cell r="J16">
            <v>50.4</v>
          </cell>
          <cell r="K16">
            <v>0</v>
          </cell>
        </row>
        <row r="17">
          <cell r="B17">
            <v>26.316666666666663</v>
          </cell>
          <cell r="C17">
            <v>33.200000000000003</v>
          </cell>
          <cell r="D17">
            <v>18.600000000000001</v>
          </cell>
          <cell r="E17">
            <v>34.708333333333336</v>
          </cell>
          <cell r="F17">
            <v>54</v>
          </cell>
          <cell r="G17">
            <v>21</v>
          </cell>
          <cell r="H17">
            <v>28.44</v>
          </cell>
          <cell r="I17" t="str">
            <v>NO</v>
          </cell>
          <cell r="J17">
            <v>44.28</v>
          </cell>
          <cell r="K17">
            <v>0</v>
          </cell>
        </row>
        <row r="18">
          <cell r="B18">
            <v>23.595833333333335</v>
          </cell>
          <cell r="C18">
            <v>30.4</v>
          </cell>
          <cell r="D18">
            <v>18.899999999999999</v>
          </cell>
          <cell r="E18">
            <v>56.5</v>
          </cell>
          <cell r="F18">
            <v>83</v>
          </cell>
          <cell r="G18">
            <v>36</v>
          </cell>
          <cell r="H18">
            <v>18.720000000000002</v>
          </cell>
          <cell r="I18" t="str">
            <v>S</v>
          </cell>
          <cell r="J18">
            <v>30.96</v>
          </cell>
          <cell r="K18">
            <v>0</v>
          </cell>
        </row>
        <row r="19">
          <cell r="B19">
            <v>21.429166666666664</v>
          </cell>
          <cell r="C19">
            <v>30</v>
          </cell>
          <cell r="D19">
            <v>14.8</v>
          </cell>
          <cell r="E19">
            <v>37.583333333333336</v>
          </cell>
          <cell r="F19">
            <v>54</v>
          </cell>
          <cell r="G19">
            <v>22</v>
          </cell>
          <cell r="H19">
            <v>20.88</v>
          </cell>
          <cell r="I19" t="str">
            <v>SE</v>
          </cell>
          <cell r="J19">
            <v>32.04</v>
          </cell>
          <cell r="K19">
            <v>0</v>
          </cell>
        </row>
        <row r="20">
          <cell r="B20">
            <v>24.0625</v>
          </cell>
          <cell r="C20">
            <v>34.4</v>
          </cell>
          <cell r="D20">
            <v>14.8</v>
          </cell>
          <cell r="E20">
            <v>38.833333333333336</v>
          </cell>
          <cell r="F20">
            <v>66</v>
          </cell>
          <cell r="G20">
            <v>22</v>
          </cell>
          <cell r="H20">
            <v>12.96</v>
          </cell>
          <cell r="I20" t="str">
            <v>L</v>
          </cell>
          <cell r="J20">
            <v>26.28</v>
          </cell>
          <cell r="K20">
            <v>0</v>
          </cell>
        </row>
        <row r="21">
          <cell r="B21">
            <v>26.912500000000005</v>
          </cell>
          <cell r="C21">
            <v>36.1</v>
          </cell>
          <cell r="D21">
            <v>19.5</v>
          </cell>
          <cell r="E21">
            <v>42.375</v>
          </cell>
          <cell r="F21">
            <v>64</v>
          </cell>
          <cell r="G21">
            <v>19</v>
          </cell>
          <cell r="H21">
            <v>20.88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25.795833333333331</v>
          </cell>
          <cell r="C22">
            <v>35.6</v>
          </cell>
          <cell r="D22">
            <v>20.8</v>
          </cell>
          <cell r="E22">
            <v>53.666666666666664</v>
          </cell>
          <cell r="F22">
            <v>76</v>
          </cell>
          <cell r="G22">
            <v>24</v>
          </cell>
          <cell r="H22">
            <v>32.04</v>
          </cell>
          <cell r="I22" t="str">
            <v>NE</v>
          </cell>
          <cell r="J22">
            <v>67.680000000000007</v>
          </cell>
          <cell r="K22">
            <v>0.4</v>
          </cell>
        </row>
        <row r="23">
          <cell r="B23">
            <v>23.449999999999992</v>
          </cell>
          <cell r="C23">
            <v>29.3</v>
          </cell>
          <cell r="D23">
            <v>19.399999999999999</v>
          </cell>
          <cell r="E23">
            <v>60.25</v>
          </cell>
          <cell r="F23">
            <v>79</v>
          </cell>
          <cell r="G23">
            <v>44</v>
          </cell>
          <cell r="H23">
            <v>27.36</v>
          </cell>
          <cell r="I23" t="str">
            <v>SO</v>
          </cell>
          <cell r="J23">
            <v>48.6</v>
          </cell>
          <cell r="K23">
            <v>0</v>
          </cell>
        </row>
        <row r="24">
          <cell r="B24">
            <v>21.779166666666665</v>
          </cell>
          <cell r="C24">
            <v>29.7</v>
          </cell>
          <cell r="D24">
            <v>17.3</v>
          </cell>
          <cell r="E24">
            <v>70.958333333333329</v>
          </cell>
          <cell r="F24">
            <v>91</v>
          </cell>
          <cell r="G24">
            <v>38</v>
          </cell>
          <cell r="H24">
            <v>20.52</v>
          </cell>
          <cell r="I24" t="str">
            <v>SE</v>
          </cell>
          <cell r="J24">
            <v>34.56</v>
          </cell>
          <cell r="K24">
            <v>0</v>
          </cell>
        </row>
        <row r="25">
          <cell r="B25">
            <v>22.558333333333334</v>
          </cell>
          <cell r="C25">
            <v>30.4</v>
          </cell>
          <cell r="D25">
            <v>16.7</v>
          </cell>
          <cell r="E25">
            <v>59</v>
          </cell>
          <cell r="F25">
            <v>88</v>
          </cell>
          <cell r="G25">
            <v>30</v>
          </cell>
          <cell r="H25">
            <v>21.240000000000002</v>
          </cell>
          <cell r="I25" t="str">
            <v>SE</v>
          </cell>
          <cell r="J25">
            <v>38.159999999999997</v>
          </cell>
          <cell r="K25">
            <v>0</v>
          </cell>
        </row>
        <row r="26">
          <cell r="B26">
            <v>22.995833333333337</v>
          </cell>
          <cell r="C26">
            <v>34.1</v>
          </cell>
          <cell r="D26">
            <v>14.7</v>
          </cell>
          <cell r="E26">
            <v>38.625</v>
          </cell>
          <cell r="F26">
            <v>63</v>
          </cell>
          <cell r="G26">
            <v>11</v>
          </cell>
          <cell r="H26">
            <v>19.440000000000001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24.579166666666666</v>
          </cell>
          <cell r="C27">
            <v>35.299999999999997</v>
          </cell>
          <cell r="D27">
            <v>13.8</v>
          </cell>
          <cell r="E27">
            <v>36.625</v>
          </cell>
          <cell r="F27">
            <v>74</v>
          </cell>
          <cell r="G27">
            <v>13</v>
          </cell>
          <cell r="H27">
            <v>20.52</v>
          </cell>
          <cell r="I27" t="str">
            <v>NE</v>
          </cell>
          <cell r="J27">
            <v>34.92</v>
          </cell>
          <cell r="K27">
            <v>0</v>
          </cell>
        </row>
        <row r="28">
          <cell r="B28">
            <v>24.204166666666666</v>
          </cell>
          <cell r="C28">
            <v>33.9</v>
          </cell>
          <cell r="D28">
            <v>14.9</v>
          </cell>
          <cell r="E28">
            <v>38.541666666666664</v>
          </cell>
          <cell r="F28">
            <v>75</v>
          </cell>
          <cell r="G28">
            <v>16</v>
          </cell>
          <cell r="H28">
            <v>18.36</v>
          </cell>
          <cell r="I28" t="str">
            <v>O</v>
          </cell>
          <cell r="J28">
            <v>35.64</v>
          </cell>
          <cell r="K28">
            <v>0</v>
          </cell>
        </row>
        <row r="29">
          <cell r="B29">
            <v>23.595833333333331</v>
          </cell>
          <cell r="C29">
            <v>31.4</v>
          </cell>
          <cell r="D29">
            <v>17.3</v>
          </cell>
          <cell r="E29">
            <v>45.083333333333336</v>
          </cell>
          <cell r="F29">
            <v>67</v>
          </cell>
          <cell r="G29">
            <v>27</v>
          </cell>
          <cell r="H29">
            <v>15.840000000000002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23.665217391304349</v>
          </cell>
          <cell r="C30">
            <v>30.8</v>
          </cell>
          <cell r="D30">
            <v>16.2</v>
          </cell>
          <cell r="E30">
            <v>52.217391304347828</v>
          </cell>
          <cell r="F30">
            <v>80</v>
          </cell>
          <cell r="G30">
            <v>30</v>
          </cell>
          <cell r="H30">
            <v>16.559999999999999</v>
          </cell>
          <cell r="I30" t="str">
            <v>L</v>
          </cell>
          <cell r="J30">
            <v>30.240000000000002</v>
          </cell>
          <cell r="K30">
            <v>0</v>
          </cell>
        </row>
        <row r="31">
          <cell r="B31">
            <v>24.525000000000002</v>
          </cell>
          <cell r="C31">
            <v>32.4</v>
          </cell>
          <cell r="D31">
            <v>16.899999999999999</v>
          </cell>
          <cell r="E31">
            <v>44.083333333333336</v>
          </cell>
          <cell r="F31">
            <v>68</v>
          </cell>
          <cell r="G31">
            <v>24</v>
          </cell>
          <cell r="H31">
            <v>17.28</v>
          </cell>
          <cell r="I31" t="str">
            <v>L</v>
          </cell>
          <cell r="J31">
            <v>33.119999999999997</v>
          </cell>
          <cell r="K31">
            <v>0</v>
          </cell>
        </row>
        <row r="32">
          <cell r="B32">
            <v>25.325000000000003</v>
          </cell>
          <cell r="C32">
            <v>34.799999999999997</v>
          </cell>
          <cell r="D32">
            <v>17.3</v>
          </cell>
          <cell r="E32">
            <v>32.916666666666664</v>
          </cell>
          <cell r="F32">
            <v>50</v>
          </cell>
          <cell r="G32">
            <v>18</v>
          </cell>
          <cell r="H32">
            <v>16.2</v>
          </cell>
          <cell r="I32" t="str">
            <v>L</v>
          </cell>
          <cell r="J32">
            <v>29.16</v>
          </cell>
          <cell r="K32">
            <v>0</v>
          </cell>
        </row>
        <row r="33">
          <cell r="B33">
            <v>25.933333333333334</v>
          </cell>
          <cell r="C33">
            <v>35.299999999999997</v>
          </cell>
          <cell r="D33">
            <v>16.600000000000001</v>
          </cell>
          <cell r="E33">
            <v>35.416666666666664</v>
          </cell>
          <cell r="F33">
            <v>66</v>
          </cell>
          <cell r="G33">
            <v>17</v>
          </cell>
          <cell r="H33">
            <v>21.240000000000002</v>
          </cell>
          <cell r="I33" t="str">
            <v>L</v>
          </cell>
          <cell r="J33">
            <v>36</v>
          </cell>
          <cell r="K33">
            <v>0</v>
          </cell>
        </row>
        <row r="34">
          <cell r="B34">
            <v>26.383333333333329</v>
          </cell>
          <cell r="C34">
            <v>36.9</v>
          </cell>
          <cell r="D34">
            <v>16.3</v>
          </cell>
          <cell r="E34">
            <v>35.416666666666664</v>
          </cell>
          <cell r="F34">
            <v>71</v>
          </cell>
          <cell r="G34">
            <v>14</v>
          </cell>
          <cell r="H34">
            <v>21.6</v>
          </cell>
          <cell r="I34" t="str">
            <v>O</v>
          </cell>
          <cell r="J34">
            <v>36.36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22.664999999999999</v>
          </cell>
          <cell r="C5">
            <v>33</v>
          </cell>
          <cell r="D5">
            <v>11.4</v>
          </cell>
          <cell r="E5">
            <v>60.7</v>
          </cell>
          <cell r="F5">
            <v>96</v>
          </cell>
          <cell r="G5">
            <v>27</v>
          </cell>
          <cell r="H5">
            <v>13.68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25.77</v>
          </cell>
          <cell r="C6">
            <v>34.6</v>
          </cell>
          <cell r="D6">
            <v>16.5</v>
          </cell>
          <cell r="E6">
            <v>46</v>
          </cell>
          <cell r="F6">
            <v>79</v>
          </cell>
          <cell r="G6">
            <v>20</v>
          </cell>
          <cell r="H6">
            <v>5.4</v>
          </cell>
          <cell r="I6" t="str">
            <v>SE</v>
          </cell>
          <cell r="J6">
            <v>21.240000000000002</v>
          </cell>
          <cell r="K6">
            <v>0</v>
          </cell>
        </row>
        <row r="7">
          <cell r="B7">
            <v>21.666666666666668</v>
          </cell>
          <cell r="C7">
            <v>28</v>
          </cell>
          <cell r="D7">
            <v>18.899999999999999</v>
          </cell>
          <cell r="E7">
            <v>74.083333333333329</v>
          </cell>
          <cell r="F7">
            <v>91</v>
          </cell>
          <cell r="G7">
            <v>35</v>
          </cell>
          <cell r="H7">
            <v>14.04</v>
          </cell>
          <cell r="I7" t="str">
            <v>O</v>
          </cell>
          <cell r="J7">
            <v>24.48</v>
          </cell>
          <cell r="K7">
            <v>1.2000000000000002</v>
          </cell>
        </row>
        <row r="8">
          <cell r="B8">
            <v>15.545454545454545</v>
          </cell>
          <cell r="C8">
            <v>17.3</v>
          </cell>
          <cell r="D8">
            <v>13.9</v>
          </cell>
          <cell r="E8">
            <v>90.454545454545453</v>
          </cell>
          <cell r="F8">
            <v>95</v>
          </cell>
          <cell r="G8">
            <v>85</v>
          </cell>
          <cell r="H8">
            <v>9.3600000000000012</v>
          </cell>
          <cell r="I8" t="str">
            <v>NO</v>
          </cell>
          <cell r="J8">
            <v>26.64</v>
          </cell>
          <cell r="K8">
            <v>1.8</v>
          </cell>
        </row>
        <row r="9">
          <cell r="B9">
            <v>16.236363636363635</v>
          </cell>
          <cell r="C9">
            <v>17.7</v>
          </cell>
          <cell r="D9">
            <v>14.8</v>
          </cell>
          <cell r="E9">
            <v>86.727272727272734</v>
          </cell>
          <cell r="F9">
            <v>94</v>
          </cell>
          <cell r="G9">
            <v>83</v>
          </cell>
          <cell r="H9">
            <v>14.4</v>
          </cell>
          <cell r="I9" t="str">
            <v>NO</v>
          </cell>
          <cell r="J9">
            <v>30.96</v>
          </cell>
          <cell r="K9">
            <v>0</v>
          </cell>
        </row>
        <row r="10">
          <cell r="B10">
            <v>18.358333333333334</v>
          </cell>
          <cell r="C10">
            <v>20.9</v>
          </cell>
          <cell r="D10">
            <v>14</v>
          </cell>
          <cell r="E10">
            <v>72.75</v>
          </cell>
          <cell r="F10">
            <v>89</v>
          </cell>
          <cell r="G10">
            <v>62</v>
          </cell>
          <cell r="H10">
            <v>0.36000000000000004</v>
          </cell>
          <cell r="I10" t="str">
            <v>SO</v>
          </cell>
          <cell r="J10">
            <v>13.32</v>
          </cell>
          <cell r="K10">
            <v>0</v>
          </cell>
        </row>
        <row r="11">
          <cell r="B11">
            <v>20.099999999999998</v>
          </cell>
          <cell r="C11">
            <v>26.4</v>
          </cell>
          <cell r="D11">
            <v>14.8</v>
          </cell>
          <cell r="E11">
            <v>66.2</v>
          </cell>
          <cell r="F11">
            <v>87</v>
          </cell>
          <cell r="G11">
            <v>44</v>
          </cell>
          <cell r="H11">
            <v>14.4</v>
          </cell>
          <cell r="I11" t="str">
            <v>SE</v>
          </cell>
          <cell r="J11">
            <v>28.44</v>
          </cell>
          <cell r="K11">
            <v>0</v>
          </cell>
        </row>
        <row r="12">
          <cell r="B12">
            <v>21.8125</v>
          </cell>
          <cell r="C12">
            <v>30.5</v>
          </cell>
          <cell r="D12">
            <v>14.6</v>
          </cell>
          <cell r="E12">
            <v>63.208333333333336</v>
          </cell>
          <cell r="F12">
            <v>90</v>
          </cell>
          <cell r="G12">
            <v>34</v>
          </cell>
          <cell r="H12">
            <v>12.24</v>
          </cell>
          <cell r="I12" t="str">
            <v>SE</v>
          </cell>
          <cell r="J12">
            <v>28.44</v>
          </cell>
          <cell r="K12">
            <v>0</v>
          </cell>
        </row>
        <row r="13">
          <cell r="B13">
            <v>24.283333333333335</v>
          </cell>
          <cell r="C13">
            <v>33</v>
          </cell>
          <cell r="D13">
            <v>16.8</v>
          </cell>
          <cell r="E13">
            <v>50.666666666666664</v>
          </cell>
          <cell r="F13">
            <v>72</v>
          </cell>
          <cell r="G13">
            <v>27</v>
          </cell>
          <cell r="H13">
            <v>10.08</v>
          </cell>
          <cell r="I13" t="str">
            <v>SE</v>
          </cell>
          <cell r="J13">
            <v>20.88</v>
          </cell>
          <cell r="K13">
            <v>0</v>
          </cell>
        </row>
        <row r="14">
          <cell r="B14">
            <v>26.612500000000008</v>
          </cell>
          <cell r="C14">
            <v>37.1</v>
          </cell>
          <cell r="D14">
            <v>18.5</v>
          </cell>
          <cell r="E14">
            <v>49.541666666666664</v>
          </cell>
          <cell r="F14">
            <v>80</v>
          </cell>
          <cell r="G14">
            <v>16</v>
          </cell>
          <cell r="H14">
            <v>7.5600000000000005</v>
          </cell>
          <cell r="I14" t="str">
            <v>SE</v>
          </cell>
          <cell r="J14">
            <v>18.720000000000002</v>
          </cell>
          <cell r="K14">
            <v>0</v>
          </cell>
        </row>
        <row r="15">
          <cell r="B15">
            <v>28.621739130434779</v>
          </cell>
          <cell r="C15">
            <v>39.1</v>
          </cell>
          <cell r="D15">
            <v>18.5</v>
          </cell>
          <cell r="E15">
            <v>42.913043478260867</v>
          </cell>
          <cell r="F15">
            <v>82</v>
          </cell>
          <cell r="G15">
            <v>14</v>
          </cell>
          <cell r="H15">
            <v>9</v>
          </cell>
          <cell r="I15" t="str">
            <v>L</v>
          </cell>
          <cell r="J15">
            <v>23.400000000000002</v>
          </cell>
          <cell r="K15">
            <v>0</v>
          </cell>
        </row>
        <row r="16">
          <cell r="B16">
            <v>30.794117647058822</v>
          </cell>
          <cell r="C16">
            <v>38.700000000000003</v>
          </cell>
          <cell r="D16">
            <v>18</v>
          </cell>
          <cell r="E16">
            <v>35.058823529411768</v>
          </cell>
          <cell r="F16">
            <v>87</v>
          </cell>
          <cell r="G16">
            <v>14</v>
          </cell>
          <cell r="H16">
            <v>12.6</v>
          </cell>
          <cell r="I16" t="str">
            <v>NO</v>
          </cell>
          <cell r="J16">
            <v>41.4</v>
          </cell>
          <cell r="K16">
            <v>0</v>
          </cell>
        </row>
        <row r="17">
          <cell r="B17">
            <v>30.526666666666664</v>
          </cell>
          <cell r="C17">
            <v>36.200000000000003</v>
          </cell>
          <cell r="D17">
            <v>17.399999999999999</v>
          </cell>
          <cell r="E17">
            <v>39.799999999999997</v>
          </cell>
          <cell r="F17">
            <v>82</v>
          </cell>
          <cell r="G17">
            <v>28</v>
          </cell>
          <cell r="H17">
            <v>20.52</v>
          </cell>
          <cell r="I17" t="str">
            <v>NO</v>
          </cell>
          <cell r="J17">
            <v>40.32</v>
          </cell>
          <cell r="K17">
            <v>0</v>
          </cell>
        </row>
        <row r="18">
          <cell r="B18">
            <v>27.138461538461538</v>
          </cell>
          <cell r="C18">
            <v>30.4</v>
          </cell>
          <cell r="D18">
            <v>22.9</v>
          </cell>
          <cell r="E18">
            <v>31.076923076923077</v>
          </cell>
          <cell r="F18">
            <v>63</v>
          </cell>
          <cell r="G18">
            <v>25</v>
          </cell>
          <cell r="H18">
            <v>14.76</v>
          </cell>
          <cell r="I18" t="str">
            <v>SE</v>
          </cell>
          <cell r="J18">
            <v>34.56</v>
          </cell>
          <cell r="K18">
            <v>0</v>
          </cell>
        </row>
        <row r="19">
          <cell r="B19">
            <v>26.74285714285714</v>
          </cell>
          <cell r="C19">
            <v>32.1</v>
          </cell>
          <cell r="D19">
            <v>15.8</v>
          </cell>
          <cell r="E19">
            <v>26.928571428571427</v>
          </cell>
          <cell r="F19">
            <v>57</v>
          </cell>
          <cell r="G19">
            <v>17</v>
          </cell>
          <cell r="H19">
            <v>18</v>
          </cell>
          <cell r="I19" t="str">
            <v>SE</v>
          </cell>
          <cell r="J19">
            <v>36.36</v>
          </cell>
          <cell r="K19">
            <v>0</v>
          </cell>
        </row>
        <row r="20">
          <cell r="B20">
            <v>28.211764705882352</v>
          </cell>
          <cell r="C20">
            <v>36.200000000000003</v>
          </cell>
          <cell r="D20">
            <v>18.600000000000001</v>
          </cell>
          <cell r="E20">
            <v>33.823529411764703</v>
          </cell>
          <cell r="F20">
            <v>57</v>
          </cell>
          <cell r="G20">
            <v>17</v>
          </cell>
          <cell r="H20">
            <v>8.2799999999999994</v>
          </cell>
          <cell r="I20" t="str">
            <v>SE</v>
          </cell>
          <cell r="J20">
            <v>18.720000000000002</v>
          </cell>
          <cell r="K20">
            <v>0</v>
          </cell>
        </row>
        <row r="21">
          <cell r="B21">
            <v>31.237500000000004</v>
          </cell>
          <cell r="C21">
            <v>38.799999999999997</v>
          </cell>
          <cell r="D21">
            <v>18.899999999999999</v>
          </cell>
          <cell r="E21">
            <v>37.6875</v>
          </cell>
          <cell r="F21">
            <v>84</v>
          </cell>
          <cell r="G21">
            <v>20</v>
          </cell>
          <cell r="H21">
            <v>8.2799999999999994</v>
          </cell>
          <cell r="I21" t="str">
            <v>O</v>
          </cell>
          <cell r="J21">
            <v>18</v>
          </cell>
          <cell r="K21">
            <v>0</v>
          </cell>
        </row>
        <row r="22">
          <cell r="B22">
            <v>31.305555555555557</v>
          </cell>
          <cell r="C22">
            <v>39.1</v>
          </cell>
          <cell r="D22">
            <v>21</v>
          </cell>
          <cell r="E22">
            <v>42.111111111111114</v>
          </cell>
          <cell r="F22">
            <v>86</v>
          </cell>
          <cell r="G22">
            <v>22</v>
          </cell>
          <cell r="H22">
            <v>16.559999999999999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26.561111111111117</v>
          </cell>
          <cell r="C23">
            <v>31.3</v>
          </cell>
          <cell r="D23">
            <v>23</v>
          </cell>
          <cell r="E23">
            <v>59.611111111111114</v>
          </cell>
          <cell r="F23">
            <v>79</v>
          </cell>
          <cell r="G23">
            <v>40</v>
          </cell>
          <cell r="H23">
            <v>17.64</v>
          </cell>
          <cell r="I23" t="str">
            <v>O</v>
          </cell>
          <cell r="J23">
            <v>39.6</v>
          </cell>
          <cell r="K23">
            <v>0</v>
          </cell>
        </row>
        <row r="24">
          <cell r="B24">
            <v>26.975000000000001</v>
          </cell>
          <cell r="C24">
            <v>32.200000000000003</v>
          </cell>
          <cell r="D24">
            <v>19.899999999999999</v>
          </cell>
          <cell r="E24">
            <v>54.625</v>
          </cell>
          <cell r="F24">
            <v>86</v>
          </cell>
          <cell r="G24">
            <v>34</v>
          </cell>
          <cell r="H24">
            <v>11.16</v>
          </cell>
          <cell r="I24" t="str">
            <v>SE</v>
          </cell>
          <cell r="J24">
            <v>32.4</v>
          </cell>
          <cell r="K24">
            <v>0</v>
          </cell>
        </row>
        <row r="25">
          <cell r="B25">
            <v>25.962499999999995</v>
          </cell>
          <cell r="C25">
            <v>34.299999999999997</v>
          </cell>
          <cell r="D25">
            <v>18.399999999999999</v>
          </cell>
          <cell r="E25">
            <v>52.916666666666664</v>
          </cell>
          <cell r="F25">
            <v>79</v>
          </cell>
          <cell r="G25">
            <v>27</v>
          </cell>
          <cell r="H25">
            <v>12.24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25.525000000000006</v>
          </cell>
          <cell r="C26">
            <v>36.299999999999997</v>
          </cell>
          <cell r="D26">
            <v>15.7</v>
          </cell>
          <cell r="E26">
            <v>37.625</v>
          </cell>
          <cell r="F26">
            <v>63</v>
          </cell>
          <cell r="G26">
            <v>16</v>
          </cell>
          <cell r="H26">
            <v>11.520000000000001</v>
          </cell>
          <cell r="I26" t="str">
            <v>SE</v>
          </cell>
          <cell r="J26">
            <v>26.28</v>
          </cell>
          <cell r="K26">
            <v>0</v>
          </cell>
        </row>
        <row r="27">
          <cell r="B27">
            <v>30</v>
          </cell>
          <cell r="C27">
            <v>38.799999999999997</v>
          </cell>
          <cell r="D27">
            <v>17.2</v>
          </cell>
          <cell r="E27">
            <v>29.117647058823529</v>
          </cell>
          <cell r="F27">
            <v>66</v>
          </cell>
          <cell r="G27">
            <v>12</v>
          </cell>
          <cell r="H27">
            <v>12.24</v>
          </cell>
          <cell r="I27" t="str">
            <v>SO</v>
          </cell>
          <cell r="J27">
            <v>26.28</v>
          </cell>
          <cell r="K27">
            <v>0</v>
          </cell>
        </row>
        <row r="28">
          <cell r="B28">
            <v>30.539999999999996</v>
          </cell>
          <cell r="C28">
            <v>36.9</v>
          </cell>
          <cell r="D28">
            <v>18.3</v>
          </cell>
          <cell r="E28">
            <v>28</v>
          </cell>
          <cell r="F28">
            <v>59</v>
          </cell>
          <cell r="G28">
            <v>15</v>
          </cell>
          <cell r="H28">
            <v>16.559999999999999</v>
          </cell>
          <cell r="I28" t="str">
            <v>SO</v>
          </cell>
          <cell r="J28">
            <v>31.319999999999997</v>
          </cell>
          <cell r="K28">
            <v>0</v>
          </cell>
        </row>
        <row r="29">
          <cell r="B29">
            <v>29.623076923076919</v>
          </cell>
          <cell r="C29">
            <v>33.4</v>
          </cell>
          <cell r="D29">
            <v>20.8</v>
          </cell>
          <cell r="E29">
            <v>37.769230769230766</v>
          </cell>
          <cell r="F29">
            <v>69</v>
          </cell>
          <cell r="G29">
            <v>26</v>
          </cell>
          <cell r="H29">
            <v>14.76</v>
          </cell>
          <cell r="I29" t="str">
            <v>SO</v>
          </cell>
          <cell r="J29">
            <v>28.08</v>
          </cell>
          <cell r="K29">
            <v>0</v>
          </cell>
        </row>
        <row r="30">
          <cell r="B30">
            <v>30.900000000000002</v>
          </cell>
          <cell r="C30">
            <v>35.5</v>
          </cell>
          <cell r="D30">
            <v>18</v>
          </cell>
          <cell r="E30">
            <v>34.5</v>
          </cell>
          <cell r="F30">
            <v>76</v>
          </cell>
          <cell r="G30">
            <v>24</v>
          </cell>
          <cell r="H30">
            <v>10.8</v>
          </cell>
          <cell r="I30" t="str">
            <v>SO</v>
          </cell>
          <cell r="J30">
            <v>26.28</v>
          </cell>
          <cell r="K30">
            <v>0</v>
          </cell>
        </row>
        <row r="31">
          <cell r="B31">
            <v>31.969230769230769</v>
          </cell>
          <cell r="C31">
            <v>36.6</v>
          </cell>
          <cell r="D31">
            <v>20.5</v>
          </cell>
          <cell r="E31">
            <v>29.153846153846153</v>
          </cell>
          <cell r="F31">
            <v>66</v>
          </cell>
          <cell r="G31">
            <v>20</v>
          </cell>
          <cell r="H31">
            <v>11.879999999999999</v>
          </cell>
          <cell r="I31" t="str">
            <v>SO</v>
          </cell>
          <cell r="J31">
            <v>32.04</v>
          </cell>
          <cell r="K31">
            <v>0</v>
          </cell>
        </row>
        <row r="32">
          <cell r="B32">
            <v>32.42307692307692</v>
          </cell>
          <cell r="C32">
            <v>37.9</v>
          </cell>
          <cell r="D32">
            <v>19.399999999999999</v>
          </cell>
          <cell r="E32">
            <v>22.153846153846153</v>
          </cell>
          <cell r="F32">
            <v>54</v>
          </cell>
          <cell r="G32">
            <v>14</v>
          </cell>
          <cell r="H32">
            <v>11.16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33.736363636363642</v>
          </cell>
          <cell r="C33">
            <v>39.1</v>
          </cell>
          <cell r="D33">
            <v>17.899999999999999</v>
          </cell>
          <cell r="E33">
            <v>20.181818181818183</v>
          </cell>
          <cell r="F33">
            <v>67</v>
          </cell>
          <cell r="G33">
            <v>12</v>
          </cell>
          <cell r="H33">
            <v>12.24</v>
          </cell>
          <cell r="I33" t="str">
            <v>SE</v>
          </cell>
          <cell r="J33">
            <v>27.720000000000002</v>
          </cell>
          <cell r="K33">
            <v>0</v>
          </cell>
        </row>
        <row r="34">
          <cell r="B34">
            <v>34.727272727272727</v>
          </cell>
          <cell r="C34">
            <v>39.799999999999997</v>
          </cell>
          <cell r="D34">
            <v>16.399999999999999</v>
          </cell>
          <cell r="E34">
            <v>20.545454545454547</v>
          </cell>
          <cell r="F34">
            <v>78</v>
          </cell>
          <cell r="G34">
            <v>12</v>
          </cell>
          <cell r="H34">
            <v>9.7200000000000006</v>
          </cell>
          <cell r="I34" t="str">
            <v>L</v>
          </cell>
          <cell r="J34">
            <v>22.32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18.883333333333329</v>
          </cell>
          <cell r="C5">
            <v>26.5</v>
          </cell>
          <cell r="D5">
            <v>11.7</v>
          </cell>
          <cell r="E5">
            <v>66.041666666666671</v>
          </cell>
          <cell r="F5">
            <v>95</v>
          </cell>
          <cell r="G5">
            <v>30</v>
          </cell>
          <cell r="H5">
            <v>11.16</v>
          </cell>
          <cell r="I5" t="str">
            <v>N</v>
          </cell>
          <cell r="J5">
            <v>19.8</v>
          </cell>
          <cell r="K5">
            <v>0</v>
          </cell>
        </row>
        <row r="6">
          <cell r="B6">
            <v>20.716666666666672</v>
          </cell>
          <cell r="C6">
            <v>27.3</v>
          </cell>
          <cell r="D6">
            <v>12.4</v>
          </cell>
          <cell r="E6">
            <v>58.041666666666664</v>
          </cell>
          <cell r="F6">
            <v>92</v>
          </cell>
          <cell r="G6">
            <v>34</v>
          </cell>
          <cell r="H6">
            <v>12.96</v>
          </cell>
          <cell r="I6" t="str">
            <v>N</v>
          </cell>
          <cell r="J6">
            <v>24.840000000000003</v>
          </cell>
          <cell r="K6">
            <v>0</v>
          </cell>
        </row>
        <row r="7">
          <cell r="B7">
            <v>17.916666666666661</v>
          </cell>
          <cell r="C7">
            <v>24.1</v>
          </cell>
          <cell r="D7">
            <v>15.8</v>
          </cell>
          <cell r="E7">
            <v>82.791666666666671</v>
          </cell>
          <cell r="F7">
            <v>94</v>
          </cell>
          <cell r="G7">
            <v>46</v>
          </cell>
          <cell r="H7">
            <v>14.76</v>
          </cell>
          <cell r="I7" t="str">
            <v>N</v>
          </cell>
          <cell r="J7">
            <v>23.759999999999998</v>
          </cell>
          <cell r="K7">
            <v>1.9999999999999998</v>
          </cell>
        </row>
        <row r="8">
          <cell r="B8">
            <v>16.170833333333331</v>
          </cell>
          <cell r="C8">
            <v>21.5</v>
          </cell>
          <cell r="D8">
            <v>12.5</v>
          </cell>
          <cell r="E8">
            <v>85.083333333333329</v>
          </cell>
          <cell r="F8">
            <v>96</v>
          </cell>
          <cell r="G8">
            <v>65</v>
          </cell>
          <cell r="H8">
            <v>12.24</v>
          </cell>
          <cell r="I8" t="str">
            <v>N</v>
          </cell>
          <cell r="J8">
            <v>25.2</v>
          </cell>
          <cell r="K8">
            <v>0</v>
          </cell>
        </row>
        <row r="9">
          <cell r="B9">
            <v>13.754166666666668</v>
          </cell>
          <cell r="C9">
            <v>17.100000000000001</v>
          </cell>
          <cell r="D9">
            <v>10.7</v>
          </cell>
          <cell r="E9">
            <v>91.875</v>
          </cell>
          <cell r="F9">
            <v>97</v>
          </cell>
          <cell r="G9">
            <v>83</v>
          </cell>
          <cell r="H9">
            <v>12.6</v>
          </cell>
          <cell r="I9" t="str">
            <v>N</v>
          </cell>
          <cell r="J9">
            <v>27</v>
          </cell>
          <cell r="K9">
            <v>1</v>
          </cell>
        </row>
        <row r="10">
          <cell r="B10">
            <v>11.562499999999998</v>
          </cell>
          <cell r="C10">
            <v>16.5</v>
          </cell>
          <cell r="D10">
            <v>9.5</v>
          </cell>
          <cell r="E10">
            <v>83.875</v>
          </cell>
          <cell r="F10">
            <v>97</v>
          </cell>
          <cell r="G10">
            <v>57</v>
          </cell>
          <cell r="H10">
            <v>15.120000000000001</v>
          </cell>
          <cell r="I10" t="str">
            <v>N</v>
          </cell>
          <cell r="J10">
            <v>32.76</v>
          </cell>
          <cell r="K10">
            <v>0</v>
          </cell>
        </row>
        <row r="11">
          <cell r="B11">
            <v>12.941666666666668</v>
          </cell>
          <cell r="C11">
            <v>20.100000000000001</v>
          </cell>
          <cell r="D11">
            <v>6.3</v>
          </cell>
          <cell r="E11">
            <v>60.458333333333336</v>
          </cell>
          <cell r="F11">
            <v>85</v>
          </cell>
          <cell r="G11">
            <v>28</v>
          </cell>
          <cell r="H11">
            <v>15.120000000000001</v>
          </cell>
          <cell r="I11" t="str">
            <v>N</v>
          </cell>
          <cell r="J11">
            <v>27.720000000000002</v>
          </cell>
          <cell r="K11">
            <v>0</v>
          </cell>
        </row>
        <row r="12">
          <cell r="B12">
            <v>15.5625</v>
          </cell>
          <cell r="C12">
            <v>22.6</v>
          </cell>
          <cell r="D12">
            <v>9.4</v>
          </cell>
          <cell r="E12">
            <v>52.166666666666664</v>
          </cell>
          <cell r="F12">
            <v>78</v>
          </cell>
          <cell r="G12">
            <v>33</v>
          </cell>
          <cell r="H12">
            <v>15.120000000000001</v>
          </cell>
          <cell r="I12" t="str">
            <v>N</v>
          </cell>
          <cell r="J12">
            <v>23.400000000000002</v>
          </cell>
          <cell r="K12">
            <v>0</v>
          </cell>
        </row>
        <row r="13">
          <cell r="B13">
            <v>19.000000000000004</v>
          </cell>
          <cell r="C13">
            <v>28.3</v>
          </cell>
          <cell r="D13">
            <v>10.8</v>
          </cell>
          <cell r="E13">
            <v>53.916666666666664</v>
          </cell>
          <cell r="F13">
            <v>85</v>
          </cell>
          <cell r="G13">
            <v>29</v>
          </cell>
          <cell r="H13">
            <v>13.68</v>
          </cell>
          <cell r="I13" t="str">
            <v>N</v>
          </cell>
          <cell r="J13">
            <v>30.96</v>
          </cell>
          <cell r="K13">
            <v>0</v>
          </cell>
        </row>
        <row r="14">
          <cell r="B14">
            <v>23.816666666666666</v>
          </cell>
          <cell r="C14">
            <v>30.6</v>
          </cell>
          <cell r="D14">
            <v>17</v>
          </cell>
          <cell r="E14">
            <v>45.791666666666664</v>
          </cell>
          <cell r="F14">
            <v>61</v>
          </cell>
          <cell r="G14">
            <v>29</v>
          </cell>
          <cell r="H14">
            <v>15.48</v>
          </cell>
          <cell r="I14" t="str">
            <v>N</v>
          </cell>
          <cell r="J14">
            <v>33.480000000000004</v>
          </cell>
          <cell r="K14">
            <v>0</v>
          </cell>
        </row>
        <row r="15">
          <cell r="B15">
            <v>25.620833333333334</v>
          </cell>
          <cell r="C15">
            <v>33.799999999999997</v>
          </cell>
          <cell r="D15">
            <v>16.600000000000001</v>
          </cell>
          <cell r="E15">
            <v>51.666666666666664</v>
          </cell>
          <cell r="F15">
            <v>84</v>
          </cell>
          <cell r="G15">
            <v>24</v>
          </cell>
          <cell r="H15">
            <v>16.2</v>
          </cell>
          <cell r="I15" t="str">
            <v>N</v>
          </cell>
          <cell r="J15">
            <v>33.480000000000004</v>
          </cell>
          <cell r="K15">
            <v>0</v>
          </cell>
        </row>
        <row r="16">
          <cell r="B16">
            <v>27.616666666666671</v>
          </cell>
          <cell r="C16">
            <v>36.1</v>
          </cell>
          <cell r="D16">
            <v>19.5</v>
          </cell>
          <cell r="E16">
            <v>42.916666666666664</v>
          </cell>
          <cell r="F16">
            <v>67</v>
          </cell>
          <cell r="G16">
            <v>19</v>
          </cell>
          <cell r="H16">
            <v>25.56</v>
          </cell>
          <cell r="I16" t="str">
            <v>N</v>
          </cell>
          <cell r="J16">
            <v>50.76</v>
          </cell>
          <cell r="K16">
            <v>0</v>
          </cell>
        </row>
        <row r="17">
          <cell r="B17">
            <v>26.216666666666669</v>
          </cell>
          <cell r="C17">
            <v>34.5</v>
          </cell>
          <cell r="D17">
            <v>21.3</v>
          </cell>
          <cell r="E17">
            <v>50.666666666666664</v>
          </cell>
          <cell r="F17">
            <v>65</v>
          </cell>
          <cell r="G17">
            <v>32</v>
          </cell>
          <cell r="H17">
            <v>36.72</v>
          </cell>
          <cell r="I17" t="str">
            <v>N</v>
          </cell>
          <cell r="J17">
            <v>66.600000000000009</v>
          </cell>
          <cell r="K17">
            <v>0</v>
          </cell>
        </row>
        <row r="18">
          <cell r="B18">
            <v>19.895833333333332</v>
          </cell>
          <cell r="C18">
            <v>25</v>
          </cell>
          <cell r="D18">
            <v>16.100000000000001</v>
          </cell>
          <cell r="E18">
            <v>43.208333333333336</v>
          </cell>
          <cell r="F18">
            <v>69</v>
          </cell>
          <cell r="G18">
            <v>16</v>
          </cell>
          <cell r="H18">
            <v>21.96</v>
          </cell>
          <cell r="I18" t="str">
            <v>N</v>
          </cell>
          <cell r="J18">
            <v>45.72</v>
          </cell>
          <cell r="K18">
            <v>0</v>
          </cell>
        </row>
        <row r="19">
          <cell r="B19">
            <v>18.287499999999998</v>
          </cell>
          <cell r="C19">
            <v>26.3</v>
          </cell>
          <cell r="D19">
            <v>11.1</v>
          </cell>
          <cell r="E19">
            <v>43</v>
          </cell>
          <cell r="F19">
            <v>71</v>
          </cell>
          <cell r="G19">
            <v>18</v>
          </cell>
          <cell r="H19">
            <v>19.079999999999998</v>
          </cell>
          <cell r="I19" t="str">
            <v>N</v>
          </cell>
          <cell r="J19">
            <v>33.840000000000003</v>
          </cell>
          <cell r="K19">
            <v>0</v>
          </cell>
        </row>
        <row r="20">
          <cell r="B20">
            <v>22.179166666666664</v>
          </cell>
          <cell r="C20">
            <v>30.6</v>
          </cell>
          <cell r="D20">
            <v>14.7</v>
          </cell>
          <cell r="E20">
            <v>34.75</v>
          </cell>
          <cell r="F20">
            <v>67</v>
          </cell>
          <cell r="G20">
            <v>17</v>
          </cell>
          <cell r="H20">
            <v>10.44</v>
          </cell>
          <cell r="I20" t="str">
            <v>N</v>
          </cell>
          <cell r="J20">
            <v>25.2</v>
          </cell>
          <cell r="K20">
            <v>0</v>
          </cell>
        </row>
        <row r="21">
          <cell r="B21">
            <v>26.087500000000002</v>
          </cell>
          <cell r="C21">
            <v>36</v>
          </cell>
          <cell r="D21">
            <v>17.899999999999999</v>
          </cell>
          <cell r="E21">
            <v>40.416666666666664</v>
          </cell>
          <cell r="F21">
            <v>60</v>
          </cell>
          <cell r="G21">
            <v>26</v>
          </cell>
          <cell r="H21">
            <v>18</v>
          </cell>
          <cell r="I21" t="str">
            <v>N</v>
          </cell>
          <cell r="J21">
            <v>33.480000000000004</v>
          </cell>
          <cell r="K21">
            <v>0</v>
          </cell>
        </row>
        <row r="22">
          <cell r="B22">
            <v>28.837500000000002</v>
          </cell>
          <cell r="C22">
            <v>36.799999999999997</v>
          </cell>
          <cell r="D22">
            <v>22.8</v>
          </cell>
          <cell r="E22">
            <v>46.291666666666664</v>
          </cell>
          <cell r="F22">
            <v>67</v>
          </cell>
          <cell r="G22">
            <v>25</v>
          </cell>
          <cell r="H22">
            <v>19.079999999999998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20.95</v>
          </cell>
          <cell r="C23">
            <v>30.8</v>
          </cell>
          <cell r="D23">
            <v>18.100000000000001</v>
          </cell>
          <cell r="E23">
            <v>80.666666666666671</v>
          </cell>
          <cell r="F23">
            <v>96</v>
          </cell>
          <cell r="G23">
            <v>38</v>
          </cell>
          <cell r="H23">
            <v>27.36</v>
          </cell>
          <cell r="I23" t="str">
            <v>N</v>
          </cell>
          <cell r="J23">
            <v>59.760000000000005</v>
          </cell>
          <cell r="K23">
            <v>18.2</v>
          </cell>
        </row>
        <row r="24">
          <cell r="B24">
            <v>19.112500000000001</v>
          </cell>
          <cell r="C24">
            <v>26.6</v>
          </cell>
          <cell r="D24">
            <v>12.9</v>
          </cell>
          <cell r="E24">
            <v>63.833333333333336</v>
          </cell>
          <cell r="F24">
            <v>95</v>
          </cell>
          <cell r="G24">
            <v>21</v>
          </cell>
          <cell r="H24">
            <v>17.64</v>
          </cell>
          <cell r="I24" t="str">
            <v>N</v>
          </cell>
          <cell r="J24">
            <v>30.96</v>
          </cell>
          <cell r="K24">
            <v>0</v>
          </cell>
        </row>
        <row r="25">
          <cell r="B25">
            <v>20.133333333333333</v>
          </cell>
          <cell r="C25">
            <v>27.1</v>
          </cell>
          <cell r="D25">
            <v>14.3</v>
          </cell>
          <cell r="E25">
            <v>45.125</v>
          </cell>
          <cell r="F25">
            <v>58</v>
          </cell>
          <cell r="G25">
            <v>27</v>
          </cell>
          <cell r="H25">
            <v>23.759999999999998</v>
          </cell>
          <cell r="I25" t="str">
            <v>N</v>
          </cell>
          <cell r="J25">
            <v>40.32</v>
          </cell>
          <cell r="K25">
            <v>0</v>
          </cell>
        </row>
        <row r="26">
          <cell r="B26">
            <v>20.612500000000001</v>
          </cell>
          <cell r="C26">
            <v>28.3</v>
          </cell>
          <cell r="D26">
            <v>13.6</v>
          </cell>
          <cell r="E26">
            <v>49.75</v>
          </cell>
          <cell r="F26">
            <v>78</v>
          </cell>
          <cell r="G26">
            <v>27</v>
          </cell>
          <cell r="H26">
            <v>20.16</v>
          </cell>
          <cell r="I26" t="str">
            <v>N</v>
          </cell>
          <cell r="J26">
            <v>43.2</v>
          </cell>
          <cell r="K26">
            <v>0</v>
          </cell>
        </row>
        <row r="27">
          <cell r="B27">
            <v>23</v>
          </cell>
          <cell r="C27">
            <v>30.6</v>
          </cell>
          <cell r="D27">
            <v>13.3</v>
          </cell>
          <cell r="E27">
            <v>46.416666666666664</v>
          </cell>
          <cell r="F27">
            <v>82</v>
          </cell>
          <cell r="G27">
            <v>24</v>
          </cell>
          <cell r="H27">
            <v>14.76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23.058333333333337</v>
          </cell>
          <cell r="C28">
            <v>31.6</v>
          </cell>
          <cell r="D28">
            <v>14.7</v>
          </cell>
          <cell r="E28">
            <v>50.041666666666664</v>
          </cell>
          <cell r="F28">
            <v>80</v>
          </cell>
          <cell r="G28">
            <v>23</v>
          </cell>
          <cell r="H28">
            <v>12.96</v>
          </cell>
          <cell r="I28" t="str">
            <v>N</v>
          </cell>
          <cell r="J28">
            <v>32.76</v>
          </cell>
          <cell r="K28">
            <v>0</v>
          </cell>
        </row>
        <row r="29">
          <cell r="B29">
            <v>21.737500000000001</v>
          </cell>
          <cell r="C29">
            <v>28.7</v>
          </cell>
          <cell r="D29">
            <v>16.399999999999999</v>
          </cell>
          <cell r="E29">
            <v>54.666666666666664</v>
          </cell>
          <cell r="F29">
            <v>78</v>
          </cell>
          <cell r="G29">
            <v>24</v>
          </cell>
          <cell r="H29">
            <v>15.840000000000002</v>
          </cell>
          <cell r="I29" t="str">
            <v>N</v>
          </cell>
          <cell r="J29">
            <v>32.4</v>
          </cell>
          <cell r="K29">
            <v>0</v>
          </cell>
        </row>
        <row r="30">
          <cell r="B30">
            <v>21.849999999999998</v>
          </cell>
          <cell r="C30">
            <v>30.6</v>
          </cell>
          <cell r="D30">
            <v>13</v>
          </cell>
          <cell r="E30">
            <v>46</v>
          </cell>
          <cell r="F30">
            <v>78</v>
          </cell>
          <cell r="G30">
            <v>22</v>
          </cell>
          <cell r="H30">
            <v>13.32</v>
          </cell>
          <cell r="I30" t="str">
            <v>N</v>
          </cell>
          <cell r="J30">
            <v>32.4</v>
          </cell>
          <cell r="K30">
            <v>0</v>
          </cell>
        </row>
        <row r="31">
          <cell r="B31">
            <v>24.125</v>
          </cell>
          <cell r="C31">
            <v>31.8</v>
          </cell>
          <cell r="D31">
            <v>16.2</v>
          </cell>
          <cell r="E31">
            <v>42.625</v>
          </cell>
          <cell r="F31">
            <v>69</v>
          </cell>
          <cell r="G31">
            <v>23</v>
          </cell>
          <cell r="H31">
            <v>13.68</v>
          </cell>
          <cell r="I31" t="str">
            <v>N</v>
          </cell>
          <cell r="J31">
            <v>35.28</v>
          </cell>
          <cell r="K31">
            <v>0</v>
          </cell>
        </row>
        <row r="32">
          <cell r="B32">
            <v>24.954166666666666</v>
          </cell>
          <cell r="C32">
            <v>32</v>
          </cell>
          <cell r="D32">
            <v>17.8</v>
          </cell>
          <cell r="E32">
            <v>36.291666666666664</v>
          </cell>
          <cell r="F32">
            <v>57</v>
          </cell>
          <cell r="G32">
            <v>19</v>
          </cell>
          <cell r="H32">
            <v>18.720000000000002</v>
          </cell>
          <cell r="I32" t="str">
            <v>N</v>
          </cell>
          <cell r="J32">
            <v>32.76</v>
          </cell>
          <cell r="K32">
            <v>0</v>
          </cell>
        </row>
        <row r="33">
          <cell r="B33">
            <v>25.695833333333336</v>
          </cell>
          <cell r="C33">
            <v>33.6</v>
          </cell>
          <cell r="D33">
            <v>15.9</v>
          </cell>
          <cell r="E33">
            <v>33.083333333333336</v>
          </cell>
          <cell r="F33">
            <v>67</v>
          </cell>
          <cell r="G33">
            <v>16</v>
          </cell>
          <cell r="H33">
            <v>11.520000000000001</v>
          </cell>
          <cell r="I33" t="str">
            <v>N</v>
          </cell>
          <cell r="J33">
            <v>28.44</v>
          </cell>
          <cell r="K33">
            <v>0</v>
          </cell>
        </row>
        <row r="34">
          <cell r="B34">
            <v>25.483333333333331</v>
          </cell>
          <cell r="C34">
            <v>33.299999999999997</v>
          </cell>
          <cell r="D34">
            <v>15.9</v>
          </cell>
          <cell r="E34">
            <v>35.833333333333336</v>
          </cell>
          <cell r="F34">
            <v>64</v>
          </cell>
          <cell r="G34">
            <v>20</v>
          </cell>
          <cell r="H34">
            <v>25.56</v>
          </cell>
          <cell r="I34" t="str">
            <v>N</v>
          </cell>
          <cell r="J34">
            <v>54.72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17.666666666666668</v>
          </cell>
          <cell r="C5">
            <v>25.8</v>
          </cell>
          <cell r="D5">
            <v>11.4</v>
          </cell>
          <cell r="E5">
            <v>74.958333333333329</v>
          </cell>
          <cell r="F5">
            <v>97</v>
          </cell>
          <cell r="G5">
            <v>43</v>
          </cell>
          <cell r="H5">
            <v>0</v>
          </cell>
          <cell r="I5" t="str">
            <v>L</v>
          </cell>
          <cell r="J5">
            <v>10.8</v>
          </cell>
          <cell r="K5">
            <v>0</v>
          </cell>
        </row>
        <row r="6">
          <cell r="B6">
            <v>19.93333333333333</v>
          </cell>
          <cell r="C6">
            <v>27.2</v>
          </cell>
          <cell r="D6">
            <v>11.5</v>
          </cell>
          <cell r="E6">
            <v>66.083333333333329</v>
          </cell>
          <cell r="F6">
            <v>96</v>
          </cell>
          <cell r="G6">
            <v>37</v>
          </cell>
          <cell r="H6">
            <v>17.64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19.24583333333333</v>
          </cell>
          <cell r="C7">
            <v>23.1</v>
          </cell>
          <cell r="D7">
            <v>16.5</v>
          </cell>
          <cell r="E7">
            <v>78.5</v>
          </cell>
          <cell r="F7">
            <v>92</v>
          </cell>
          <cell r="G7">
            <v>49</v>
          </cell>
          <cell r="H7">
            <v>13.32</v>
          </cell>
          <cell r="I7" t="str">
            <v>S</v>
          </cell>
          <cell r="J7">
            <v>23.759999999999998</v>
          </cell>
          <cell r="K7">
            <v>0</v>
          </cell>
        </row>
        <row r="8">
          <cell r="B8">
            <v>17.199999999999996</v>
          </cell>
          <cell r="C8">
            <v>19.600000000000001</v>
          </cell>
          <cell r="D8">
            <v>15.6</v>
          </cell>
          <cell r="E8">
            <v>89.541666666666671</v>
          </cell>
          <cell r="F8">
            <v>96</v>
          </cell>
          <cell r="G8">
            <v>78</v>
          </cell>
          <cell r="H8">
            <v>6.12</v>
          </cell>
          <cell r="I8" t="str">
            <v>SO</v>
          </cell>
          <cell r="J8">
            <v>24.48</v>
          </cell>
          <cell r="K8">
            <v>1.2</v>
          </cell>
        </row>
        <row r="9">
          <cell r="B9">
            <v>14.741666666666669</v>
          </cell>
          <cell r="C9">
            <v>17.2</v>
          </cell>
          <cell r="D9">
            <v>11.9</v>
          </cell>
          <cell r="E9">
            <v>94.5</v>
          </cell>
          <cell r="F9">
            <v>99</v>
          </cell>
          <cell r="G9">
            <v>88</v>
          </cell>
          <cell r="H9">
            <v>10.08</v>
          </cell>
          <cell r="I9" t="str">
            <v>SO</v>
          </cell>
          <cell r="J9">
            <v>32.4</v>
          </cell>
          <cell r="K9">
            <v>11.6</v>
          </cell>
        </row>
        <row r="10">
          <cell r="B10">
            <v>11.870833333333335</v>
          </cell>
          <cell r="C10">
            <v>15</v>
          </cell>
          <cell r="D10">
            <v>10.3</v>
          </cell>
          <cell r="E10">
            <v>84.833333333333329</v>
          </cell>
          <cell r="F10">
            <v>96</v>
          </cell>
          <cell r="G10">
            <v>61</v>
          </cell>
          <cell r="H10">
            <v>13.32</v>
          </cell>
          <cell r="I10" t="str">
            <v>SO</v>
          </cell>
          <cell r="J10">
            <v>29.880000000000003</v>
          </cell>
          <cell r="K10">
            <v>3.0000000000000009</v>
          </cell>
        </row>
        <row r="11">
          <cell r="B11">
            <v>12.354166666666666</v>
          </cell>
          <cell r="C11">
            <v>19.399999999999999</v>
          </cell>
          <cell r="D11">
            <v>6.2</v>
          </cell>
          <cell r="E11">
            <v>64.25</v>
          </cell>
          <cell r="F11">
            <v>94</v>
          </cell>
          <cell r="G11">
            <v>32</v>
          </cell>
          <cell r="H11">
            <v>15.120000000000001</v>
          </cell>
          <cell r="I11" t="str">
            <v>S</v>
          </cell>
          <cell r="J11">
            <v>34.56</v>
          </cell>
          <cell r="K11">
            <v>0</v>
          </cell>
        </row>
        <row r="12">
          <cell r="B12">
            <v>14.554166666666669</v>
          </cell>
          <cell r="C12">
            <v>23</v>
          </cell>
          <cell r="D12">
            <v>6.9</v>
          </cell>
          <cell r="E12">
            <v>60.125</v>
          </cell>
          <cell r="F12">
            <v>94</v>
          </cell>
          <cell r="G12">
            <v>30</v>
          </cell>
          <cell r="H12">
            <v>12.24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17.729166666666668</v>
          </cell>
          <cell r="C13">
            <v>27.4</v>
          </cell>
          <cell r="D13">
            <v>8</v>
          </cell>
          <cell r="E13">
            <v>60.75</v>
          </cell>
          <cell r="F13">
            <v>97</v>
          </cell>
          <cell r="G13">
            <v>34</v>
          </cell>
          <cell r="H13">
            <v>13.32</v>
          </cell>
          <cell r="I13" t="str">
            <v>SE</v>
          </cell>
          <cell r="J13">
            <v>25.56</v>
          </cell>
          <cell r="K13">
            <v>0</v>
          </cell>
        </row>
        <row r="14">
          <cell r="B14">
            <v>21.933333333333337</v>
          </cell>
          <cell r="C14">
            <v>29.9</v>
          </cell>
          <cell r="D14">
            <v>13.1</v>
          </cell>
          <cell r="E14">
            <v>58.291666666666664</v>
          </cell>
          <cell r="F14">
            <v>90</v>
          </cell>
          <cell r="G14">
            <v>35</v>
          </cell>
          <cell r="H14">
            <v>18</v>
          </cell>
          <cell r="I14" t="str">
            <v>L</v>
          </cell>
          <cell r="J14">
            <v>29.52</v>
          </cell>
          <cell r="K14">
            <v>0</v>
          </cell>
        </row>
        <row r="15">
          <cell r="B15">
            <v>24.091666666666665</v>
          </cell>
          <cell r="C15">
            <v>32.4</v>
          </cell>
          <cell r="D15">
            <v>16.7</v>
          </cell>
          <cell r="E15">
            <v>57.75</v>
          </cell>
          <cell r="F15">
            <v>81</v>
          </cell>
          <cell r="G15">
            <v>34</v>
          </cell>
          <cell r="H15">
            <v>14.4</v>
          </cell>
          <cell r="I15" t="str">
            <v>NE</v>
          </cell>
          <cell r="J15">
            <v>29.52</v>
          </cell>
          <cell r="K15">
            <v>0</v>
          </cell>
        </row>
        <row r="16">
          <cell r="B16">
            <v>26.075000000000003</v>
          </cell>
          <cell r="C16">
            <v>34.700000000000003</v>
          </cell>
          <cell r="D16">
            <v>19.399999999999999</v>
          </cell>
          <cell r="E16">
            <v>54.875</v>
          </cell>
          <cell r="F16">
            <v>77</v>
          </cell>
          <cell r="G16">
            <v>25</v>
          </cell>
          <cell r="H16">
            <v>24.840000000000003</v>
          </cell>
          <cell r="I16" t="str">
            <v>NE</v>
          </cell>
          <cell r="J16">
            <v>45.72</v>
          </cell>
          <cell r="K16">
            <v>0</v>
          </cell>
        </row>
        <row r="17">
          <cell r="B17">
            <v>25.737500000000001</v>
          </cell>
          <cell r="C17">
            <v>34.299999999999997</v>
          </cell>
          <cell r="D17">
            <v>20.100000000000001</v>
          </cell>
          <cell r="E17">
            <v>49.75</v>
          </cell>
          <cell r="F17">
            <v>61</v>
          </cell>
          <cell r="G17">
            <v>33</v>
          </cell>
          <cell r="H17">
            <v>31.680000000000003</v>
          </cell>
          <cell r="I17" t="str">
            <v>NO</v>
          </cell>
          <cell r="J17">
            <v>48.24</v>
          </cell>
          <cell r="K17">
            <v>0</v>
          </cell>
        </row>
        <row r="18">
          <cell r="B18">
            <v>18.716666666666669</v>
          </cell>
          <cell r="C18">
            <v>24.2</v>
          </cell>
          <cell r="D18">
            <v>13.5</v>
          </cell>
          <cell r="E18">
            <v>49.375</v>
          </cell>
          <cell r="F18">
            <v>75</v>
          </cell>
          <cell r="G18">
            <v>22</v>
          </cell>
          <cell r="H18">
            <v>16.2</v>
          </cell>
          <cell r="I18" t="str">
            <v>S</v>
          </cell>
          <cell r="J18">
            <v>38.519999999999996</v>
          </cell>
          <cell r="K18">
            <v>0</v>
          </cell>
        </row>
        <row r="19">
          <cell r="B19">
            <v>17.616666666666664</v>
          </cell>
          <cell r="C19">
            <v>24.7</v>
          </cell>
          <cell r="D19">
            <v>10.4</v>
          </cell>
          <cell r="E19">
            <v>46.125</v>
          </cell>
          <cell r="F19">
            <v>73</v>
          </cell>
          <cell r="G19">
            <v>23</v>
          </cell>
          <cell r="H19">
            <v>21.96</v>
          </cell>
          <cell r="I19" t="str">
            <v>S</v>
          </cell>
          <cell r="J19">
            <v>32.4</v>
          </cell>
          <cell r="K19">
            <v>0</v>
          </cell>
        </row>
        <row r="20">
          <cell r="B20">
            <v>21.741666666666671</v>
          </cell>
          <cell r="C20">
            <v>29.8</v>
          </cell>
          <cell r="D20">
            <v>15</v>
          </cell>
          <cell r="E20">
            <v>44.708333333333336</v>
          </cell>
          <cell r="F20">
            <v>73</v>
          </cell>
          <cell r="G20">
            <v>24</v>
          </cell>
          <cell r="H20">
            <v>10.8</v>
          </cell>
          <cell r="I20" t="str">
            <v>SE</v>
          </cell>
          <cell r="J20">
            <v>25.2</v>
          </cell>
          <cell r="K20">
            <v>0</v>
          </cell>
        </row>
        <row r="21">
          <cell r="B21">
            <v>23.950000000000003</v>
          </cell>
          <cell r="C21">
            <v>33.5</v>
          </cell>
          <cell r="D21">
            <v>16.7</v>
          </cell>
          <cell r="E21">
            <v>52.958333333333336</v>
          </cell>
          <cell r="F21">
            <v>73</v>
          </cell>
          <cell r="G21">
            <v>31</v>
          </cell>
          <cell r="H21">
            <v>14.76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26.916666666666668</v>
          </cell>
          <cell r="C22">
            <v>36.5</v>
          </cell>
          <cell r="D22">
            <v>20.9</v>
          </cell>
          <cell r="E22">
            <v>56.5</v>
          </cell>
          <cell r="F22">
            <v>75</v>
          </cell>
          <cell r="G22">
            <v>28</v>
          </cell>
          <cell r="H22">
            <v>20.52</v>
          </cell>
          <cell r="I22" t="str">
            <v>NE</v>
          </cell>
          <cell r="J22">
            <v>45.72</v>
          </cell>
          <cell r="K22">
            <v>0</v>
          </cell>
        </row>
        <row r="23">
          <cell r="B23">
            <v>19.954166666666666</v>
          </cell>
          <cell r="C23">
            <v>23.1</v>
          </cell>
          <cell r="D23">
            <v>17.899999999999999</v>
          </cell>
          <cell r="E23">
            <v>87.041666666666671</v>
          </cell>
          <cell r="F23">
            <v>99</v>
          </cell>
          <cell r="G23">
            <v>71</v>
          </cell>
          <cell r="H23">
            <v>16.559999999999999</v>
          </cell>
          <cell r="I23" t="str">
            <v>L</v>
          </cell>
          <cell r="J23">
            <v>48.6</v>
          </cell>
          <cell r="K23">
            <v>34.6</v>
          </cell>
        </row>
        <row r="24">
          <cell r="B24">
            <v>18.616666666666671</v>
          </cell>
          <cell r="C24">
            <v>25.5</v>
          </cell>
          <cell r="D24">
            <v>12.7</v>
          </cell>
          <cell r="E24">
            <v>61.958333333333336</v>
          </cell>
          <cell r="F24">
            <v>87</v>
          </cell>
          <cell r="G24">
            <v>25</v>
          </cell>
          <cell r="H24">
            <v>20.16</v>
          </cell>
          <cell r="I24" t="str">
            <v>S</v>
          </cell>
          <cell r="J24">
            <v>29.16</v>
          </cell>
          <cell r="K24">
            <v>0</v>
          </cell>
        </row>
        <row r="25">
          <cell r="B25">
            <v>18.841666666666669</v>
          </cell>
          <cell r="C25">
            <v>26.3</v>
          </cell>
          <cell r="D25">
            <v>11.9</v>
          </cell>
          <cell r="E25">
            <v>53.833333333333336</v>
          </cell>
          <cell r="F25">
            <v>78</v>
          </cell>
          <cell r="G25">
            <v>26</v>
          </cell>
          <cell r="H25">
            <v>23.040000000000003</v>
          </cell>
          <cell r="I25" t="str">
            <v>NE</v>
          </cell>
          <cell r="J25">
            <v>41.76</v>
          </cell>
          <cell r="K25">
            <v>0</v>
          </cell>
        </row>
        <row r="26">
          <cell r="B26">
            <v>19.733333333333338</v>
          </cell>
          <cell r="C26">
            <v>27.1</v>
          </cell>
          <cell r="D26">
            <v>13.3</v>
          </cell>
          <cell r="E26">
            <v>58.333333333333336</v>
          </cell>
          <cell r="F26">
            <v>82</v>
          </cell>
          <cell r="G26">
            <v>31</v>
          </cell>
          <cell r="H26">
            <v>23.759999999999998</v>
          </cell>
          <cell r="I26" t="str">
            <v>NE</v>
          </cell>
          <cell r="J26">
            <v>39.96</v>
          </cell>
          <cell r="K26">
            <v>0</v>
          </cell>
        </row>
        <row r="27">
          <cell r="B27">
            <v>21.195833333333336</v>
          </cell>
          <cell r="C27">
            <v>29.4</v>
          </cell>
          <cell r="D27">
            <v>12.3</v>
          </cell>
          <cell r="E27">
            <v>59.625</v>
          </cell>
          <cell r="F27">
            <v>97</v>
          </cell>
          <cell r="G27">
            <v>30</v>
          </cell>
          <cell r="H27">
            <v>16.920000000000002</v>
          </cell>
          <cell r="I27" t="str">
            <v>SE</v>
          </cell>
          <cell r="J27">
            <v>31.319999999999997</v>
          </cell>
          <cell r="K27">
            <v>0</v>
          </cell>
        </row>
        <row r="28">
          <cell r="B28">
            <v>22.870833333333334</v>
          </cell>
          <cell r="C28">
            <v>30.9</v>
          </cell>
          <cell r="D28">
            <v>16.600000000000001</v>
          </cell>
          <cell r="E28">
            <v>54.958333333333336</v>
          </cell>
          <cell r="F28">
            <v>74</v>
          </cell>
          <cell r="G28">
            <v>31</v>
          </cell>
          <cell r="H28">
            <v>2.52</v>
          </cell>
          <cell r="I28" t="str">
            <v>S</v>
          </cell>
          <cell r="J28">
            <v>17.28</v>
          </cell>
          <cell r="K28">
            <v>0</v>
          </cell>
        </row>
        <row r="29">
          <cell r="B29">
            <v>22.391666666666666</v>
          </cell>
          <cell r="C29">
            <v>28</v>
          </cell>
          <cell r="D29">
            <v>17.7</v>
          </cell>
          <cell r="E29">
            <v>48.708333333333336</v>
          </cell>
          <cell r="F29">
            <v>69</v>
          </cell>
          <cell r="G29">
            <v>23</v>
          </cell>
          <cell r="H29">
            <v>14.4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21.829166666666666</v>
          </cell>
          <cell r="C30">
            <v>30.2</v>
          </cell>
          <cell r="D30">
            <v>12.7</v>
          </cell>
          <cell r="E30">
            <v>50.416666666666664</v>
          </cell>
          <cell r="F30">
            <v>86</v>
          </cell>
          <cell r="G30">
            <v>24</v>
          </cell>
          <cell r="H30">
            <v>5.04</v>
          </cell>
          <cell r="I30" t="str">
            <v>S</v>
          </cell>
          <cell r="J30">
            <v>30.240000000000002</v>
          </cell>
          <cell r="K30">
            <v>0</v>
          </cell>
        </row>
        <row r="31">
          <cell r="B31">
            <v>22.4375</v>
          </cell>
          <cell r="C31">
            <v>31.2</v>
          </cell>
          <cell r="D31">
            <v>12.1</v>
          </cell>
          <cell r="E31">
            <v>55</v>
          </cell>
          <cell r="F31">
            <v>93</v>
          </cell>
          <cell r="G31">
            <v>27</v>
          </cell>
          <cell r="H31">
            <v>15.120000000000001</v>
          </cell>
          <cell r="I31" t="str">
            <v>L</v>
          </cell>
          <cell r="J31">
            <v>25.92</v>
          </cell>
          <cell r="K31">
            <v>0</v>
          </cell>
        </row>
        <row r="32">
          <cell r="B32">
            <v>23.591666666666669</v>
          </cell>
          <cell r="C32">
            <v>31.5</v>
          </cell>
          <cell r="D32">
            <v>15.4</v>
          </cell>
          <cell r="E32">
            <v>46.333333333333336</v>
          </cell>
          <cell r="F32">
            <v>81</v>
          </cell>
          <cell r="G32">
            <v>21</v>
          </cell>
          <cell r="H32">
            <v>18.36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24.000000000000004</v>
          </cell>
          <cell r="C33">
            <v>32.9</v>
          </cell>
          <cell r="D33">
            <v>13</v>
          </cell>
          <cell r="E33">
            <v>43.958333333333336</v>
          </cell>
          <cell r="F33">
            <v>88</v>
          </cell>
          <cell r="G33">
            <v>19</v>
          </cell>
          <cell r="H33">
            <v>12.96</v>
          </cell>
          <cell r="I33" t="str">
            <v>NE</v>
          </cell>
          <cell r="J33">
            <v>27.36</v>
          </cell>
          <cell r="K33">
            <v>0</v>
          </cell>
        </row>
        <row r="34">
          <cell r="B34">
            <v>21.582608695652173</v>
          </cell>
          <cell r="C34">
            <v>28.3</v>
          </cell>
          <cell r="D34">
            <v>15.6</v>
          </cell>
          <cell r="E34">
            <v>61.130434782608695</v>
          </cell>
          <cell r="F34">
            <v>91</v>
          </cell>
          <cell r="G34">
            <v>32</v>
          </cell>
          <cell r="H34">
            <v>27</v>
          </cell>
          <cell r="I34" t="str">
            <v>SE</v>
          </cell>
          <cell r="J34">
            <v>51.12</v>
          </cell>
          <cell r="K34">
            <v>0.4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19.429166666666667</v>
          </cell>
          <cell r="C5">
            <v>27.4</v>
          </cell>
          <cell r="D5">
            <v>13</v>
          </cell>
          <cell r="E5">
            <v>64.25</v>
          </cell>
          <cell r="F5">
            <v>91</v>
          </cell>
          <cell r="G5">
            <v>31</v>
          </cell>
          <cell r="H5">
            <v>10.8</v>
          </cell>
          <cell r="I5" t="str">
            <v>L</v>
          </cell>
          <cell r="J5">
            <v>20.16</v>
          </cell>
          <cell r="K5">
            <v>0</v>
          </cell>
        </row>
        <row r="6">
          <cell r="B6">
            <v>21.429166666666664</v>
          </cell>
          <cell r="C6">
            <v>28.6</v>
          </cell>
          <cell r="D6">
            <v>15.3</v>
          </cell>
          <cell r="E6">
            <v>57.833333333333336</v>
          </cell>
          <cell r="F6">
            <v>81</v>
          </cell>
          <cell r="G6">
            <v>33</v>
          </cell>
          <cell r="H6">
            <v>12.6</v>
          </cell>
          <cell r="I6" t="str">
            <v>L</v>
          </cell>
          <cell r="J6">
            <v>24.48</v>
          </cell>
          <cell r="K6">
            <v>0</v>
          </cell>
        </row>
        <row r="7">
          <cell r="B7">
            <v>20.179166666666664</v>
          </cell>
          <cell r="C7">
            <v>24</v>
          </cell>
          <cell r="D7">
            <v>17.8</v>
          </cell>
          <cell r="E7">
            <v>71.25</v>
          </cell>
          <cell r="F7">
            <v>92</v>
          </cell>
          <cell r="G7">
            <v>40</v>
          </cell>
          <cell r="H7">
            <v>12.24</v>
          </cell>
          <cell r="I7" t="str">
            <v>S</v>
          </cell>
          <cell r="J7">
            <v>23.759999999999998</v>
          </cell>
          <cell r="K7">
            <v>1.2000000000000002</v>
          </cell>
        </row>
        <row r="8">
          <cell r="B8">
            <v>17.866666666666671</v>
          </cell>
          <cell r="C8">
            <v>21.3</v>
          </cell>
          <cell r="D8">
            <v>15.3</v>
          </cell>
          <cell r="E8">
            <v>86.958333333333329</v>
          </cell>
          <cell r="F8">
            <v>96</v>
          </cell>
          <cell r="G8">
            <v>70</v>
          </cell>
          <cell r="H8">
            <v>13.32</v>
          </cell>
          <cell r="I8" t="str">
            <v>SO</v>
          </cell>
          <cell r="J8">
            <v>28.8</v>
          </cell>
          <cell r="K8">
            <v>0.4</v>
          </cell>
        </row>
        <row r="9">
          <cell r="B9">
            <v>15.941666666666665</v>
          </cell>
          <cell r="C9">
            <v>18.5</v>
          </cell>
          <cell r="D9">
            <v>12.2</v>
          </cell>
          <cell r="E9">
            <v>91.666666666666671</v>
          </cell>
          <cell r="F9">
            <v>96</v>
          </cell>
          <cell r="G9">
            <v>78</v>
          </cell>
          <cell r="H9">
            <v>17.64</v>
          </cell>
          <cell r="I9" t="str">
            <v>S</v>
          </cell>
          <cell r="J9">
            <v>43.56</v>
          </cell>
          <cell r="K9">
            <v>6.2</v>
          </cell>
        </row>
        <row r="10">
          <cell r="B10">
            <v>12.700000000000001</v>
          </cell>
          <cell r="C10">
            <v>15.1</v>
          </cell>
          <cell r="D10">
            <v>10.9</v>
          </cell>
          <cell r="E10">
            <v>82.875</v>
          </cell>
          <cell r="F10">
            <v>95</v>
          </cell>
          <cell r="G10">
            <v>63</v>
          </cell>
          <cell r="H10">
            <v>16.2</v>
          </cell>
          <cell r="I10" t="str">
            <v>SO</v>
          </cell>
          <cell r="J10">
            <v>35.64</v>
          </cell>
          <cell r="K10">
            <v>0.60000000000000009</v>
          </cell>
        </row>
        <row r="11">
          <cell r="B11">
            <v>14.062500000000002</v>
          </cell>
          <cell r="C11">
            <v>20.399999999999999</v>
          </cell>
          <cell r="D11">
            <v>8.6999999999999993</v>
          </cell>
          <cell r="E11">
            <v>59.25</v>
          </cell>
          <cell r="F11">
            <v>82</v>
          </cell>
          <cell r="G11">
            <v>29</v>
          </cell>
          <cell r="H11">
            <v>14.76</v>
          </cell>
          <cell r="I11" t="str">
            <v>S</v>
          </cell>
          <cell r="J11">
            <v>33.119999999999997</v>
          </cell>
          <cell r="K11">
            <v>0</v>
          </cell>
        </row>
        <row r="12">
          <cell r="B12">
            <v>14.241666666666669</v>
          </cell>
          <cell r="C12">
            <v>19.8</v>
          </cell>
          <cell r="D12">
            <v>10</v>
          </cell>
          <cell r="E12">
            <v>61.833333333333336</v>
          </cell>
          <cell r="F12">
            <v>89</v>
          </cell>
          <cell r="G12">
            <v>41</v>
          </cell>
          <cell r="H12">
            <v>12.24</v>
          </cell>
          <cell r="I12" t="str">
            <v>S</v>
          </cell>
          <cell r="J12">
            <v>25.56</v>
          </cell>
          <cell r="K12">
            <v>4.8000000000000007</v>
          </cell>
        </row>
        <row r="13">
          <cell r="B13">
            <v>18.937500000000004</v>
          </cell>
          <cell r="C13">
            <v>27.9</v>
          </cell>
          <cell r="D13">
            <v>12.4</v>
          </cell>
          <cell r="E13">
            <v>53</v>
          </cell>
          <cell r="F13">
            <v>73</v>
          </cell>
          <cell r="G13">
            <v>30</v>
          </cell>
          <cell r="H13">
            <v>12.6</v>
          </cell>
          <cell r="I13" t="str">
            <v>L</v>
          </cell>
          <cell r="J13">
            <v>23.759999999999998</v>
          </cell>
          <cell r="K13">
            <v>0</v>
          </cell>
        </row>
        <row r="14">
          <cell r="B14">
            <v>22.991666666666664</v>
          </cell>
          <cell r="C14">
            <v>30.3</v>
          </cell>
          <cell r="D14">
            <v>16.600000000000001</v>
          </cell>
          <cell r="E14">
            <v>53.208333333333336</v>
          </cell>
          <cell r="F14">
            <v>77</v>
          </cell>
          <cell r="G14">
            <v>37</v>
          </cell>
          <cell r="H14">
            <v>15.48</v>
          </cell>
          <cell r="I14" t="str">
            <v>L</v>
          </cell>
          <cell r="J14">
            <v>28.44</v>
          </cell>
          <cell r="K14">
            <v>0</v>
          </cell>
        </row>
        <row r="15">
          <cell r="B15">
            <v>25.916666666666668</v>
          </cell>
          <cell r="C15">
            <v>33.799999999999997</v>
          </cell>
          <cell r="D15">
            <v>19.8</v>
          </cell>
          <cell r="E15">
            <v>51.791666666666664</v>
          </cell>
          <cell r="F15">
            <v>72</v>
          </cell>
          <cell r="G15">
            <v>24</v>
          </cell>
          <cell r="H15">
            <v>14.04</v>
          </cell>
          <cell r="I15" t="str">
            <v>SE</v>
          </cell>
          <cell r="J15">
            <v>28.8</v>
          </cell>
          <cell r="K15">
            <v>0</v>
          </cell>
        </row>
        <row r="16">
          <cell r="B16">
            <v>27.445833333333326</v>
          </cell>
          <cell r="C16">
            <v>35</v>
          </cell>
          <cell r="D16">
            <v>21.9</v>
          </cell>
          <cell r="E16">
            <v>47.625</v>
          </cell>
          <cell r="F16">
            <v>68</v>
          </cell>
          <cell r="G16">
            <v>23</v>
          </cell>
          <cell r="H16">
            <v>17.64</v>
          </cell>
          <cell r="I16" t="str">
            <v>L</v>
          </cell>
          <cell r="J16">
            <v>36.36</v>
          </cell>
          <cell r="K16">
            <v>0</v>
          </cell>
        </row>
        <row r="17">
          <cell r="B17">
            <v>26.38636363636364</v>
          </cell>
          <cell r="C17">
            <v>34.4</v>
          </cell>
          <cell r="D17">
            <v>22</v>
          </cell>
          <cell r="E17">
            <v>44.18181818181818</v>
          </cell>
          <cell r="F17">
            <v>64</v>
          </cell>
          <cell r="G17">
            <v>31</v>
          </cell>
          <cell r="H17">
            <v>38.519999999999996</v>
          </cell>
          <cell r="I17" t="str">
            <v>N</v>
          </cell>
          <cell r="J17">
            <v>63</v>
          </cell>
          <cell r="K17">
            <v>0</v>
          </cell>
        </row>
        <row r="18">
          <cell r="B18">
            <v>20.545833333333331</v>
          </cell>
          <cell r="C18">
            <v>25.2</v>
          </cell>
          <cell r="D18">
            <v>17.5</v>
          </cell>
          <cell r="E18">
            <v>38.458333333333336</v>
          </cell>
          <cell r="F18">
            <v>59</v>
          </cell>
          <cell r="G18">
            <v>16</v>
          </cell>
          <cell r="H18">
            <v>23.759999999999998</v>
          </cell>
          <cell r="I18" t="str">
            <v>S</v>
          </cell>
          <cell r="J18">
            <v>48.96</v>
          </cell>
          <cell r="K18">
            <v>0</v>
          </cell>
        </row>
        <row r="19">
          <cell r="B19">
            <v>19.579166666666669</v>
          </cell>
          <cell r="C19">
            <v>26.1</v>
          </cell>
          <cell r="D19">
            <v>13.3</v>
          </cell>
          <cell r="E19">
            <v>38.541666666666664</v>
          </cell>
          <cell r="F19">
            <v>60</v>
          </cell>
          <cell r="G19">
            <v>20</v>
          </cell>
          <cell r="H19">
            <v>18.36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22.620833333333337</v>
          </cell>
          <cell r="C20">
            <v>29.8</v>
          </cell>
          <cell r="D20">
            <v>17.100000000000001</v>
          </cell>
          <cell r="E20">
            <v>35.291666666666664</v>
          </cell>
          <cell r="F20">
            <v>52</v>
          </cell>
          <cell r="G20">
            <v>20</v>
          </cell>
          <cell r="H20">
            <v>12.24</v>
          </cell>
          <cell r="I20" t="str">
            <v>S</v>
          </cell>
          <cell r="J20">
            <v>20.16</v>
          </cell>
          <cell r="K20">
            <v>0</v>
          </cell>
        </row>
        <row r="21">
          <cell r="B21">
            <v>25.5</v>
          </cell>
          <cell r="C21">
            <v>34.299999999999997</v>
          </cell>
          <cell r="D21">
            <v>18.7</v>
          </cell>
          <cell r="E21">
            <v>43.5</v>
          </cell>
          <cell r="F21">
            <v>60</v>
          </cell>
          <cell r="G21">
            <v>29</v>
          </cell>
          <cell r="H21">
            <v>13.68</v>
          </cell>
          <cell r="I21" t="str">
            <v>L</v>
          </cell>
          <cell r="J21">
            <v>25.56</v>
          </cell>
          <cell r="K21">
            <v>0</v>
          </cell>
        </row>
        <row r="22">
          <cell r="B22">
            <v>27.83636363636364</v>
          </cell>
          <cell r="C22">
            <v>36.5</v>
          </cell>
          <cell r="D22">
            <v>22.1</v>
          </cell>
          <cell r="E22">
            <v>50.772727272727273</v>
          </cell>
          <cell r="F22">
            <v>71</v>
          </cell>
          <cell r="G22">
            <v>24</v>
          </cell>
          <cell r="H22">
            <v>16.559999999999999</v>
          </cell>
          <cell r="I22" t="str">
            <v>NE</v>
          </cell>
          <cell r="J22">
            <v>29.52</v>
          </cell>
          <cell r="K22">
            <v>0</v>
          </cell>
        </row>
        <row r="23">
          <cell r="B23">
            <v>21.812499999999996</v>
          </cell>
          <cell r="C23">
            <v>30.6</v>
          </cell>
          <cell r="D23">
            <v>18.600000000000001</v>
          </cell>
          <cell r="E23">
            <v>75.083333333333329</v>
          </cell>
          <cell r="F23">
            <v>95</v>
          </cell>
          <cell r="G23">
            <v>41</v>
          </cell>
          <cell r="H23">
            <v>28.8</v>
          </cell>
          <cell r="I23" t="str">
            <v>S</v>
          </cell>
          <cell r="J23">
            <v>54</v>
          </cell>
          <cell r="K23">
            <v>12.999999999999998</v>
          </cell>
        </row>
        <row r="24">
          <cell r="B24">
            <v>20.325000000000003</v>
          </cell>
          <cell r="C24">
            <v>27.3</v>
          </cell>
          <cell r="D24">
            <v>14.7</v>
          </cell>
          <cell r="E24">
            <v>60.458333333333336</v>
          </cell>
          <cell r="F24">
            <v>92</v>
          </cell>
          <cell r="G24">
            <v>18</v>
          </cell>
          <cell r="H24">
            <v>18</v>
          </cell>
          <cell r="I24" t="str">
            <v>S</v>
          </cell>
          <cell r="J24">
            <v>33.119999999999997</v>
          </cell>
          <cell r="K24">
            <v>0</v>
          </cell>
        </row>
        <row r="25">
          <cell r="B25">
            <v>20.470833333333331</v>
          </cell>
          <cell r="C25">
            <v>26.6</v>
          </cell>
          <cell r="D25">
            <v>14.5</v>
          </cell>
          <cell r="E25">
            <v>45.458333333333336</v>
          </cell>
          <cell r="F25">
            <v>70</v>
          </cell>
          <cell r="G25">
            <v>24</v>
          </cell>
          <cell r="H25">
            <v>18.720000000000002</v>
          </cell>
          <cell r="I25" t="str">
            <v>L</v>
          </cell>
          <cell r="J25">
            <v>43.56</v>
          </cell>
          <cell r="K25">
            <v>0</v>
          </cell>
        </row>
        <row r="26">
          <cell r="B26">
            <v>20.637499999999999</v>
          </cell>
          <cell r="C26">
            <v>27.6</v>
          </cell>
          <cell r="D26">
            <v>14.2</v>
          </cell>
          <cell r="E26">
            <v>52.166666666666664</v>
          </cell>
          <cell r="F26">
            <v>79</v>
          </cell>
          <cell r="G26">
            <v>31</v>
          </cell>
          <cell r="H26">
            <v>17.64</v>
          </cell>
          <cell r="I26" t="str">
            <v>L</v>
          </cell>
          <cell r="J26">
            <v>36.72</v>
          </cell>
          <cell r="K26">
            <v>0</v>
          </cell>
        </row>
        <row r="27">
          <cell r="B27">
            <v>23.241666666666664</v>
          </cell>
          <cell r="C27">
            <v>30.5</v>
          </cell>
          <cell r="D27">
            <v>17.399999999999999</v>
          </cell>
          <cell r="E27">
            <v>48.041666666666664</v>
          </cell>
          <cell r="F27">
            <v>71</v>
          </cell>
          <cell r="G27">
            <v>27</v>
          </cell>
          <cell r="H27">
            <v>16.920000000000002</v>
          </cell>
          <cell r="I27" t="str">
            <v>S</v>
          </cell>
          <cell r="J27">
            <v>27.36</v>
          </cell>
          <cell r="K27">
            <v>0</v>
          </cell>
        </row>
        <row r="28">
          <cell r="B28">
            <v>24.381818181818186</v>
          </cell>
          <cell r="C28">
            <v>31.3</v>
          </cell>
          <cell r="D28">
            <v>18.8</v>
          </cell>
          <cell r="E28">
            <v>46.81818181818182</v>
          </cell>
          <cell r="F28">
            <v>64</v>
          </cell>
          <cell r="G28">
            <v>26</v>
          </cell>
          <cell r="H28">
            <v>14.4</v>
          </cell>
          <cell r="I28" t="str">
            <v>S</v>
          </cell>
          <cell r="J28">
            <v>23.400000000000002</v>
          </cell>
          <cell r="K28">
            <v>0</v>
          </cell>
        </row>
        <row r="29">
          <cell r="B29">
            <v>23.379166666666663</v>
          </cell>
          <cell r="C29">
            <v>28.9</v>
          </cell>
          <cell r="D29">
            <v>18.600000000000001</v>
          </cell>
          <cell r="E29">
            <v>51.583333333333336</v>
          </cell>
          <cell r="F29">
            <v>61</v>
          </cell>
          <cell r="G29">
            <v>35</v>
          </cell>
          <cell r="H29">
            <v>16.2</v>
          </cell>
          <cell r="I29" t="str">
            <v>S</v>
          </cell>
          <cell r="J29">
            <v>29.16</v>
          </cell>
          <cell r="K29">
            <v>0</v>
          </cell>
        </row>
        <row r="30">
          <cell r="B30">
            <v>23.458333333333329</v>
          </cell>
          <cell r="C30">
            <v>30.6</v>
          </cell>
          <cell r="D30">
            <v>16</v>
          </cell>
          <cell r="E30">
            <v>41.791666666666664</v>
          </cell>
          <cell r="F30">
            <v>61</v>
          </cell>
          <cell r="G30">
            <v>25</v>
          </cell>
          <cell r="H30">
            <v>11.520000000000001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24.487499999999997</v>
          </cell>
          <cell r="C31">
            <v>31.2</v>
          </cell>
          <cell r="D31">
            <v>17.600000000000001</v>
          </cell>
          <cell r="E31">
            <v>44.083333333333336</v>
          </cell>
          <cell r="F31">
            <v>69</v>
          </cell>
          <cell r="G31">
            <v>23</v>
          </cell>
          <cell r="H31">
            <v>11.16</v>
          </cell>
          <cell r="I31" t="str">
            <v>SE</v>
          </cell>
          <cell r="J31">
            <v>26.64</v>
          </cell>
          <cell r="K31">
            <v>0</v>
          </cell>
        </row>
        <row r="32">
          <cell r="B32">
            <v>24.478260869565219</v>
          </cell>
          <cell r="C32">
            <v>31.9</v>
          </cell>
          <cell r="D32">
            <v>17.8</v>
          </cell>
          <cell r="E32">
            <v>36.391304347826086</v>
          </cell>
          <cell r="F32">
            <v>56</v>
          </cell>
          <cell r="G32">
            <v>16</v>
          </cell>
          <cell r="H32">
            <v>10.44</v>
          </cell>
          <cell r="I32" t="str">
            <v>L</v>
          </cell>
          <cell r="J32">
            <v>32.04</v>
          </cell>
          <cell r="K32">
            <v>0</v>
          </cell>
        </row>
        <row r="33">
          <cell r="B33">
            <v>25.345000000000002</v>
          </cell>
          <cell r="C33">
            <v>33.4</v>
          </cell>
          <cell r="D33">
            <v>19.2</v>
          </cell>
          <cell r="E33">
            <v>27.95</v>
          </cell>
          <cell r="F33">
            <v>39</v>
          </cell>
          <cell r="G33">
            <v>13</v>
          </cell>
          <cell r="H33">
            <v>9.3600000000000012</v>
          </cell>
          <cell r="I33" t="str">
            <v>SE</v>
          </cell>
          <cell r="J33">
            <v>21.96</v>
          </cell>
          <cell r="K33">
            <v>0</v>
          </cell>
        </row>
        <row r="34">
          <cell r="B34">
            <v>24.791666666666661</v>
          </cell>
          <cell r="C34">
            <v>31.6</v>
          </cell>
          <cell r="D34">
            <v>18</v>
          </cell>
          <cell r="E34">
            <v>41.541666666666664</v>
          </cell>
          <cell r="F34">
            <v>62</v>
          </cell>
          <cell r="G34">
            <v>27</v>
          </cell>
          <cell r="H34">
            <v>24.12</v>
          </cell>
          <cell r="I34" t="str">
            <v>S</v>
          </cell>
          <cell r="J34">
            <v>46.440000000000005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19.033333333333335</v>
          </cell>
          <cell r="C5">
            <v>29.8</v>
          </cell>
          <cell r="D5">
            <v>9.1</v>
          </cell>
          <cell r="E5">
            <v>69.083333333333329</v>
          </cell>
          <cell r="F5">
            <v>98</v>
          </cell>
          <cell r="G5">
            <v>23</v>
          </cell>
          <cell r="H5">
            <v>8.2799999999999994</v>
          </cell>
          <cell r="I5" t="str">
            <v>SE</v>
          </cell>
          <cell r="J5">
            <v>21.6</v>
          </cell>
          <cell r="K5">
            <v>0.2</v>
          </cell>
        </row>
        <row r="6">
          <cell r="B6">
            <v>21.158333333333335</v>
          </cell>
          <cell r="C6">
            <v>31.2</v>
          </cell>
          <cell r="D6">
            <v>12</v>
          </cell>
          <cell r="E6">
            <v>60.541666666666664</v>
          </cell>
          <cell r="F6">
            <v>92</v>
          </cell>
          <cell r="G6">
            <v>27</v>
          </cell>
          <cell r="H6">
            <v>10.44</v>
          </cell>
          <cell r="I6" t="str">
            <v>SE</v>
          </cell>
          <cell r="J6">
            <v>21.240000000000002</v>
          </cell>
          <cell r="K6">
            <v>0</v>
          </cell>
        </row>
        <row r="7">
          <cell r="B7">
            <v>17.662499999999998</v>
          </cell>
          <cell r="C7">
            <v>24.1</v>
          </cell>
          <cell r="D7">
            <v>13.8</v>
          </cell>
          <cell r="E7">
            <v>82.083333333333329</v>
          </cell>
          <cell r="F7">
            <v>93</v>
          </cell>
          <cell r="G7">
            <v>54</v>
          </cell>
          <cell r="H7">
            <v>12.6</v>
          </cell>
          <cell r="I7" t="str">
            <v>SO</v>
          </cell>
          <cell r="J7">
            <v>28.44</v>
          </cell>
          <cell r="K7">
            <v>3</v>
          </cell>
        </row>
        <row r="8">
          <cell r="B8">
            <v>14.054166666666669</v>
          </cell>
          <cell r="C8">
            <v>20.100000000000001</v>
          </cell>
          <cell r="D8">
            <v>11.2</v>
          </cell>
          <cell r="E8">
            <v>83</v>
          </cell>
          <cell r="F8">
            <v>92</v>
          </cell>
          <cell r="G8">
            <v>62</v>
          </cell>
          <cell r="H8">
            <v>12.6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12.85416666666667</v>
          </cell>
          <cell r="C9">
            <v>14.8</v>
          </cell>
          <cell r="D9">
            <v>11.5</v>
          </cell>
          <cell r="E9">
            <v>90.541666666666671</v>
          </cell>
          <cell r="F9">
            <v>95</v>
          </cell>
          <cell r="G9">
            <v>85</v>
          </cell>
          <cell r="H9">
            <v>12.6</v>
          </cell>
          <cell r="I9" t="str">
            <v>SO</v>
          </cell>
          <cell r="J9">
            <v>25.56</v>
          </cell>
          <cell r="K9">
            <v>2.2000000000000002</v>
          </cell>
        </row>
        <row r="10">
          <cell r="B10">
            <v>13.370833333333335</v>
          </cell>
          <cell r="C10">
            <v>18.7</v>
          </cell>
          <cell r="D10">
            <v>10.9</v>
          </cell>
          <cell r="E10">
            <v>76.875</v>
          </cell>
          <cell r="F10">
            <v>93</v>
          </cell>
          <cell r="G10">
            <v>48</v>
          </cell>
          <cell r="H10">
            <v>9</v>
          </cell>
          <cell r="I10" t="str">
            <v>S</v>
          </cell>
          <cell r="J10">
            <v>25.56</v>
          </cell>
          <cell r="K10">
            <v>0</v>
          </cell>
        </row>
        <row r="11">
          <cell r="B11">
            <v>14.566666666666665</v>
          </cell>
          <cell r="C11">
            <v>23.6</v>
          </cell>
          <cell r="D11">
            <v>6.7</v>
          </cell>
          <cell r="E11">
            <v>63.833333333333336</v>
          </cell>
          <cell r="F11">
            <v>96</v>
          </cell>
          <cell r="G11">
            <v>30</v>
          </cell>
          <cell r="H11">
            <v>5.7600000000000007</v>
          </cell>
          <cell r="I11" t="str">
            <v>S</v>
          </cell>
          <cell r="J11">
            <v>15.120000000000001</v>
          </cell>
          <cell r="K11">
            <v>0</v>
          </cell>
        </row>
        <row r="12">
          <cell r="B12">
            <v>17.845833333333331</v>
          </cell>
          <cell r="C12">
            <v>26.6</v>
          </cell>
          <cell r="D12">
            <v>11.9</v>
          </cell>
          <cell r="E12">
            <v>56.958333333333336</v>
          </cell>
          <cell r="F12">
            <v>89</v>
          </cell>
          <cell r="G12">
            <v>29</v>
          </cell>
          <cell r="H12">
            <v>6.48</v>
          </cell>
          <cell r="I12" t="str">
            <v>L</v>
          </cell>
          <cell r="J12">
            <v>15.120000000000001</v>
          </cell>
          <cell r="K12">
            <v>0</v>
          </cell>
        </row>
        <row r="13">
          <cell r="B13">
            <v>19.916666666666668</v>
          </cell>
          <cell r="C13">
            <v>30.5</v>
          </cell>
          <cell r="D13">
            <v>10.199999999999999</v>
          </cell>
          <cell r="E13">
            <v>58.875</v>
          </cell>
          <cell r="F13">
            <v>96</v>
          </cell>
          <cell r="G13">
            <v>25</v>
          </cell>
          <cell r="H13">
            <v>6.84</v>
          </cell>
          <cell r="I13" t="str">
            <v>NE</v>
          </cell>
          <cell r="J13">
            <v>20.16</v>
          </cell>
          <cell r="K13">
            <v>0</v>
          </cell>
        </row>
        <row r="14">
          <cell r="B14">
            <v>22.787499999999998</v>
          </cell>
          <cell r="C14">
            <v>34</v>
          </cell>
          <cell r="D14">
            <v>12.6</v>
          </cell>
          <cell r="E14">
            <v>56.083333333333336</v>
          </cell>
          <cell r="F14">
            <v>92</v>
          </cell>
          <cell r="G14">
            <v>18</v>
          </cell>
          <cell r="H14">
            <v>8.64</v>
          </cell>
          <cell r="I14" t="str">
            <v>S</v>
          </cell>
          <cell r="J14">
            <v>20.88</v>
          </cell>
          <cell r="K14">
            <v>0</v>
          </cell>
        </row>
        <row r="15">
          <cell r="B15">
            <v>25.079166666666669</v>
          </cell>
          <cell r="C15">
            <v>35.799999999999997</v>
          </cell>
          <cell r="D15">
            <v>14.4</v>
          </cell>
          <cell r="E15">
            <v>55.875</v>
          </cell>
          <cell r="F15">
            <v>93</v>
          </cell>
          <cell r="G15">
            <v>21</v>
          </cell>
          <cell r="H15">
            <v>9</v>
          </cell>
          <cell r="I15" t="str">
            <v>N</v>
          </cell>
          <cell r="J15">
            <v>21.240000000000002</v>
          </cell>
          <cell r="K15">
            <v>0</v>
          </cell>
        </row>
        <row r="16">
          <cell r="B16">
            <v>25.991666666666664</v>
          </cell>
          <cell r="C16">
            <v>35.9</v>
          </cell>
          <cell r="D16">
            <v>16</v>
          </cell>
          <cell r="E16">
            <v>54.708333333333336</v>
          </cell>
          <cell r="F16">
            <v>92</v>
          </cell>
          <cell r="G16">
            <v>23</v>
          </cell>
          <cell r="H16">
            <v>20.88</v>
          </cell>
          <cell r="I16" t="str">
            <v>N</v>
          </cell>
          <cell r="J16">
            <v>46.080000000000005</v>
          </cell>
          <cell r="K16">
            <v>0</v>
          </cell>
        </row>
        <row r="17">
          <cell r="B17">
            <v>28.004166666666666</v>
          </cell>
          <cell r="C17">
            <v>35.4</v>
          </cell>
          <cell r="D17">
            <v>22.7</v>
          </cell>
          <cell r="E17">
            <v>50.166666666666664</v>
          </cell>
          <cell r="F17">
            <v>68</v>
          </cell>
          <cell r="G17">
            <v>29</v>
          </cell>
          <cell r="H17">
            <v>16.920000000000002</v>
          </cell>
          <cell r="I17" t="str">
            <v>N</v>
          </cell>
          <cell r="J17">
            <v>45</v>
          </cell>
          <cell r="K17">
            <v>0</v>
          </cell>
        </row>
        <row r="18">
          <cell r="B18">
            <v>22.750000000000004</v>
          </cell>
          <cell r="C18">
            <v>28.6</v>
          </cell>
          <cell r="D18">
            <v>16.2</v>
          </cell>
          <cell r="E18">
            <v>36</v>
          </cell>
          <cell r="F18">
            <v>69</v>
          </cell>
          <cell r="G18">
            <v>15</v>
          </cell>
          <cell r="H18">
            <v>8.64</v>
          </cell>
          <cell r="I18" t="str">
            <v>S</v>
          </cell>
          <cell r="J18">
            <v>28.44</v>
          </cell>
          <cell r="K18">
            <v>0</v>
          </cell>
        </row>
        <row r="19">
          <cell r="B19">
            <v>20.860869565217389</v>
          </cell>
          <cell r="C19">
            <v>29.3</v>
          </cell>
          <cell r="D19">
            <v>12.7</v>
          </cell>
          <cell r="E19">
            <v>42.260869565217391</v>
          </cell>
          <cell r="F19">
            <v>73</v>
          </cell>
          <cell r="G19">
            <v>20</v>
          </cell>
          <cell r="H19">
            <v>6.84</v>
          </cell>
          <cell r="I19" t="str">
            <v>SE</v>
          </cell>
          <cell r="J19">
            <v>21.96</v>
          </cell>
          <cell r="K19">
            <v>0</v>
          </cell>
        </row>
        <row r="20">
          <cell r="B20">
            <v>22.583333333333339</v>
          </cell>
          <cell r="C20">
            <v>32.5</v>
          </cell>
          <cell r="D20">
            <v>14.6</v>
          </cell>
          <cell r="E20">
            <v>48.5</v>
          </cell>
          <cell r="F20">
            <v>84</v>
          </cell>
          <cell r="G20">
            <v>20</v>
          </cell>
          <cell r="H20">
            <v>7.9200000000000008</v>
          </cell>
          <cell r="I20" t="str">
            <v>NE</v>
          </cell>
          <cell r="J20">
            <v>16.920000000000002</v>
          </cell>
          <cell r="K20">
            <v>0</v>
          </cell>
        </row>
        <row r="21">
          <cell r="B21">
            <v>26.070833333333329</v>
          </cell>
          <cell r="C21">
            <v>35.4</v>
          </cell>
          <cell r="D21">
            <v>16.8</v>
          </cell>
          <cell r="E21">
            <v>50.708333333333336</v>
          </cell>
          <cell r="F21">
            <v>84</v>
          </cell>
          <cell r="G21">
            <v>29</v>
          </cell>
          <cell r="H21">
            <v>13.32</v>
          </cell>
          <cell r="I21" t="str">
            <v>N</v>
          </cell>
          <cell r="J21">
            <v>29.880000000000003</v>
          </cell>
          <cell r="K21">
            <v>0</v>
          </cell>
        </row>
        <row r="22">
          <cell r="B22">
            <v>27.275000000000002</v>
          </cell>
          <cell r="C22">
            <v>37.4</v>
          </cell>
          <cell r="D22">
            <v>19.3</v>
          </cell>
          <cell r="E22">
            <v>62.541666666666664</v>
          </cell>
          <cell r="F22">
            <v>89</v>
          </cell>
          <cell r="G22">
            <v>30</v>
          </cell>
          <cell r="H22">
            <v>10.08</v>
          </cell>
          <cell r="I22" t="str">
            <v>N</v>
          </cell>
          <cell r="J22">
            <v>51.480000000000004</v>
          </cell>
          <cell r="K22">
            <v>5.6</v>
          </cell>
        </row>
        <row r="23">
          <cell r="B23">
            <v>22.716666666666669</v>
          </cell>
          <cell r="C23">
            <v>27.3</v>
          </cell>
          <cell r="D23">
            <v>19.7</v>
          </cell>
          <cell r="E23">
            <v>83.416666666666671</v>
          </cell>
          <cell r="F23">
            <v>95</v>
          </cell>
          <cell r="G23">
            <v>72</v>
          </cell>
          <cell r="H23">
            <v>12.6</v>
          </cell>
          <cell r="I23" t="str">
            <v>SE</v>
          </cell>
          <cell r="J23">
            <v>44.28</v>
          </cell>
          <cell r="K23">
            <v>10</v>
          </cell>
        </row>
        <row r="24">
          <cell r="B24">
            <v>21.295833333333334</v>
          </cell>
          <cell r="C24">
            <v>28.9</v>
          </cell>
          <cell r="D24">
            <v>15.7</v>
          </cell>
          <cell r="E24">
            <v>65.833333333333329</v>
          </cell>
          <cell r="F24">
            <v>97</v>
          </cell>
          <cell r="G24">
            <v>15</v>
          </cell>
          <cell r="H24">
            <v>6.84</v>
          </cell>
          <cell r="I24" t="str">
            <v>S</v>
          </cell>
          <cell r="J24">
            <v>16.559999999999999</v>
          </cell>
          <cell r="K24">
            <v>0</v>
          </cell>
        </row>
        <row r="25">
          <cell r="B25">
            <v>20.920833333333331</v>
          </cell>
          <cell r="C25">
            <v>31.1</v>
          </cell>
          <cell r="D25">
            <v>10</v>
          </cell>
          <cell r="E25">
            <v>55</v>
          </cell>
          <cell r="F25">
            <v>94</v>
          </cell>
          <cell r="G25">
            <v>21</v>
          </cell>
          <cell r="H25">
            <v>12.6</v>
          </cell>
          <cell r="I25" t="str">
            <v>L</v>
          </cell>
          <cell r="J25">
            <v>30.240000000000002</v>
          </cell>
          <cell r="K25">
            <v>0</v>
          </cell>
        </row>
        <row r="26">
          <cell r="B26">
            <v>22.879166666666666</v>
          </cell>
          <cell r="C26">
            <v>32</v>
          </cell>
          <cell r="D26">
            <v>16</v>
          </cell>
          <cell r="E26">
            <v>46.166666666666664</v>
          </cell>
          <cell r="F26">
            <v>66</v>
          </cell>
          <cell r="G26">
            <v>22</v>
          </cell>
          <cell r="H26">
            <v>12.24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24.295833333333334</v>
          </cell>
          <cell r="C27">
            <v>34.6</v>
          </cell>
          <cell r="D27">
            <v>14.3</v>
          </cell>
          <cell r="E27">
            <v>48.125</v>
          </cell>
          <cell r="F27">
            <v>91</v>
          </cell>
          <cell r="G27">
            <v>17</v>
          </cell>
          <cell r="H27">
            <v>12.96</v>
          </cell>
          <cell r="I27" t="str">
            <v>SE</v>
          </cell>
          <cell r="J27">
            <v>30.96</v>
          </cell>
          <cell r="K27">
            <v>0</v>
          </cell>
        </row>
        <row r="28">
          <cell r="B28">
            <v>23.325000000000003</v>
          </cell>
          <cell r="C28">
            <v>30.2</v>
          </cell>
          <cell r="D28">
            <v>16</v>
          </cell>
          <cell r="E28">
            <v>60.5</v>
          </cell>
          <cell r="F28">
            <v>91</v>
          </cell>
          <cell r="G28">
            <v>31</v>
          </cell>
          <cell r="H28">
            <v>10.44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22.337500000000002</v>
          </cell>
          <cell r="C29">
            <v>28.7</v>
          </cell>
          <cell r="D29">
            <v>16.3</v>
          </cell>
          <cell r="E29">
            <v>58.833333333333336</v>
          </cell>
          <cell r="F29">
            <v>80</v>
          </cell>
          <cell r="G29">
            <v>31</v>
          </cell>
          <cell r="H29">
            <v>10.44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22.612500000000001</v>
          </cell>
          <cell r="C30">
            <v>33.1</v>
          </cell>
          <cell r="D30">
            <v>12.5</v>
          </cell>
          <cell r="E30">
            <v>53.958333333333336</v>
          </cell>
          <cell r="F30">
            <v>93</v>
          </cell>
          <cell r="G30">
            <v>22</v>
          </cell>
          <cell r="H30">
            <v>7.2</v>
          </cell>
          <cell r="I30" t="str">
            <v>S</v>
          </cell>
          <cell r="J30">
            <v>21.240000000000002</v>
          </cell>
          <cell r="K30">
            <v>0</v>
          </cell>
        </row>
        <row r="31">
          <cell r="B31">
            <v>24.541666666666661</v>
          </cell>
          <cell r="C31">
            <v>34.9</v>
          </cell>
          <cell r="D31">
            <v>14.1</v>
          </cell>
          <cell r="E31">
            <v>50.875</v>
          </cell>
          <cell r="F31">
            <v>90</v>
          </cell>
          <cell r="G31">
            <v>19</v>
          </cell>
          <cell r="H31">
            <v>10.44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25.875000000000004</v>
          </cell>
          <cell r="C32">
            <v>34.799999999999997</v>
          </cell>
          <cell r="D32">
            <v>16.7</v>
          </cell>
          <cell r="E32">
            <v>42.75</v>
          </cell>
          <cell r="F32">
            <v>76</v>
          </cell>
          <cell r="G32">
            <v>17</v>
          </cell>
          <cell r="H32">
            <v>7.5600000000000005</v>
          </cell>
          <cell r="I32" t="str">
            <v>S</v>
          </cell>
          <cell r="J32">
            <v>18.36</v>
          </cell>
          <cell r="K32">
            <v>0</v>
          </cell>
        </row>
        <row r="33">
          <cell r="B33">
            <v>25.224999999999998</v>
          </cell>
          <cell r="C33">
            <v>36.200000000000003</v>
          </cell>
          <cell r="D33">
            <v>14.7</v>
          </cell>
          <cell r="E33">
            <v>49.958333333333336</v>
          </cell>
          <cell r="F33">
            <v>89</v>
          </cell>
          <cell r="G33">
            <v>17</v>
          </cell>
          <cell r="H33">
            <v>8.2799999999999994</v>
          </cell>
          <cell r="I33" t="str">
            <v>SO</v>
          </cell>
          <cell r="J33">
            <v>18</v>
          </cell>
          <cell r="K33">
            <v>0</v>
          </cell>
        </row>
        <row r="34">
          <cell r="B34">
            <v>26.662500000000005</v>
          </cell>
          <cell r="C34">
            <v>37.5</v>
          </cell>
          <cell r="D34">
            <v>16.600000000000001</v>
          </cell>
          <cell r="E34">
            <v>43.333333333333336</v>
          </cell>
          <cell r="F34">
            <v>79</v>
          </cell>
          <cell r="G34">
            <v>18</v>
          </cell>
          <cell r="H34">
            <v>11.879999999999999</v>
          </cell>
          <cell r="I34" t="str">
            <v>SE</v>
          </cell>
          <cell r="J34">
            <v>34.92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18.079166666666666</v>
          </cell>
          <cell r="C5">
            <v>26.8</v>
          </cell>
          <cell r="D5">
            <v>10.8</v>
          </cell>
          <cell r="E5">
            <v>72.75</v>
          </cell>
          <cell r="F5">
            <v>97</v>
          </cell>
          <cell r="G5">
            <v>37</v>
          </cell>
          <cell r="H5">
            <v>6.84</v>
          </cell>
          <cell r="I5" t="str">
            <v>NO</v>
          </cell>
          <cell r="J5">
            <v>17.28</v>
          </cell>
          <cell r="K5" t="str">
            <v>*</v>
          </cell>
        </row>
        <row r="6">
          <cell r="B6">
            <v>19.925000000000001</v>
          </cell>
          <cell r="C6">
            <v>28.4</v>
          </cell>
          <cell r="D6">
            <v>12.2</v>
          </cell>
          <cell r="E6">
            <v>64.333333333333329</v>
          </cell>
          <cell r="F6">
            <v>94</v>
          </cell>
          <cell r="G6">
            <v>31</v>
          </cell>
          <cell r="H6">
            <v>7.9200000000000008</v>
          </cell>
          <cell r="I6" t="str">
            <v>NO</v>
          </cell>
          <cell r="J6">
            <v>26.28</v>
          </cell>
          <cell r="K6" t="str">
            <v>*</v>
          </cell>
        </row>
        <row r="7">
          <cell r="B7">
            <v>18.687500000000004</v>
          </cell>
          <cell r="C7">
            <v>22.4</v>
          </cell>
          <cell r="D7">
            <v>16.399999999999999</v>
          </cell>
          <cell r="E7">
            <v>80.416666666666671</v>
          </cell>
          <cell r="F7">
            <v>91</v>
          </cell>
          <cell r="G7">
            <v>56</v>
          </cell>
          <cell r="H7">
            <v>11.879999999999999</v>
          </cell>
          <cell r="I7" t="str">
            <v>L</v>
          </cell>
          <cell r="J7">
            <v>24.840000000000003</v>
          </cell>
          <cell r="K7">
            <v>2.4</v>
          </cell>
        </row>
        <row r="8">
          <cell r="B8">
            <v>16.600000000000001</v>
          </cell>
          <cell r="C8">
            <v>20.399999999999999</v>
          </cell>
          <cell r="D8">
            <v>13.1</v>
          </cell>
          <cell r="E8">
            <v>85.708333333333329</v>
          </cell>
          <cell r="F8">
            <v>95</v>
          </cell>
          <cell r="G8">
            <v>71</v>
          </cell>
          <cell r="H8">
            <v>10.8</v>
          </cell>
          <cell r="I8" t="str">
            <v>L</v>
          </cell>
          <cell r="J8">
            <v>22.32</v>
          </cell>
          <cell r="K8">
            <v>1.4</v>
          </cell>
        </row>
        <row r="9">
          <cell r="B9">
            <v>14.22916666666667</v>
          </cell>
          <cell r="C9">
            <v>17.5</v>
          </cell>
          <cell r="D9">
            <v>11.2</v>
          </cell>
          <cell r="E9">
            <v>92.375</v>
          </cell>
          <cell r="F9">
            <v>97</v>
          </cell>
          <cell r="G9">
            <v>83</v>
          </cell>
          <cell r="H9">
            <v>11.879999999999999</v>
          </cell>
          <cell r="I9" t="str">
            <v>NE</v>
          </cell>
          <cell r="J9">
            <v>31.680000000000003</v>
          </cell>
          <cell r="K9">
            <v>1.4</v>
          </cell>
        </row>
        <row r="10">
          <cell r="B10">
            <v>11.712499999999999</v>
          </cell>
          <cell r="C10">
            <v>15.3</v>
          </cell>
          <cell r="D10">
            <v>10</v>
          </cell>
          <cell r="E10">
            <v>84.583333333333329</v>
          </cell>
          <cell r="F10">
            <v>97</v>
          </cell>
          <cell r="G10">
            <v>58</v>
          </cell>
          <cell r="H10">
            <v>11.879999999999999</v>
          </cell>
          <cell r="I10" t="str">
            <v>L</v>
          </cell>
          <cell r="J10">
            <v>27.36</v>
          </cell>
          <cell r="K10">
            <v>0.4</v>
          </cell>
        </row>
        <row r="11">
          <cell r="B11">
            <v>11.9125</v>
          </cell>
          <cell r="C11">
            <v>19.899999999999999</v>
          </cell>
          <cell r="D11">
            <v>5.0999999999999996</v>
          </cell>
          <cell r="E11">
            <v>68</v>
          </cell>
          <cell r="F11">
            <v>95</v>
          </cell>
          <cell r="G11">
            <v>32</v>
          </cell>
          <cell r="H11">
            <v>9.3600000000000012</v>
          </cell>
          <cell r="I11" t="str">
            <v>SE</v>
          </cell>
          <cell r="J11">
            <v>25.2</v>
          </cell>
          <cell r="K11">
            <v>1.7999999999999998</v>
          </cell>
        </row>
        <row r="12">
          <cell r="B12">
            <v>13.833333333333334</v>
          </cell>
          <cell r="C12">
            <v>23.1</v>
          </cell>
          <cell r="D12">
            <v>8</v>
          </cell>
          <cell r="E12">
            <v>69.666666666666671</v>
          </cell>
          <cell r="F12">
            <v>96</v>
          </cell>
          <cell r="G12">
            <v>33</v>
          </cell>
          <cell r="H12">
            <v>10.08</v>
          </cell>
          <cell r="I12" t="str">
            <v>N</v>
          </cell>
          <cell r="J12">
            <v>20.88</v>
          </cell>
          <cell r="K12">
            <v>4.5999999999999996</v>
          </cell>
        </row>
        <row r="13">
          <cell r="B13">
            <v>18.204166666666662</v>
          </cell>
          <cell r="C13">
            <v>28.1</v>
          </cell>
          <cell r="D13">
            <v>9.6</v>
          </cell>
          <cell r="E13">
            <v>62.875</v>
          </cell>
          <cell r="F13">
            <v>96</v>
          </cell>
          <cell r="G13">
            <v>30</v>
          </cell>
          <cell r="H13">
            <v>8.64</v>
          </cell>
          <cell r="I13" t="str">
            <v>O</v>
          </cell>
          <cell r="J13">
            <v>24.840000000000003</v>
          </cell>
          <cell r="K13">
            <v>6.8000000000000034</v>
          </cell>
        </row>
        <row r="14">
          <cell r="B14">
            <v>21.850000000000005</v>
          </cell>
          <cell r="C14">
            <v>30.8</v>
          </cell>
          <cell r="D14">
            <v>13.7</v>
          </cell>
          <cell r="E14">
            <v>59.791666666666664</v>
          </cell>
          <cell r="F14">
            <v>90</v>
          </cell>
          <cell r="G14">
            <v>31</v>
          </cell>
          <cell r="H14">
            <v>9.7200000000000006</v>
          </cell>
          <cell r="I14" t="str">
            <v>O</v>
          </cell>
          <cell r="J14">
            <v>27.36</v>
          </cell>
          <cell r="K14">
            <v>1.2</v>
          </cell>
        </row>
        <row r="15">
          <cell r="B15">
            <v>28.729999999999997</v>
          </cell>
          <cell r="C15">
            <v>33.5</v>
          </cell>
          <cell r="D15">
            <v>17.899999999999999</v>
          </cell>
          <cell r="E15">
            <v>45.8</v>
          </cell>
          <cell r="F15">
            <v>84</v>
          </cell>
          <cell r="G15">
            <v>27</v>
          </cell>
          <cell r="H15">
            <v>13.32</v>
          </cell>
          <cell r="I15" t="str">
            <v>O</v>
          </cell>
          <cell r="J15">
            <v>29.52</v>
          </cell>
          <cell r="K15">
            <v>0</v>
          </cell>
        </row>
        <row r="16">
          <cell r="B16">
            <v>32.637500000000003</v>
          </cell>
          <cell r="C16">
            <v>35</v>
          </cell>
          <cell r="D16">
            <v>24.2</v>
          </cell>
          <cell r="E16">
            <v>31.5</v>
          </cell>
          <cell r="F16">
            <v>63</v>
          </cell>
          <cell r="G16">
            <v>22</v>
          </cell>
          <cell r="H16">
            <v>18.36</v>
          </cell>
          <cell r="I16" t="str">
            <v>SO</v>
          </cell>
          <cell r="J16">
            <v>40.680000000000007</v>
          </cell>
          <cell r="K16">
            <v>0</v>
          </cell>
        </row>
        <row r="17">
          <cell r="B17">
            <v>31.675000000000001</v>
          </cell>
          <cell r="C17">
            <v>33.4</v>
          </cell>
          <cell r="D17">
            <v>25.3</v>
          </cell>
          <cell r="E17">
            <v>36.25</v>
          </cell>
          <cell r="F17">
            <v>50</v>
          </cell>
          <cell r="G17">
            <v>32</v>
          </cell>
          <cell r="H17">
            <v>18</v>
          </cell>
          <cell r="I17" t="str">
            <v>S</v>
          </cell>
          <cell r="J17">
            <v>45.36</v>
          </cell>
          <cell r="K17">
            <v>0</v>
          </cell>
        </row>
        <row r="18">
          <cell r="B18">
            <v>21.777777777777779</v>
          </cell>
          <cell r="C18">
            <v>24.6</v>
          </cell>
          <cell r="D18">
            <v>16.2</v>
          </cell>
          <cell r="E18">
            <v>32.555555555555557</v>
          </cell>
          <cell r="F18">
            <v>66</v>
          </cell>
          <cell r="G18">
            <v>18</v>
          </cell>
          <cell r="H18">
            <v>19.079999999999998</v>
          </cell>
          <cell r="I18" t="str">
            <v>NE</v>
          </cell>
          <cell r="J18">
            <v>36.36</v>
          </cell>
          <cell r="K18">
            <v>0</v>
          </cell>
        </row>
        <row r="19">
          <cell r="B19">
            <v>22.055555555555557</v>
          </cell>
          <cell r="C19">
            <v>25.8</v>
          </cell>
          <cell r="D19">
            <v>13.2</v>
          </cell>
          <cell r="E19">
            <v>32.111111111111114</v>
          </cell>
          <cell r="F19">
            <v>62</v>
          </cell>
          <cell r="G19">
            <v>22</v>
          </cell>
          <cell r="H19">
            <v>14.76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26.362500000000001</v>
          </cell>
          <cell r="C20">
            <v>30.5</v>
          </cell>
          <cell r="D20">
            <v>16.5</v>
          </cell>
          <cell r="E20">
            <v>31.25</v>
          </cell>
          <cell r="F20">
            <v>63</v>
          </cell>
          <cell r="G20">
            <v>19</v>
          </cell>
          <cell r="H20">
            <v>7.5600000000000005</v>
          </cell>
          <cell r="I20" t="str">
            <v>NO</v>
          </cell>
          <cell r="J20">
            <v>21.6</v>
          </cell>
          <cell r="K20">
            <v>0</v>
          </cell>
        </row>
        <row r="21">
          <cell r="B21">
            <v>30.825000000000003</v>
          </cell>
          <cell r="C21">
            <v>35.299999999999997</v>
          </cell>
          <cell r="D21">
            <v>19.7</v>
          </cell>
          <cell r="E21">
            <v>36.083333333333336</v>
          </cell>
          <cell r="F21">
            <v>61</v>
          </cell>
          <cell r="G21">
            <v>27</v>
          </cell>
          <cell r="H21">
            <v>11.16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27.395833333333332</v>
          </cell>
          <cell r="C22">
            <v>36.200000000000003</v>
          </cell>
          <cell r="D22">
            <v>19.399999999999999</v>
          </cell>
          <cell r="E22">
            <v>55.25</v>
          </cell>
          <cell r="F22">
            <v>85</v>
          </cell>
          <cell r="G22">
            <v>28</v>
          </cell>
          <cell r="H22">
            <v>17.64</v>
          </cell>
          <cell r="I22" t="str">
            <v>SO</v>
          </cell>
          <cell r="J22">
            <v>35.28</v>
          </cell>
          <cell r="K22">
            <v>0</v>
          </cell>
        </row>
        <row r="23">
          <cell r="B23">
            <v>21.363636363636363</v>
          </cell>
          <cell r="C23">
            <v>28.3</v>
          </cell>
          <cell r="D23">
            <v>18.899999999999999</v>
          </cell>
          <cell r="E23">
            <v>76.090909090909093</v>
          </cell>
          <cell r="F23">
            <v>86</v>
          </cell>
          <cell r="G23">
            <v>49</v>
          </cell>
          <cell r="H23">
            <v>12.96</v>
          </cell>
          <cell r="I23" t="str">
            <v>NO</v>
          </cell>
          <cell r="J23">
            <v>27.36</v>
          </cell>
          <cell r="K23">
            <v>0</v>
          </cell>
        </row>
        <row r="24">
          <cell r="B24">
            <v>22.408333333333331</v>
          </cell>
          <cell r="C24">
            <v>26</v>
          </cell>
          <cell r="D24">
            <v>14.5</v>
          </cell>
          <cell r="E24">
            <v>41.333333333333336</v>
          </cell>
          <cell r="F24">
            <v>78</v>
          </cell>
          <cell r="G24">
            <v>26</v>
          </cell>
          <cell r="H24">
            <v>13.32</v>
          </cell>
          <cell r="I24" t="str">
            <v>N</v>
          </cell>
          <cell r="J24">
            <v>24.12</v>
          </cell>
          <cell r="K24">
            <v>0</v>
          </cell>
        </row>
        <row r="25">
          <cell r="B25">
            <v>22.733333333333334</v>
          </cell>
          <cell r="C25">
            <v>27.3</v>
          </cell>
          <cell r="D25">
            <v>14.7</v>
          </cell>
          <cell r="E25">
            <v>44.555555555555557</v>
          </cell>
          <cell r="F25">
            <v>75</v>
          </cell>
          <cell r="G25">
            <v>28</v>
          </cell>
          <cell r="H25">
            <v>13.68</v>
          </cell>
          <cell r="I25" t="str">
            <v>O</v>
          </cell>
          <cell r="J25">
            <v>39.6</v>
          </cell>
          <cell r="K25">
            <v>0</v>
          </cell>
        </row>
        <row r="26">
          <cell r="B26">
            <v>24.324999999999999</v>
          </cell>
          <cell r="C26">
            <v>28.1</v>
          </cell>
          <cell r="D26">
            <v>16.2</v>
          </cell>
          <cell r="E26">
            <v>45.25</v>
          </cell>
          <cell r="F26">
            <v>74</v>
          </cell>
          <cell r="G26">
            <v>33</v>
          </cell>
          <cell r="H26">
            <v>16.559999999999999</v>
          </cell>
          <cell r="I26" t="str">
            <v>O</v>
          </cell>
          <cell r="J26">
            <v>37.440000000000005</v>
          </cell>
          <cell r="K26">
            <v>0</v>
          </cell>
        </row>
        <row r="27">
          <cell r="B27">
            <v>25.499999999999996</v>
          </cell>
          <cell r="C27">
            <v>30.1</v>
          </cell>
          <cell r="D27">
            <v>17</v>
          </cell>
          <cell r="E27">
            <v>45.111111111111114</v>
          </cell>
          <cell r="F27">
            <v>76</v>
          </cell>
          <cell r="G27">
            <v>29</v>
          </cell>
          <cell r="H27">
            <v>9.7200000000000006</v>
          </cell>
          <cell r="I27" t="str">
            <v>NO</v>
          </cell>
          <cell r="J27">
            <v>25.92</v>
          </cell>
          <cell r="K27">
            <v>0</v>
          </cell>
        </row>
        <row r="28">
          <cell r="B28">
            <v>26.833333333333339</v>
          </cell>
          <cell r="C28">
            <v>30.8</v>
          </cell>
          <cell r="D28">
            <v>18.7</v>
          </cell>
          <cell r="E28">
            <v>43.5</v>
          </cell>
          <cell r="F28">
            <v>69</v>
          </cell>
          <cell r="G28">
            <v>28</v>
          </cell>
          <cell r="H28">
            <v>5.7600000000000007</v>
          </cell>
          <cell r="I28" t="str">
            <v>NO</v>
          </cell>
          <cell r="J28">
            <v>15.120000000000001</v>
          </cell>
          <cell r="K28">
            <v>0</v>
          </cell>
        </row>
        <row r="29">
          <cell r="B29">
            <v>25.05</v>
          </cell>
          <cell r="C29">
            <v>28.7</v>
          </cell>
          <cell r="D29">
            <v>18.100000000000001</v>
          </cell>
          <cell r="E29">
            <v>41</v>
          </cell>
          <cell r="F29">
            <v>72</v>
          </cell>
          <cell r="G29">
            <v>25</v>
          </cell>
          <cell r="H29">
            <v>11.520000000000001</v>
          </cell>
          <cell r="I29" t="str">
            <v>N</v>
          </cell>
          <cell r="J29">
            <v>27.36</v>
          </cell>
          <cell r="K29">
            <v>0</v>
          </cell>
        </row>
        <row r="30">
          <cell r="B30">
            <v>26.512499999999999</v>
          </cell>
          <cell r="C30">
            <v>30.8</v>
          </cell>
          <cell r="D30">
            <v>15.1</v>
          </cell>
          <cell r="E30">
            <v>35.375</v>
          </cell>
          <cell r="F30">
            <v>76</v>
          </cell>
          <cell r="G30">
            <v>22</v>
          </cell>
          <cell r="H30">
            <v>7.9200000000000008</v>
          </cell>
          <cell r="I30" t="str">
            <v>N</v>
          </cell>
          <cell r="J30">
            <v>21.6</v>
          </cell>
          <cell r="K30">
            <v>0</v>
          </cell>
        </row>
        <row r="31">
          <cell r="B31">
            <v>28.825000000000003</v>
          </cell>
          <cell r="C31">
            <v>32</v>
          </cell>
          <cell r="D31">
            <v>22.1</v>
          </cell>
          <cell r="E31">
            <v>33.625</v>
          </cell>
          <cell r="F31">
            <v>58</v>
          </cell>
          <cell r="G31">
            <v>23</v>
          </cell>
          <cell r="H31">
            <v>10.08</v>
          </cell>
          <cell r="I31" t="str">
            <v>O</v>
          </cell>
          <cell r="J31">
            <v>23.040000000000003</v>
          </cell>
          <cell r="K31">
            <v>0</v>
          </cell>
        </row>
        <row r="32">
          <cell r="B32">
            <v>29.2</v>
          </cell>
          <cell r="C32">
            <v>32.4</v>
          </cell>
          <cell r="D32">
            <v>19.8</v>
          </cell>
          <cell r="E32">
            <v>27.125</v>
          </cell>
          <cell r="F32">
            <v>61</v>
          </cell>
          <cell r="G32">
            <v>20</v>
          </cell>
          <cell r="H32">
            <v>14.76</v>
          </cell>
          <cell r="I32" t="str">
            <v>SO</v>
          </cell>
          <cell r="J32">
            <v>61.92</v>
          </cell>
          <cell r="K32">
            <v>0</v>
          </cell>
        </row>
        <row r="33">
          <cell r="B33">
            <v>30.228571428571424</v>
          </cell>
          <cell r="C33">
            <v>33.799999999999997</v>
          </cell>
          <cell r="D33">
            <v>19.7</v>
          </cell>
          <cell r="E33">
            <v>26.142857142857142</v>
          </cell>
          <cell r="F33">
            <v>58</v>
          </cell>
          <cell r="G33">
            <v>15</v>
          </cell>
          <cell r="H33">
            <v>8.2799999999999994</v>
          </cell>
          <cell r="I33" t="str">
            <v>SO</v>
          </cell>
          <cell r="J33">
            <v>20.52</v>
          </cell>
          <cell r="K33">
            <v>0</v>
          </cell>
        </row>
        <row r="34">
          <cell r="B34">
            <v>27.266666666666669</v>
          </cell>
          <cell r="C34">
            <v>30.2</v>
          </cell>
          <cell r="D34">
            <v>23.6</v>
          </cell>
          <cell r="E34">
            <v>41.166666666666664</v>
          </cell>
          <cell r="F34">
            <v>51</v>
          </cell>
          <cell r="G34">
            <v>33</v>
          </cell>
          <cell r="H34">
            <v>18</v>
          </cell>
          <cell r="I34" t="str">
            <v>O</v>
          </cell>
          <cell r="J34">
            <v>33.840000000000003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17.274999999999999</v>
          </cell>
          <cell r="C5">
            <v>28.4</v>
          </cell>
          <cell r="D5">
            <v>8.5</v>
          </cell>
          <cell r="E5">
            <v>70.041666666666671</v>
          </cell>
          <cell r="F5">
            <v>97</v>
          </cell>
          <cell r="G5">
            <v>20</v>
          </cell>
          <cell r="H5">
            <v>6.12</v>
          </cell>
          <cell r="I5" t="str">
            <v>SO</v>
          </cell>
          <cell r="J5">
            <v>16.2</v>
          </cell>
          <cell r="K5">
            <v>0</v>
          </cell>
        </row>
        <row r="6">
          <cell r="B6">
            <v>19.191666666666666</v>
          </cell>
          <cell r="C6">
            <v>29</v>
          </cell>
          <cell r="D6">
            <v>9.8000000000000007</v>
          </cell>
          <cell r="E6">
            <v>63.833333333333336</v>
          </cell>
          <cell r="F6">
            <v>94</v>
          </cell>
          <cell r="G6">
            <v>29</v>
          </cell>
          <cell r="H6">
            <v>6.12</v>
          </cell>
          <cell r="I6" t="str">
            <v>SO</v>
          </cell>
          <cell r="J6">
            <v>20.16</v>
          </cell>
          <cell r="K6">
            <v>0</v>
          </cell>
        </row>
        <row r="7">
          <cell r="B7">
            <v>18.200000000000003</v>
          </cell>
          <cell r="C7">
            <v>21</v>
          </cell>
          <cell r="D7">
            <v>16.8</v>
          </cell>
          <cell r="E7">
            <v>82.666666666666671</v>
          </cell>
          <cell r="F7">
            <v>95</v>
          </cell>
          <cell r="G7">
            <v>64</v>
          </cell>
          <cell r="H7">
            <v>5.04</v>
          </cell>
          <cell r="I7" t="str">
            <v>NE</v>
          </cell>
          <cell r="J7">
            <v>20.88</v>
          </cell>
          <cell r="K7">
            <v>2.6</v>
          </cell>
        </row>
        <row r="8">
          <cell r="B8">
            <v>16.662500000000001</v>
          </cell>
          <cell r="C8">
            <v>20.6</v>
          </cell>
          <cell r="D8">
            <v>13.5</v>
          </cell>
          <cell r="E8">
            <v>82</v>
          </cell>
          <cell r="F8">
            <v>95</v>
          </cell>
          <cell r="G8">
            <v>68</v>
          </cell>
          <cell r="H8">
            <v>10.8</v>
          </cell>
          <cell r="I8" t="str">
            <v>NE</v>
          </cell>
          <cell r="J8">
            <v>23.759999999999998</v>
          </cell>
          <cell r="K8">
            <v>0</v>
          </cell>
        </row>
        <row r="9">
          <cell r="B9">
            <v>14.591666666666669</v>
          </cell>
          <cell r="C9">
            <v>17.3</v>
          </cell>
          <cell r="D9">
            <v>11.5</v>
          </cell>
          <cell r="E9">
            <v>87.125</v>
          </cell>
          <cell r="F9">
            <v>94</v>
          </cell>
          <cell r="G9">
            <v>78</v>
          </cell>
          <cell r="H9">
            <v>12.24</v>
          </cell>
          <cell r="I9" t="str">
            <v>NE</v>
          </cell>
          <cell r="J9">
            <v>30.240000000000002</v>
          </cell>
          <cell r="K9">
            <v>1.4</v>
          </cell>
        </row>
        <row r="10">
          <cell r="B10">
            <v>13.35</v>
          </cell>
          <cell r="C10">
            <v>19</v>
          </cell>
          <cell r="D10">
            <v>10.7</v>
          </cell>
          <cell r="E10">
            <v>76.916666666666671</v>
          </cell>
          <cell r="F10">
            <v>92</v>
          </cell>
          <cell r="G10">
            <v>50</v>
          </cell>
          <cell r="H10">
            <v>9</v>
          </cell>
          <cell r="I10" t="str">
            <v>NO</v>
          </cell>
          <cell r="J10">
            <v>29.16</v>
          </cell>
          <cell r="K10">
            <v>0</v>
          </cell>
        </row>
        <row r="11">
          <cell r="B11">
            <v>14.924999999999999</v>
          </cell>
          <cell r="C11">
            <v>22</v>
          </cell>
          <cell r="D11">
            <v>8.9</v>
          </cell>
          <cell r="E11">
            <v>59.166666666666664</v>
          </cell>
          <cell r="F11">
            <v>76</v>
          </cell>
          <cell r="G11">
            <v>32</v>
          </cell>
          <cell r="H11">
            <v>10.44</v>
          </cell>
          <cell r="I11" t="str">
            <v>O</v>
          </cell>
          <cell r="J11">
            <v>22.68</v>
          </cell>
          <cell r="K11">
            <v>0</v>
          </cell>
        </row>
        <row r="12">
          <cell r="B12">
            <v>16.004166666666666</v>
          </cell>
          <cell r="C12">
            <v>23.7</v>
          </cell>
          <cell r="D12">
            <v>9.4</v>
          </cell>
          <cell r="E12">
            <v>56.5</v>
          </cell>
          <cell r="F12">
            <v>83</v>
          </cell>
          <cell r="G12">
            <v>32</v>
          </cell>
          <cell r="H12">
            <v>10.08</v>
          </cell>
          <cell r="I12" t="str">
            <v>SO</v>
          </cell>
          <cell r="J12">
            <v>23.400000000000002</v>
          </cell>
          <cell r="K12">
            <v>0</v>
          </cell>
        </row>
        <row r="13">
          <cell r="B13">
            <v>18.279166666666672</v>
          </cell>
          <cell r="C13">
            <v>29.7</v>
          </cell>
          <cell r="D13">
            <v>8.5</v>
          </cell>
          <cell r="E13">
            <v>59.708333333333336</v>
          </cell>
          <cell r="F13">
            <v>92</v>
          </cell>
          <cell r="G13">
            <v>28</v>
          </cell>
          <cell r="H13">
            <v>11.879999999999999</v>
          </cell>
          <cell r="I13" t="str">
            <v>SO</v>
          </cell>
          <cell r="J13">
            <v>23.040000000000003</v>
          </cell>
          <cell r="K13">
            <v>0</v>
          </cell>
        </row>
        <row r="14">
          <cell r="B14">
            <v>21.516666666666666</v>
          </cell>
          <cell r="C14">
            <v>33.1</v>
          </cell>
          <cell r="D14">
            <v>11.1</v>
          </cell>
          <cell r="E14">
            <v>58.541666666666664</v>
          </cell>
          <cell r="F14">
            <v>92</v>
          </cell>
          <cell r="G14">
            <v>20</v>
          </cell>
          <cell r="H14">
            <v>11.520000000000001</v>
          </cell>
          <cell r="I14" t="str">
            <v>SO</v>
          </cell>
          <cell r="J14">
            <v>23.040000000000003</v>
          </cell>
          <cell r="K14">
            <v>0</v>
          </cell>
        </row>
        <row r="15">
          <cell r="B15">
            <v>23.620833333333337</v>
          </cell>
          <cell r="C15">
            <v>35.9</v>
          </cell>
          <cell r="D15">
            <v>13.5</v>
          </cell>
          <cell r="E15">
            <v>59.541666666666664</v>
          </cell>
          <cell r="F15">
            <v>93</v>
          </cell>
          <cell r="G15">
            <v>18</v>
          </cell>
          <cell r="H15">
            <v>10.8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24.466666666666669</v>
          </cell>
          <cell r="C16">
            <v>37.1</v>
          </cell>
          <cell r="D16">
            <v>15.2</v>
          </cell>
          <cell r="E16">
            <v>55.375</v>
          </cell>
          <cell r="F16">
            <v>85</v>
          </cell>
          <cell r="G16">
            <v>19</v>
          </cell>
          <cell r="H16">
            <v>8.2799999999999994</v>
          </cell>
          <cell r="I16" t="str">
            <v>NE</v>
          </cell>
          <cell r="J16">
            <v>36.36</v>
          </cell>
          <cell r="K16">
            <v>0</v>
          </cell>
        </row>
        <row r="17">
          <cell r="B17">
            <v>25.733333333333334</v>
          </cell>
          <cell r="C17">
            <v>35.700000000000003</v>
          </cell>
          <cell r="D17">
            <v>17.8</v>
          </cell>
          <cell r="E17">
            <v>58.25</v>
          </cell>
          <cell r="F17">
            <v>84</v>
          </cell>
          <cell r="G17">
            <v>31</v>
          </cell>
          <cell r="H17">
            <v>27.720000000000002</v>
          </cell>
          <cell r="I17" t="str">
            <v>NE</v>
          </cell>
          <cell r="J17">
            <v>61.92</v>
          </cell>
          <cell r="K17">
            <v>4</v>
          </cell>
        </row>
        <row r="18">
          <cell r="B18">
            <v>21.175000000000001</v>
          </cell>
          <cell r="C18">
            <v>26.6</v>
          </cell>
          <cell r="D18">
            <v>16.899999999999999</v>
          </cell>
          <cell r="E18">
            <v>41.416666666666664</v>
          </cell>
          <cell r="F18">
            <v>71</v>
          </cell>
          <cell r="G18">
            <v>17</v>
          </cell>
          <cell r="H18">
            <v>14.04</v>
          </cell>
          <cell r="I18" t="str">
            <v>O</v>
          </cell>
          <cell r="J18">
            <v>34.56</v>
          </cell>
          <cell r="K18">
            <v>0</v>
          </cell>
        </row>
        <row r="19">
          <cell r="B19">
            <v>19.625000000000004</v>
          </cell>
          <cell r="C19">
            <v>27.5</v>
          </cell>
          <cell r="D19">
            <v>11.3</v>
          </cell>
          <cell r="E19">
            <v>40.416666666666664</v>
          </cell>
          <cell r="F19">
            <v>70</v>
          </cell>
          <cell r="G19">
            <v>19</v>
          </cell>
          <cell r="H19">
            <v>12.6</v>
          </cell>
          <cell r="I19" t="str">
            <v>O</v>
          </cell>
          <cell r="J19">
            <v>30.6</v>
          </cell>
          <cell r="K19">
            <v>0</v>
          </cell>
        </row>
        <row r="20">
          <cell r="B20">
            <v>20.587500000000002</v>
          </cell>
          <cell r="C20">
            <v>31.3</v>
          </cell>
          <cell r="D20">
            <v>12.1</v>
          </cell>
          <cell r="E20">
            <v>47.833333333333336</v>
          </cell>
          <cell r="F20">
            <v>79</v>
          </cell>
          <cell r="G20">
            <v>18</v>
          </cell>
          <cell r="H20">
            <v>5.7600000000000007</v>
          </cell>
          <cell r="I20" t="str">
            <v>SO</v>
          </cell>
          <cell r="J20">
            <v>17.28</v>
          </cell>
          <cell r="K20">
            <v>0</v>
          </cell>
        </row>
        <row r="21">
          <cell r="B21">
            <v>24.574999999999999</v>
          </cell>
          <cell r="C21">
            <v>36.799999999999997</v>
          </cell>
          <cell r="D21">
            <v>15.1</v>
          </cell>
          <cell r="E21">
            <v>52.958333333333336</v>
          </cell>
          <cell r="F21">
            <v>80</v>
          </cell>
          <cell r="G21">
            <v>25</v>
          </cell>
          <cell r="H21">
            <v>8.64</v>
          </cell>
          <cell r="I21" t="str">
            <v>NE</v>
          </cell>
          <cell r="J21">
            <v>25.2</v>
          </cell>
          <cell r="K21">
            <v>0</v>
          </cell>
        </row>
        <row r="22">
          <cell r="B22">
            <v>26.262500000000003</v>
          </cell>
          <cell r="C22">
            <v>37.4</v>
          </cell>
          <cell r="D22">
            <v>16.899999999999999</v>
          </cell>
          <cell r="E22">
            <v>58.833333333333336</v>
          </cell>
          <cell r="F22">
            <v>90</v>
          </cell>
          <cell r="G22">
            <v>24</v>
          </cell>
          <cell r="H22">
            <v>13.68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20.675000000000001</v>
          </cell>
          <cell r="C23">
            <v>26.9</v>
          </cell>
          <cell r="D23">
            <v>18.600000000000001</v>
          </cell>
          <cell r="E23">
            <v>82.583333333333329</v>
          </cell>
          <cell r="F23">
            <v>95</v>
          </cell>
          <cell r="G23">
            <v>53</v>
          </cell>
          <cell r="H23">
            <v>11.16</v>
          </cell>
          <cell r="I23" t="str">
            <v>NE</v>
          </cell>
          <cell r="J23">
            <v>39.24</v>
          </cell>
          <cell r="K23">
            <v>25.999999999999996</v>
          </cell>
        </row>
        <row r="24">
          <cell r="B24">
            <v>19.408333333333331</v>
          </cell>
          <cell r="C24">
            <v>26.6</v>
          </cell>
          <cell r="D24">
            <v>14.6</v>
          </cell>
          <cell r="E24">
            <v>67.416666666666671</v>
          </cell>
          <cell r="F24">
            <v>96</v>
          </cell>
          <cell r="G24">
            <v>15</v>
          </cell>
          <cell r="H24">
            <v>11.879999999999999</v>
          </cell>
          <cell r="I24" t="str">
            <v>O</v>
          </cell>
          <cell r="J24">
            <v>27.720000000000002</v>
          </cell>
          <cell r="K24">
            <v>0</v>
          </cell>
        </row>
        <row r="25">
          <cell r="B25">
            <v>18.487500000000001</v>
          </cell>
          <cell r="C25">
            <v>28.2</v>
          </cell>
          <cell r="D25">
            <v>7.8</v>
          </cell>
          <cell r="E25">
            <v>57.333333333333336</v>
          </cell>
          <cell r="F25">
            <v>90</v>
          </cell>
          <cell r="G25">
            <v>27</v>
          </cell>
          <cell r="H25">
            <v>16.2</v>
          </cell>
          <cell r="I25" t="str">
            <v>SO</v>
          </cell>
          <cell r="J25">
            <v>36</v>
          </cell>
          <cell r="K25">
            <v>0</v>
          </cell>
        </row>
        <row r="26">
          <cell r="B26">
            <v>19.879166666666666</v>
          </cell>
          <cell r="C26">
            <v>30</v>
          </cell>
          <cell r="D26">
            <v>10.199999999999999</v>
          </cell>
          <cell r="E26">
            <v>54.5</v>
          </cell>
          <cell r="F26">
            <v>89</v>
          </cell>
          <cell r="G26">
            <v>25</v>
          </cell>
          <cell r="H26">
            <v>15.120000000000001</v>
          </cell>
          <cell r="I26" t="str">
            <v>SO</v>
          </cell>
          <cell r="J26">
            <v>33.840000000000003</v>
          </cell>
          <cell r="K26">
            <v>0</v>
          </cell>
        </row>
        <row r="27">
          <cell r="B27">
            <v>21.200000000000003</v>
          </cell>
          <cell r="C27">
            <v>32.1</v>
          </cell>
          <cell r="D27">
            <v>10.4</v>
          </cell>
          <cell r="E27">
            <v>55.458333333333336</v>
          </cell>
          <cell r="F27">
            <v>91</v>
          </cell>
          <cell r="G27">
            <v>20</v>
          </cell>
          <cell r="H27">
            <v>10.08</v>
          </cell>
          <cell r="I27" t="str">
            <v>O</v>
          </cell>
          <cell r="J27">
            <v>22.68</v>
          </cell>
          <cell r="K27">
            <v>0</v>
          </cell>
        </row>
        <row r="28">
          <cell r="B28">
            <v>23.087499999999995</v>
          </cell>
          <cell r="C28">
            <v>32.5</v>
          </cell>
          <cell r="D28">
            <v>13.9</v>
          </cell>
          <cell r="E28">
            <v>51.333333333333336</v>
          </cell>
          <cell r="F28">
            <v>83</v>
          </cell>
          <cell r="G28">
            <v>20</v>
          </cell>
          <cell r="H28">
            <v>7.2</v>
          </cell>
          <cell r="I28" t="str">
            <v>NE</v>
          </cell>
          <cell r="J28">
            <v>20.88</v>
          </cell>
          <cell r="K28">
            <v>0</v>
          </cell>
        </row>
        <row r="29">
          <cell r="B29">
            <v>23.195833333333329</v>
          </cell>
          <cell r="C29">
            <v>30.4</v>
          </cell>
          <cell r="D29">
            <v>17.7</v>
          </cell>
          <cell r="E29">
            <v>50.958333333333336</v>
          </cell>
          <cell r="F29">
            <v>76</v>
          </cell>
          <cell r="G29">
            <v>25</v>
          </cell>
          <cell r="H29">
            <v>10.44</v>
          </cell>
          <cell r="I29" t="str">
            <v>O</v>
          </cell>
          <cell r="J29">
            <v>30.96</v>
          </cell>
          <cell r="K29">
            <v>0</v>
          </cell>
        </row>
        <row r="30">
          <cell r="B30">
            <v>22.420833333333334</v>
          </cell>
          <cell r="C30">
            <v>32.200000000000003</v>
          </cell>
          <cell r="D30">
            <v>11.6</v>
          </cell>
          <cell r="E30">
            <v>45.625</v>
          </cell>
          <cell r="F30">
            <v>84</v>
          </cell>
          <cell r="G30">
            <v>21</v>
          </cell>
          <cell r="H30">
            <v>12.24</v>
          </cell>
          <cell r="I30" t="str">
            <v>O</v>
          </cell>
          <cell r="J30">
            <v>21.96</v>
          </cell>
          <cell r="K30">
            <v>0</v>
          </cell>
        </row>
        <row r="31">
          <cell r="B31">
            <v>23.395833333333332</v>
          </cell>
          <cell r="C31">
            <v>33.700000000000003</v>
          </cell>
          <cell r="D31">
            <v>12.8</v>
          </cell>
          <cell r="E31">
            <v>48.125</v>
          </cell>
          <cell r="F31">
            <v>83</v>
          </cell>
          <cell r="G31">
            <v>19</v>
          </cell>
          <cell r="H31">
            <v>9.3600000000000012</v>
          </cell>
          <cell r="I31" t="str">
            <v>NE</v>
          </cell>
          <cell r="J31">
            <v>22.32</v>
          </cell>
          <cell r="K31">
            <v>0</v>
          </cell>
        </row>
        <row r="32">
          <cell r="B32">
            <v>23.520833333333332</v>
          </cell>
          <cell r="C32">
            <v>33.6</v>
          </cell>
          <cell r="D32">
            <v>13.2</v>
          </cell>
          <cell r="E32">
            <v>46.458333333333336</v>
          </cell>
          <cell r="F32">
            <v>82</v>
          </cell>
          <cell r="G32">
            <v>17</v>
          </cell>
          <cell r="H32">
            <v>9</v>
          </cell>
          <cell r="I32" t="str">
            <v>NE</v>
          </cell>
          <cell r="J32">
            <v>20.88</v>
          </cell>
          <cell r="K32">
            <v>0</v>
          </cell>
        </row>
        <row r="33">
          <cell r="B33">
            <v>23.174999999999997</v>
          </cell>
          <cell r="C33">
            <v>35.1</v>
          </cell>
          <cell r="D33">
            <v>12.3</v>
          </cell>
          <cell r="E33">
            <v>46.5</v>
          </cell>
          <cell r="F33">
            <v>80</v>
          </cell>
          <cell r="G33">
            <v>14</v>
          </cell>
          <cell r="H33">
            <v>8.64</v>
          </cell>
          <cell r="I33" t="str">
            <v>NE</v>
          </cell>
          <cell r="J33">
            <v>21.6</v>
          </cell>
          <cell r="K33">
            <v>0</v>
          </cell>
        </row>
        <row r="34">
          <cell r="B34">
            <v>23.6875</v>
          </cell>
          <cell r="C34">
            <v>35.9</v>
          </cell>
          <cell r="D34">
            <v>14.3</v>
          </cell>
          <cell r="E34">
            <v>47.375</v>
          </cell>
          <cell r="F34">
            <v>78</v>
          </cell>
          <cell r="G34">
            <v>16</v>
          </cell>
          <cell r="H34">
            <v>16.559999999999999</v>
          </cell>
          <cell r="I34" t="str">
            <v>NE</v>
          </cell>
          <cell r="J34">
            <v>50.4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19.387499999999999</v>
          </cell>
          <cell r="C5">
            <v>29.9</v>
          </cell>
          <cell r="D5">
            <v>11.8</v>
          </cell>
          <cell r="E5">
            <v>66.958333333333329</v>
          </cell>
          <cell r="F5">
            <v>94</v>
          </cell>
          <cell r="G5">
            <v>24</v>
          </cell>
          <cell r="H5">
            <v>7.2</v>
          </cell>
          <cell r="I5" t="str">
            <v>S</v>
          </cell>
          <cell r="J5">
            <v>16.920000000000002</v>
          </cell>
          <cell r="K5">
            <v>0.2</v>
          </cell>
        </row>
        <row r="6">
          <cell r="B6">
            <v>22.795833333333331</v>
          </cell>
          <cell r="C6">
            <v>32.4</v>
          </cell>
          <cell r="D6">
            <v>13.7</v>
          </cell>
          <cell r="E6">
            <v>53.916666666666664</v>
          </cell>
          <cell r="F6">
            <v>86</v>
          </cell>
          <cell r="G6">
            <v>24</v>
          </cell>
          <cell r="H6">
            <v>7.5600000000000005</v>
          </cell>
          <cell r="I6" t="str">
            <v>S</v>
          </cell>
          <cell r="J6">
            <v>16.559999999999999</v>
          </cell>
          <cell r="K6">
            <v>0</v>
          </cell>
        </row>
        <row r="7">
          <cell r="B7">
            <v>18.862499999999997</v>
          </cell>
          <cell r="C7">
            <v>27.4</v>
          </cell>
          <cell r="D7">
            <v>14</v>
          </cell>
          <cell r="E7">
            <v>80.125</v>
          </cell>
          <cell r="F7">
            <v>93</v>
          </cell>
          <cell r="G7">
            <v>40</v>
          </cell>
          <cell r="H7">
            <v>9</v>
          </cell>
          <cell r="I7" t="str">
            <v>SO</v>
          </cell>
          <cell r="J7">
            <v>24.12</v>
          </cell>
          <cell r="K7">
            <v>15.6</v>
          </cell>
        </row>
        <row r="8">
          <cell r="B8">
            <v>15.262499999999998</v>
          </cell>
          <cell r="C8">
            <v>19.8</v>
          </cell>
          <cell r="D8">
            <v>12.8</v>
          </cell>
          <cell r="E8">
            <v>78.625</v>
          </cell>
          <cell r="F8">
            <v>92</v>
          </cell>
          <cell r="G8">
            <v>61</v>
          </cell>
          <cell r="H8">
            <v>7.2</v>
          </cell>
          <cell r="I8" t="str">
            <v>SO</v>
          </cell>
          <cell r="J8">
            <v>19.079999999999998</v>
          </cell>
          <cell r="K8">
            <v>0.60000000000000009</v>
          </cell>
        </row>
        <row r="9">
          <cell r="B9">
            <v>14.720833333333333</v>
          </cell>
          <cell r="C9">
            <v>16.600000000000001</v>
          </cell>
          <cell r="D9">
            <v>13.4</v>
          </cell>
          <cell r="E9">
            <v>84.041666666666671</v>
          </cell>
          <cell r="F9">
            <v>94</v>
          </cell>
          <cell r="G9">
            <v>75</v>
          </cell>
          <cell r="H9">
            <v>6.48</v>
          </cell>
          <cell r="I9" t="str">
            <v>SO</v>
          </cell>
          <cell r="J9">
            <v>19.079999999999998</v>
          </cell>
          <cell r="K9">
            <v>16.399999999999999</v>
          </cell>
        </row>
        <row r="10">
          <cell r="B10">
            <v>15.691666666666668</v>
          </cell>
          <cell r="C10">
            <v>21.2</v>
          </cell>
          <cell r="D10">
            <v>12.9</v>
          </cell>
          <cell r="E10">
            <v>69.5</v>
          </cell>
          <cell r="F10">
            <v>89</v>
          </cell>
          <cell r="G10">
            <v>44</v>
          </cell>
          <cell r="H10">
            <v>11.520000000000001</v>
          </cell>
          <cell r="I10" t="str">
            <v>S</v>
          </cell>
          <cell r="J10">
            <v>27</v>
          </cell>
          <cell r="K10">
            <v>0</v>
          </cell>
        </row>
        <row r="11">
          <cell r="B11">
            <v>16.399999999999999</v>
          </cell>
          <cell r="C11">
            <v>23.3</v>
          </cell>
          <cell r="D11">
            <v>10.5</v>
          </cell>
          <cell r="E11">
            <v>59.75</v>
          </cell>
          <cell r="F11">
            <v>84</v>
          </cell>
          <cell r="G11">
            <v>35</v>
          </cell>
          <cell r="H11">
            <v>8.64</v>
          </cell>
          <cell r="I11" t="str">
            <v>S</v>
          </cell>
          <cell r="J11">
            <v>24.840000000000003</v>
          </cell>
          <cell r="K11">
            <v>0</v>
          </cell>
        </row>
        <row r="12">
          <cell r="B12">
            <v>18.824999999999999</v>
          </cell>
          <cell r="C12">
            <v>25.9</v>
          </cell>
          <cell r="D12">
            <v>13.1</v>
          </cell>
          <cell r="E12">
            <v>55.541666666666664</v>
          </cell>
          <cell r="F12">
            <v>85</v>
          </cell>
          <cell r="G12">
            <v>32</v>
          </cell>
          <cell r="H12">
            <v>8.64</v>
          </cell>
          <cell r="I12" t="str">
            <v>S</v>
          </cell>
          <cell r="J12">
            <v>25.56</v>
          </cell>
          <cell r="K12">
            <v>0</v>
          </cell>
        </row>
        <row r="13">
          <cell r="B13">
            <v>21.599999999999998</v>
          </cell>
          <cell r="C13">
            <v>31.7</v>
          </cell>
          <cell r="D13">
            <v>14.4</v>
          </cell>
          <cell r="E13">
            <v>55.25</v>
          </cell>
          <cell r="F13">
            <v>85</v>
          </cell>
          <cell r="G13">
            <v>23</v>
          </cell>
          <cell r="H13">
            <v>3.9600000000000004</v>
          </cell>
          <cell r="I13" t="str">
            <v>S</v>
          </cell>
          <cell r="J13">
            <v>18</v>
          </cell>
          <cell r="K13">
            <v>0</v>
          </cell>
        </row>
        <row r="14">
          <cell r="B14">
            <v>24.249999999999996</v>
          </cell>
          <cell r="C14">
            <v>35</v>
          </cell>
          <cell r="D14">
            <v>15.2</v>
          </cell>
          <cell r="E14">
            <v>54.291666666666664</v>
          </cell>
          <cell r="F14">
            <v>86</v>
          </cell>
          <cell r="G14">
            <v>24</v>
          </cell>
          <cell r="H14">
            <v>5.7600000000000007</v>
          </cell>
          <cell r="I14" t="str">
            <v>S</v>
          </cell>
          <cell r="J14">
            <v>15.48</v>
          </cell>
          <cell r="K14">
            <v>0</v>
          </cell>
        </row>
        <row r="15">
          <cell r="B15">
            <v>26.30416666666666</v>
          </cell>
          <cell r="C15">
            <v>36.9</v>
          </cell>
          <cell r="D15">
            <v>17.8</v>
          </cell>
          <cell r="E15">
            <v>52.458333333333336</v>
          </cell>
          <cell r="F15">
            <v>84</v>
          </cell>
          <cell r="G15">
            <v>14</v>
          </cell>
          <cell r="H15">
            <v>7.5600000000000005</v>
          </cell>
          <cell r="I15" t="str">
            <v>S</v>
          </cell>
          <cell r="J15">
            <v>20.88</v>
          </cell>
          <cell r="K15">
            <v>0</v>
          </cell>
        </row>
        <row r="16">
          <cell r="B16">
            <v>26.833333333333339</v>
          </cell>
          <cell r="C16">
            <v>36.200000000000003</v>
          </cell>
          <cell r="D16">
            <v>18.100000000000001</v>
          </cell>
          <cell r="E16">
            <v>53.333333333333336</v>
          </cell>
          <cell r="F16">
            <v>86</v>
          </cell>
          <cell r="G16">
            <v>27</v>
          </cell>
          <cell r="H16">
            <v>15.120000000000001</v>
          </cell>
          <cell r="I16" t="str">
            <v>N</v>
          </cell>
          <cell r="J16">
            <v>35.28</v>
          </cell>
          <cell r="K16">
            <v>0</v>
          </cell>
        </row>
        <row r="17">
          <cell r="B17">
            <v>29.270833333333332</v>
          </cell>
          <cell r="C17">
            <v>36</v>
          </cell>
          <cell r="D17">
            <v>23.6</v>
          </cell>
          <cell r="E17">
            <v>50.708333333333336</v>
          </cell>
          <cell r="F17">
            <v>74</v>
          </cell>
          <cell r="G17">
            <v>34</v>
          </cell>
          <cell r="H17">
            <v>18.720000000000002</v>
          </cell>
          <cell r="I17" t="str">
            <v>N</v>
          </cell>
          <cell r="J17">
            <v>39.6</v>
          </cell>
          <cell r="K17">
            <v>0</v>
          </cell>
        </row>
        <row r="18">
          <cell r="B18">
            <v>24.041666666666668</v>
          </cell>
          <cell r="C18">
            <v>28.9</v>
          </cell>
          <cell r="D18">
            <v>20.399999999999999</v>
          </cell>
          <cell r="E18">
            <v>36.833333333333336</v>
          </cell>
          <cell r="F18">
            <v>79</v>
          </cell>
          <cell r="G18">
            <v>19</v>
          </cell>
          <cell r="H18">
            <v>18.720000000000002</v>
          </cell>
          <cell r="I18" t="str">
            <v>S</v>
          </cell>
          <cell r="J18">
            <v>44.28</v>
          </cell>
          <cell r="K18">
            <v>1</v>
          </cell>
        </row>
        <row r="19">
          <cell r="B19">
            <v>21.545833333333334</v>
          </cell>
          <cell r="C19">
            <v>28.8</v>
          </cell>
          <cell r="D19">
            <v>14.7</v>
          </cell>
          <cell r="E19">
            <v>39.125</v>
          </cell>
          <cell r="F19">
            <v>64</v>
          </cell>
          <cell r="G19">
            <v>21</v>
          </cell>
          <cell r="H19">
            <v>10.08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23.454166666666662</v>
          </cell>
          <cell r="C20">
            <v>33.1</v>
          </cell>
          <cell r="D20">
            <v>15.5</v>
          </cell>
          <cell r="E20">
            <v>43.833333333333336</v>
          </cell>
          <cell r="F20">
            <v>70</v>
          </cell>
          <cell r="G20">
            <v>20</v>
          </cell>
          <cell r="H20">
            <v>6.12</v>
          </cell>
          <cell r="I20" t="str">
            <v>S</v>
          </cell>
          <cell r="J20">
            <v>19.8</v>
          </cell>
          <cell r="K20">
            <v>0</v>
          </cell>
        </row>
        <row r="21">
          <cell r="B21">
            <v>26.204166666666662</v>
          </cell>
          <cell r="C21">
            <v>35.700000000000003</v>
          </cell>
          <cell r="D21">
            <v>17.100000000000001</v>
          </cell>
          <cell r="E21">
            <v>53.541666666666664</v>
          </cell>
          <cell r="F21">
            <v>85</v>
          </cell>
          <cell r="G21">
            <v>30</v>
          </cell>
          <cell r="H21">
            <v>11.879999999999999</v>
          </cell>
          <cell r="I21" t="str">
            <v>S</v>
          </cell>
          <cell r="J21">
            <v>27</v>
          </cell>
          <cell r="K21">
            <v>0</v>
          </cell>
        </row>
        <row r="22">
          <cell r="B22">
            <v>27.816666666666666</v>
          </cell>
          <cell r="C22">
            <v>37</v>
          </cell>
          <cell r="D22">
            <v>19.8</v>
          </cell>
          <cell r="E22">
            <v>61.708333333333336</v>
          </cell>
          <cell r="F22">
            <v>90</v>
          </cell>
          <cell r="G22">
            <v>31</v>
          </cell>
          <cell r="H22">
            <v>7.9200000000000008</v>
          </cell>
          <cell r="I22" t="str">
            <v>SO</v>
          </cell>
          <cell r="J22">
            <v>23.400000000000002</v>
          </cell>
          <cell r="K22">
            <v>0</v>
          </cell>
        </row>
        <row r="23">
          <cell r="B23">
            <v>24.120833333333334</v>
          </cell>
          <cell r="C23">
            <v>30.7</v>
          </cell>
          <cell r="D23">
            <v>20.2</v>
          </cell>
          <cell r="E23">
            <v>79.041666666666671</v>
          </cell>
          <cell r="F23">
            <v>92</v>
          </cell>
          <cell r="G23">
            <v>53</v>
          </cell>
          <cell r="H23">
            <v>17.28</v>
          </cell>
          <cell r="I23" t="str">
            <v>O</v>
          </cell>
          <cell r="J23">
            <v>45</v>
          </cell>
          <cell r="K23">
            <v>7.6</v>
          </cell>
        </row>
        <row r="24">
          <cell r="B24">
            <v>22.266666666666662</v>
          </cell>
          <cell r="C24">
            <v>28</v>
          </cell>
          <cell r="D24">
            <v>17.899999999999999</v>
          </cell>
          <cell r="E24">
            <v>67.916666666666671</v>
          </cell>
          <cell r="F24">
            <v>94</v>
          </cell>
          <cell r="G24">
            <v>33</v>
          </cell>
          <cell r="H24">
            <v>10.8</v>
          </cell>
          <cell r="I24" t="str">
            <v>S</v>
          </cell>
          <cell r="J24">
            <v>26.64</v>
          </cell>
          <cell r="K24">
            <v>0</v>
          </cell>
        </row>
        <row r="25">
          <cell r="B25">
            <v>22.920833333333334</v>
          </cell>
          <cell r="C25">
            <v>31.5</v>
          </cell>
          <cell r="D25">
            <v>15</v>
          </cell>
          <cell r="E25">
            <v>47.041666666666664</v>
          </cell>
          <cell r="F25">
            <v>73</v>
          </cell>
          <cell r="G25">
            <v>22</v>
          </cell>
          <cell r="H25">
            <v>9</v>
          </cell>
          <cell r="I25" t="str">
            <v>S</v>
          </cell>
          <cell r="J25">
            <v>24.12</v>
          </cell>
          <cell r="K25">
            <v>0</v>
          </cell>
        </row>
        <row r="26">
          <cell r="B26">
            <v>23.724999999999998</v>
          </cell>
          <cell r="C26">
            <v>32.6</v>
          </cell>
          <cell r="D26">
            <v>16.399999999999999</v>
          </cell>
          <cell r="E26">
            <v>45.083333333333336</v>
          </cell>
          <cell r="F26">
            <v>71</v>
          </cell>
          <cell r="G26">
            <v>23</v>
          </cell>
          <cell r="H26">
            <v>7.2</v>
          </cell>
          <cell r="I26" t="str">
            <v>S</v>
          </cell>
          <cell r="J26">
            <v>20.88</v>
          </cell>
          <cell r="K26">
            <v>0</v>
          </cell>
        </row>
        <row r="27">
          <cell r="B27">
            <v>25.766666666666666</v>
          </cell>
          <cell r="C27">
            <v>35.1</v>
          </cell>
          <cell r="D27">
            <v>17.600000000000001</v>
          </cell>
          <cell r="E27">
            <v>44.333333333333336</v>
          </cell>
          <cell r="F27">
            <v>72</v>
          </cell>
          <cell r="G27">
            <v>17</v>
          </cell>
          <cell r="H27">
            <v>5.04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25.095833333333331</v>
          </cell>
          <cell r="C28">
            <v>30.3</v>
          </cell>
          <cell r="D28">
            <v>16.8</v>
          </cell>
          <cell r="E28">
            <v>49.5</v>
          </cell>
          <cell r="F28">
            <v>84</v>
          </cell>
          <cell r="G28">
            <v>28</v>
          </cell>
          <cell r="H28">
            <v>3.24</v>
          </cell>
          <cell r="I28" t="str">
            <v>SO</v>
          </cell>
          <cell r="J28">
            <v>17.64</v>
          </cell>
          <cell r="K28">
            <v>0</v>
          </cell>
        </row>
        <row r="29">
          <cell r="B29">
            <v>24.658333333333331</v>
          </cell>
          <cell r="C29">
            <v>31.7</v>
          </cell>
          <cell r="D29">
            <v>18.399999999999999</v>
          </cell>
          <cell r="E29">
            <v>50.583333333333336</v>
          </cell>
          <cell r="F29">
            <v>74</v>
          </cell>
          <cell r="G29">
            <v>26</v>
          </cell>
          <cell r="H29">
            <v>6.48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24.758333333333329</v>
          </cell>
          <cell r="C30">
            <v>33.299999999999997</v>
          </cell>
          <cell r="D30">
            <v>15.5</v>
          </cell>
          <cell r="E30">
            <v>44.041666666666664</v>
          </cell>
          <cell r="F30">
            <v>75</v>
          </cell>
          <cell r="G30">
            <v>25</v>
          </cell>
          <cell r="H30">
            <v>5.04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25.904166666666665</v>
          </cell>
          <cell r="C31">
            <v>35.1</v>
          </cell>
          <cell r="D31">
            <v>17.8</v>
          </cell>
          <cell r="E31">
            <v>47.375</v>
          </cell>
          <cell r="F31">
            <v>73</v>
          </cell>
          <cell r="G31">
            <v>21</v>
          </cell>
          <cell r="H31">
            <v>5.4</v>
          </cell>
          <cell r="I31" t="str">
            <v>S</v>
          </cell>
          <cell r="J31">
            <v>17.28</v>
          </cell>
          <cell r="K31">
            <v>0</v>
          </cell>
        </row>
        <row r="32">
          <cell r="B32">
            <v>26.466666666666665</v>
          </cell>
          <cell r="C32">
            <v>35.9</v>
          </cell>
          <cell r="D32">
            <v>18.5</v>
          </cell>
          <cell r="E32">
            <v>42.833333333333336</v>
          </cell>
          <cell r="F32">
            <v>76</v>
          </cell>
          <cell r="G32">
            <v>17</v>
          </cell>
          <cell r="H32">
            <v>5.04</v>
          </cell>
          <cell r="I32" t="str">
            <v>S</v>
          </cell>
          <cell r="J32">
            <v>14.76</v>
          </cell>
          <cell r="K32">
            <v>0</v>
          </cell>
        </row>
        <row r="33">
          <cell r="B33">
            <v>27.245833333333337</v>
          </cell>
          <cell r="C33">
            <v>37.6</v>
          </cell>
          <cell r="D33">
            <v>19.600000000000001</v>
          </cell>
          <cell r="E33">
            <v>41.416666666666664</v>
          </cell>
          <cell r="F33">
            <v>72</v>
          </cell>
          <cell r="G33">
            <v>15</v>
          </cell>
          <cell r="H33">
            <v>6.84</v>
          </cell>
          <cell r="I33" t="str">
            <v>S</v>
          </cell>
          <cell r="J33">
            <v>19.440000000000001</v>
          </cell>
          <cell r="K33">
            <v>0</v>
          </cell>
        </row>
        <row r="34">
          <cell r="B34">
            <v>28.254166666666666</v>
          </cell>
          <cell r="C34">
            <v>38.5</v>
          </cell>
          <cell r="D34">
            <v>20.100000000000001</v>
          </cell>
          <cell r="E34">
            <v>42.291666666666664</v>
          </cell>
          <cell r="F34">
            <v>69</v>
          </cell>
          <cell r="G34">
            <v>16</v>
          </cell>
          <cell r="H34">
            <v>8.64</v>
          </cell>
          <cell r="I34" t="str">
            <v>S</v>
          </cell>
          <cell r="J34">
            <v>26.28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18.920833333333334</v>
          </cell>
          <cell r="C5">
            <v>31.6</v>
          </cell>
          <cell r="D5">
            <v>8.3000000000000007</v>
          </cell>
          <cell r="E5">
            <v>69.625</v>
          </cell>
          <cell r="F5">
            <v>97</v>
          </cell>
          <cell r="G5">
            <v>26</v>
          </cell>
          <cell r="H5">
            <v>7.2</v>
          </cell>
          <cell r="I5" t="str">
            <v>SE</v>
          </cell>
          <cell r="J5">
            <v>29.52</v>
          </cell>
          <cell r="K5">
            <v>0.2</v>
          </cell>
        </row>
        <row r="6">
          <cell r="B6">
            <v>22.545833333333331</v>
          </cell>
          <cell r="C6">
            <v>34.6</v>
          </cell>
          <cell r="D6">
            <v>12.9</v>
          </cell>
          <cell r="E6">
            <v>63.875</v>
          </cell>
          <cell r="F6">
            <v>95</v>
          </cell>
          <cell r="G6">
            <v>26</v>
          </cell>
          <cell r="H6">
            <v>11.520000000000001</v>
          </cell>
          <cell r="I6" t="str">
            <v>L</v>
          </cell>
          <cell r="J6">
            <v>22.68</v>
          </cell>
          <cell r="K6">
            <v>0</v>
          </cell>
        </row>
        <row r="7">
          <cell r="B7">
            <v>16.766666666666662</v>
          </cell>
          <cell r="C7">
            <v>26.9</v>
          </cell>
          <cell r="D7">
            <v>11.3</v>
          </cell>
          <cell r="E7">
            <v>82.125</v>
          </cell>
          <cell r="F7">
            <v>94</v>
          </cell>
          <cell r="G7">
            <v>52</v>
          </cell>
          <cell r="H7">
            <v>25.56</v>
          </cell>
          <cell r="I7" t="str">
            <v>S</v>
          </cell>
          <cell r="J7">
            <v>52.2</v>
          </cell>
          <cell r="K7">
            <v>6.9999999999999991</v>
          </cell>
        </row>
        <row r="8">
          <cell r="B8">
            <v>12.5375</v>
          </cell>
          <cell r="C8">
            <v>15.5</v>
          </cell>
          <cell r="D8">
            <v>10.8</v>
          </cell>
          <cell r="E8">
            <v>86.791666666666671</v>
          </cell>
          <cell r="F8">
            <v>95</v>
          </cell>
          <cell r="G8">
            <v>75</v>
          </cell>
          <cell r="H8">
            <v>20.88</v>
          </cell>
          <cell r="I8" t="str">
            <v>S</v>
          </cell>
          <cell r="J8">
            <v>37.080000000000005</v>
          </cell>
          <cell r="K8">
            <v>2.8</v>
          </cell>
        </row>
        <row r="9">
          <cell r="B9">
            <v>12.375</v>
          </cell>
          <cell r="C9">
            <v>14.2</v>
          </cell>
          <cell r="D9">
            <v>11.6</v>
          </cell>
          <cell r="E9">
            <v>93</v>
          </cell>
          <cell r="F9">
            <v>96</v>
          </cell>
          <cell r="G9">
            <v>81</v>
          </cell>
          <cell r="H9">
            <v>15.48</v>
          </cell>
          <cell r="I9" t="str">
            <v>S</v>
          </cell>
          <cell r="J9">
            <v>31.680000000000003</v>
          </cell>
          <cell r="K9">
            <v>16.2</v>
          </cell>
        </row>
        <row r="10">
          <cell r="B10">
            <v>14.75</v>
          </cell>
          <cell r="C10">
            <v>21.2</v>
          </cell>
          <cell r="D10">
            <v>11.8</v>
          </cell>
          <cell r="E10">
            <v>80.291666666666671</v>
          </cell>
          <cell r="F10">
            <v>93</v>
          </cell>
          <cell r="G10">
            <v>55</v>
          </cell>
          <cell r="H10">
            <v>16.559999999999999</v>
          </cell>
          <cell r="I10" t="str">
            <v>S</v>
          </cell>
          <cell r="J10">
            <v>30.96</v>
          </cell>
          <cell r="K10">
            <v>0</v>
          </cell>
        </row>
        <row r="11">
          <cell r="B11">
            <v>16.758333333333329</v>
          </cell>
          <cell r="C11">
            <v>24.3</v>
          </cell>
          <cell r="D11">
            <v>11.2</v>
          </cell>
          <cell r="E11">
            <v>69.75</v>
          </cell>
          <cell r="F11">
            <v>95</v>
          </cell>
          <cell r="G11">
            <v>41</v>
          </cell>
          <cell r="H11">
            <v>18.36</v>
          </cell>
          <cell r="I11" t="str">
            <v>S</v>
          </cell>
          <cell r="J11">
            <v>30.240000000000002</v>
          </cell>
          <cell r="K11">
            <v>0</v>
          </cell>
        </row>
        <row r="12">
          <cell r="B12">
            <v>19.974999999999998</v>
          </cell>
          <cell r="C12">
            <v>28.5</v>
          </cell>
          <cell r="D12">
            <v>13.3</v>
          </cell>
          <cell r="E12">
            <v>65.166666666666671</v>
          </cell>
          <cell r="F12">
            <v>92</v>
          </cell>
          <cell r="G12">
            <v>35</v>
          </cell>
          <cell r="H12">
            <v>13.32</v>
          </cell>
          <cell r="I12" t="str">
            <v>S</v>
          </cell>
          <cell r="J12">
            <v>24.840000000000003</v>
          </cell>
          <cell r="K12">
            <v>0</v>
          </cell>
        </row>
        <row r="13">
          <cell r="B13">
            <v>22.533333333333335</v>
          </cell>
          <cell r="C13">
            <v>33.1</v>
          </cell>
          <cell r="D13">
            <v>13.8</v>
          </cell>
          <cell r="E13">
            <v>62.458333333333336</v>
          </cell>
          <cell r="F13">
            <v>93</v>
          </cell>
          <cell r="G13">
            <v>31</v>
          </cell>
          <cell r="H13">
            <v>12.24</v>
          </cell>
          <cell r="I13" t="str">
            <v>SE</v>
          </cell>
          <cell r="J13">
            <v>18.720000000000002</v>
          </cell>
          <cell r="K13">
            <v>0</v>
          </cell>
        </row>
        <row r="14">
          <cell r="B14">
            <v>24.633333333333336</v>
          </cell>
          <cell r="C14">
            <v>36.1</v>
          </cell>
          <cell r="D14">
            <v>15.3</v>
          </cell>
          <cell r="E14">
            <v>63.5</v>
          </cell>
          <cell r="F14">
            <v>95</v>
          </cell>
          <cell r="G14">
            <v>22</v>
          </cell>
          <cell r="H14">
            <v>10.08</v>
          </cell>
          <cell r="I14" t="str">
            <v>SE</v>
          </cell>
          <cell r="J14">
            <v>19.079999999999998</v>
          </cell>
          <cell r="K14">
            <v>0</v>
          </cell>
        </row>
        <row r="15">
          <cell r="B15">
            <v>26.112500000000001</v>
          </cell>
          <cell r="C15">
            <v>38.5</v>
          </cell>
          <cell r="D15">
            <v>15.5</v>
          </cell>
          <cell r="E15">
            <v>61.833333333333336</v>
          </cell>
          <cell r="F15">
            <v>95</v>
          </cell>
          <cell r="G15">
            <v>20</v>
          </cell>
          <cell r="H15">
            <v>12.24</v>
          </cell>
          <cell r="I15" t="str">
            <v>L</v>
          </cell>
          <cell r="J15">
            <v>45.36</v>
          </cell>
          <cell r="K15">
            <v>0</v>
          </cell>
        </row>
        <row r="16">
          <cell r="B16">
            <v>27.116666666666664</v>
          </cell>
          <cell r="C16">
            <v>37.700000000000003</v>
          </cell>
          <cell r="D16">
            <v>18</v>
          </cell>
          <cell r="E16">
            <v>60.875</v>
          </cell>
          <cell r="F16">
            <v>93</v>
          </cell>
          <cell r="G16">
            <v>23</v>
          </cell>
          <cell r="H16">
            <v>20.88</v>
          </cell>
          <cell r="I16" t="str">
            <v>N</v>
          </cell>
          <cell r="J16">
            <v>43.92</v>
          </cell>
          <cell r="K16">
            <v>0</v>
          </cell>
        </row>
        <row r="17">
          <cell r="B17">
            <v>30.124999999999996</v>
          </cell>
          <cell r="C17">
            <v>36.6</v>
          </cell>
          <cell r="D17">
            <v>22.8</v>
          </cell>
          <cell r="E17">
            <v>47.958333333333336</v>
          </cell>
          <cell r="F17">
            <v>72</v>
          </cell>
          <cell r="G17">
            <v>34</v>
          </cell>
          <cell r="H17">
            <v>24.12</v>
          </cell>
          <cell r="I17" t="str">
            <v>N</v>
          </cell>
          <cell r="J17">
            <v>44.28</v>
          </cell>
          <cell r="K17">
            <v>0</v>
          </cell>
        </row>
        <row r="18">
          <cell r="B18">
            <v>25.179166666666671</v>
          </cell>
          <cell r="C18">
            <v>30.5</v>
          </cell>
          <cell r="D18">
            <v>19.5</v>
          </cell>
          <cell r="E18">
            <v>43.25</v>
          </cell>
          <cell r="F18">
            <v>71</v>
          </cell>
          <cell r="G18">
            <v>26</v>
          </cell>
          <cell r="H18">
            <v>23.400000000000002</v>
          </cell>
          <cell r="I18" t="str">
            <v>SE</v>
          </cell>
          <cell r="J18">
            <v>41.4</v>
          </cell>
          <cell r="K18">
            <v>0</v>
          </cell>
        </row>
        <row r="19">
          <cell r="B19">
            <v>22.05</v>
          </cell>
          <cell r="C19">
            <v>30.1</v>
          </cell>
          <cell r="D19">
            <v>16.2</v>
          </cell>
          <cell r="E19">
            <v>41.958333333333336</v>
          </cell>
          <cell r="F19">
            <v>76</v>
          </cell>
          <cell r="G19">
            <v>19</v>
          </cell>
          <cell r="H19">
            <v>14.76</v>
          </cell>
          <cell r="I19" t="str">
            <v>SE</v>
          </cell>
          <cell r="J19">
            <v>30.6</v>
          </cell>
          <cell r="K19">
            <v>0</v>
          </cell>
        </row>
        <row r="20">
          <cell r="B20">
            <v>22.9375</v>
          </cell>
          <cell r="C20">
            <v>34.9</v>
          </cell>
          <cell r="D20">
            <v>14.2</v>
          </cell>
          <cell r="E20">
            <v>56.125</v>
          </cell>
          <cell r="F20">
            <v>87</v>
          </cell>
          <cell r="G20">
            <v>22</v>
          </cell>
          <cell r="H20">
            <v>9.3600000000000012</v>
          </cell>
          <cell r="I20" t="str">
            <v>S</v>
          </cell>
          <cell r="J20">
            <v>17.64</v>
          </cell>
          <cell r="K20">
            <v>0</v>
          </cell>
        </row>
        <row r="21">
          <cell r="B21">
            <v>26.383333333333329</v>
          </cell>
          <cell r="C21">
            <v>37.700000000000003</v>
          </cell>
          <cell r="D21">
            <v>17.3</v>
          </cell>
          <cell r="E21">
            <v>60.833333333333336</v>
          </cell>
          <cell r="F21">
            <v>91</v>
          </cell>
          <cell r="G21">
            <v>27</v>
          </cell>
          <cell r="H21">
            <v>16.2</v>
          </cell>
          <cell r="I21" t="str">
            <v>NO</v>
          </cell>
          <cell r="J21">
            <v>30.240000000000002</v>
          </cell>
          <cell r="K21">
            <v>0</v>
          </cell>
        </row>
        <row r="22">
          <cell r="B22">
            <v>27.495833333333334</v>
          </cell>
          <cell r="C22">
            <v>37.299999999999997</v>
          </cell>
          <cell r="D22">
            <v>19.5</v>
          </cell>
          <cell r="E22">
            <v>66.875</v>
          </cell>
          <cell r="F22">
            <v>94</v>
          </cell>
          <cell r="G22">
            <v>33</v>
          </cell>
          <cell r="H22">
            <v>14.4</v>
          </cell>
          <cell r="I22" t="str">
            <v>NE</v>
          </cell>
          <cell r="J22">
            <v>26.28</v>
          </cell>
          <cell r="K22">
            <v>0</v>
          </cell>
        </row>
        <row r="23">
          <cell r="B23">
            <v>24.845833333333335</v>
          </cell>
          <cell r="C23">
            <v>28.6</v>
          </cell>
          <cell r="D23">
            <v>21.5</v>
          </cell>
          <cell r="E23">
            <v>78.25</v>
          </cell>
          <cell r="F23">
            <v>91</v>
          </cell>
          <cell r="G23">
            <v>64</v>
          </cell>
          <cell r="H23">
            <v>22.68</v>
          </cell>
          <cell r="I23" t="str">
            <v>S</v>
          </cell>
          <cell r="J23">
            <v>52.56</v>
          </cell>
          <cell r="K23">
            <v>0.4</v>
          </cell>
        </row>
        <row r="24">
          <cell r="B24">
            <v>23.3125</v>
          </cell>
          <cell r="C24">
            <v>30.5</v>
          </cell>
          <cell r="D24">
            <v>18.7</v>
          </cell>
          <cell r="E24">
            <v>74.75</v>
          </cell>
          <cell r="F24">
            <v>96</v>
          </cell>
          <cell r="G24">
            <v>41</v>
          </cell>
          <cell r="H24">
            <v>16.920000000000002</v>
          </cell>
          <cell r="I24" t="str">
            <v>SE</v>
          </cell>
          <cell r="J24">
            <v>28.8</v>
          </cell>
          <cell r="K24">
            <v>0.2</v>
          </cell>
        </row>
        <row r="25">
          <cell r="B25">
            <v>23.979166666666668</v>
          </cell>
          <cell r="C25">
            <v>32.9</v>
          </cell>
          <cell r="D25">
            <v>15.9</v>
          </cell>
          <cell r="E25">
            <v>55.833333333333336</v>
          </cell>
          <cell r="F25">
            <v>89</v>
          </cell>
          <cell r="G25">
            <v>31</v>
          </cell>
          <cell r="H25">
            <v>10.8</v>
          </cell>
          <cell r="I25" t="str">
            <v>SE</v>
          </cell>
          <cell r="J25">
            <v>23.759999999999998</v>
          </cell>
          <cell r="K25">
            <v>0</v>
          </cell>
        </row>
        <row r="26">
          <cell r="B26">
            <v>24.670833333333334</v>
          </cell>
          <cell r="C26">
            <v>34.700000000000003</v>
          </cell>
          <cell r="D26">
            <v>14.4</v>
          </cell>
          <cell r="E26">
            <v>55.166666666666664</v>
          </cell>
          <cell r="F26">
            <v>93</v>
          </cell>
          <cell r="G26">
            <v>24</v>
          </cell>
          <cell r="H26">
            <v>10.44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25.891666666666666</v>
          </cell>
          <cell r="C27">
            <v>36.9</v>
          </cell>
          <cell r="D27">
            <v>15.8</v>
          </cell>
          <cell r="E27">
            <v>52.625</v>
          </cell>
          <cell r="F27">
            <v>90</v>
          </cell>
          <cell r="G27">
            <v>20</v>
          </cell>
          <cell r="H27">
            <v>10.44</v>
          </cell>
          <cell r="I27" t="str">
            <v>SE</v>
          </cell>
          <cell r="J27">
            <v>19.8</v>
          </cell>
          <cell r="K27">
            <v>0</v>
          </cell>
        </row>
        <row r="28">
          <cell r="B28">
            <v>25.979166666666661</v>
          </cell>
          <cell r="C28">
            <v>33.5</v>
          </cell>
          <cell r="D28">
            <v>19.600000000000001</v>
          </cell>
          <cell r="E28">
            <v>51.5</v>
          </cell>
          <cell r="F28">
            <v>76</v>
          </cell>
          <cell r="G28">
            <v>29</v>
          </cell>
          <cell r="H28">
            <v>15.120000000000001</v>
          </cell>
          <cell r="I28" t="str">
            <v>S</v>
          </cell>
          <cell r="J28">
            <v>26.64</v>
          </cell>
          <cell r="K28">
            <v>0</v>
          </cell>
        </row>
        <row r="29">
          <cell r="B29">
            <v>24.574999999999999</v>
          </cell>
          <cell r="C29">
            <v>30.2</v>
          </cell>
          <cell r="D29">
            <v>21.1</v>
          </cell>
          <cell r="E29">
            <v>61.291666666666664</v>
          </cell>
          <cell r="F29">
            <v>80</v>
          </cell>
          <cell r="G29">
            <v>38</v>
          </cell>
          <cell r="H29">
            <v>17.64</v>
          </cell>
          <cell r="I29" t="str">
            <v>S</v>
          </cell>
          <cell r="J29">
            <v>31.319999999999997</v>
          </cell>
          <cell r="K29">
            <v>0</v>
          </cell>
        </row>
        <row r="30">
          <cell r="B30">
            <v>24.575000000000006</v>
          </cell>
          <cell r="C30">
            <v>34.6</v>
          </cell>
          <cell r="D30">
            <v>14.7</v>
          </cell>
          <cell r="E30">
            <v>55.416666666666664</v>
          </cell>
          <cell r="F30">
            <v>89</v>
          </cell>
          <cell r="G30">
            <v>29</v>
          </cell>
          <cell r="H30">
            <v>11.520000000000001</v>
          </cell>
          <cell r="I30" t="str">
            <v>SE</v>
          </cell>
          <cell r="J30">
            <v>27</v>
          </cell>
          <cell r="K30">
            <v>0</v>
          </cell>
        </row>
        <row r="31">
          <cell r="B31">
            <v>26.408333333333331</v>
          </cell>
          <cell r="C31">
            <v>36.4</v>
          </cell>
          <cell r="D31">
            <v>17</v>
          </cell>
          <cell r="E31">
            <v>55.5</v>
          </cell>
          <cell r="F31">
            <v>90</v>
          </cell>
          <cell r="G31">
            <v>23</v>
          </cell>
          <cell r="H31">
            <v>14.76</v>
          </cell>
          <cell r="I31" t="str">
            <v>SE</v>
          </cell>
          <cell r="J31">
            <v>26.64</v>
          </cell>
          <cell r="K31">
            <v>0</v>
          </cell>
        </row>
        <row r="32">
          <cell r="B32">
            <v>27.212500000000002</v>
          </cell>
          <cell r="C32">
            <v>37.700000000000003</v>
          </cell>
          <cell r="D32">
            <v>16.3</v>
          </cell>
          <cell r="E32">
            <v>47</v>
          </cell>
          <cell r="F32">
            <v>86</v>
          </cell>
          <cell r="G32">
            <v>19</v>
          </cell>
          <cell r="H32">
            <v>18</v>
          </cell>
          <cell r="I32" t="str">
            <v>NE</v>
          </cell>
          <cell r="J32">
            <v>37.800000000000004</v>
          </cell>
          <cell r="K32">
            <v>0</v>
          </cell>
        </row>
        <row r="33">
          <cell r="B33">
            <v>26.766666666666666</v>
          </cell>
          <cell r="C33">
            <v>39.1</v>
          </cell>
          <cell r="D33">
            <v>15.1</v>
          </cell>
          <cell r="E33">
            <v>52.791666666666664</v>
          </cell>
          <cell r="F33">
            <v>93</v>
          </cell>
          <cell r="G33">
            <v>14</v>
          </cell>
          <cell r="H33">
            <v>11.879999999999999</v>
          </cell>
          <cell r="I33" t="str">
            <v>L</v>
          </cell>
          <cell r="J33">
            <v>27</v>
          </cell>
          <cell r="K33">
            <v>0</v>
          </cell>
        </row>
        <row r="34">
          <cell r="B34">
            <v>27.020833333333332</v>
          </cell>
          <cell r="C34">
            <v>40</v>
          </cell>
          <cell r="D34">
            <v>15.4</v>
          </cell>
          <cell r="E34">
            <v>54.5</v>
          </cell>
          <cell r="F34">
            <v>93</v>
          </cell>
          <cell r="G34">
            <v>16</v>
          </cell>
          <cell r="H34">
            <v>12.6</v>
          </cell>
          <cell r="I34" t="str">
            <v>NE</v>
          </cell>
          <cell r="J34">
            <v>35.28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16.920833333333331</v>
          </cell>
          <cell r="C5">
            <v>27.2</v>
          </cell>
          <cell r="D5">
            <v>9.4</v>
          </cell>
          <cell r="E5">
            <v>73.208333333333329</v>
          </cell>
          <cell r="F5">
            <v>98</v>
          </cell>
          <cell r="G5">
            <v>29</v>
          </cell>
          <cell r="H5">
            <v>11.16</v>
          </cell>
          <cell r="I5" t="str">
            <v>SO</v>
          </cell>
          <cell r="J5">
            <v>25.2</v>
          </cell>
          <cell r="K5">
            <v>0.2</v>
          </cell>
        </row>
        <row r="6">
          <cell r="B6">
            <v>18.308333333333334</v>
          </cell>
          <cell r="C6">
            <v>28.3</v>
          </cell>
          <cell r="D6">
            <v>9.6</v>
          </cell>
          <cell r="E6">
            <v>65.583333333333329</v>
          </cell>
          <cell r="F6">
            <v>96</v>
          </cell>
          <cell r="G6">
            <v>27</v>
          </cell>
          <cell r="H6">
            <v>9</v>
          </cell>
          <cell r="I6" t="str">
            <v>SO</v>
          </cell>
          <cell r="J6">
            <v>33.119999999999997</v>
          </cell>
          <cell r="K6">
            <v>0</v>
          </cell>
        </row>
        <row r="7">
          <cell r="B7">
            <v>17.037500000000001</v>
          </cell>
          <cell r="C7">
            <v>20.2</v>
          </cell>
          <cell r="D7">
            <v>14.5</v>
          </cell>
          <cell r="E7">
            <v>83.875</v>
          </cell>
          <cell r="F7">
            <v>96</v>
          </cell>
          <cell r="G7">
            <v>59</v>
          </cell>
          <cell r="H7">
            <v>9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13.983333333333334</v>
          </cell>
          <cell r="C8">
            <v>18.399999999999999</v>
          </cell>
          <cell r="D8">
            <v>11.4</v>
          </cell>
          <cell r="E8">
            <v>89.75</v>
          </cell>
          <cell r="F8">
            <v>97</v>
          </cell>
          <cell r="G8">
            <v>72</v>
          </cell>
          <cell r="H8">
            <v>10.8</v>
          </cell>
          <cell r="I8" t="str">
            <v>SO</v>
          </cell>
          <cell r="J8">
            <v>25.92</v>
          </cell>
          <cell r="K8">
            <v>4.2</v>
          </cell>
        </row>
        <row r="9">
          <cell r="B9">
            <v>12.35</v>
          </cell>
          <cell r="C9">
            <v>14.3</v>
          </cell>
          <cell r="D9">
            <v>10.199999999999999</v>
          </cell>
          <cell r="E9">
            <v>94.5</v>
          </cell>
          <cell r="F9">
            <v>97</v>
          </cell>
          <cell r="G9">
            <v>90</v>
          </cell>
          <cell r="H9">
            <v>12.6</v>
          </cell>
          <cell r="I9" t="str">
            <v>SO</v>
          </cell>
          <cell r="J9">
            <v>35.28</v>
          </cell>
          <cell r="K9">
            <v>12.399999999999999</v>
          </cell>
        </row>
        <row r="10">
          <cell r="B10">
            <v>10.929166666666667</v>
          </cell>
          <cell r="C10">
            <v>15.2</v>
          </cell>
          <cell r="D10">
            <v>9.1</v>
          </cell>
          <cell r="E10">
            <v>84.041666666666671</v>
          </cell>
          <cell r="F10">
            <v>97</v>
          </cell>
          <cell r="G10">
            <v>56</v>
          </cell>
          <cell r="H10">
            <v>11.16</v>
          </cell>
          <cell r="I10" t="str">
            <v>SO</v>
          </cell>
          <cell r="J10">
            <v>27.720000000000002</v>
          </cell>
          <cell r="K10">
            <v>0.4</v>
          </cell>
        </row>
        <row r="11">
          <cell r="B11">
            <v>11.327272727272728</v>
          </cell>
          <cell r="C11">
            <v>20.3</v>
          </cell>
          <cell r="D11">
            <v>2.2000000000000002</v>
          </cell>
          <cell r="E11">
            <v>63.136363636363633</v>
          </cell>
          <cell r="F11">
            <v>97</v>
          </cell>
          <cell r="G11">
            <v>25</v>
          </cell>
          <cell r="H11">
            <v>8.64</v>
          </cell>
          <cell r="I11" t="str">
            <v>SO</v>
          </cell>
          <cell r="J11">
            <v>21.6</v>
          </cell>
          <cell r="K11">
            <v>0</v>
          </cell>
        </row>
        <row r="12">
          <cell r="B12">
            <v>13.966666666666667</v>
          </cell>
          <cell r="C12">
            <v>23.9</v>
          </cell>
          <cell r="D12">
            <v>7</v>
          </cell>
          <cell r="E12">
            <v>63.75</v>
          </cell>
          <cell r="F12">
            <v>96</v>
          </cell>
          <cell r="G12">
            <v>25</v>
          </cell>
          <cell r="H12">
            <v>11.16</v>
          </cell>
          <cell r="I12" t="str">
            <v>SO</v>
          </cell>
          <cell r="J12">
            <v>18.720000000000002</v>
          </cell>
          <cell r="K12">
            <v>15</v>
          </cell>
        </row>
        <row r="13">
          <cell r="B13">
            <v>16.333333333333332</v>
          </cell>
          <cell r="C13">
            <v>27.7</v>
          </cell>
          <cell r="D13">
            <v>6.8</v>
          </cell>
          <cell r="E13">
            <v>65.208333333333329</v>
          </cell>
          <cell r="F13">
            <v>97</v>
          </cell>
          <cell r="G13">
            <v>28</v>
          </cell>
          <cell r="H13">
            <v>15.120000000000001</v>
          </cell>
          <cell r="I13" t="str">
            <v>SO</v>
          </cell>
          <cell r="J13">
            <v>28.08</v>
          </cell>
          <cell r="K13">
            <v>0</v>
          </cell>
        </row>
        <row r="14">
          <cell r="B14">
            <v>19.870833333333334</v>
          </cell>
          <cell r="C14">
            <v>30.8</v>
          </cell>
          <cell r="D14">
            <v>10.1</v>
          </cell>
          <cell r="E14">
            <v>62.625</v>
          </cell>
          <cell r="F14">
            <v>96</v>
          </cell>
          <cell r="G14">
            <v>27</v>
          </cell>
          <cell r="H14">
            <v>14.04</v>
          </cell>
          <cell r="I14" t="str">
            <v>SO</v>
          </cell>
          <cell r="J14">
            <v>31.680000000000003</v>
          </cell>
          <cell r="K14">
            <v>0</v>
          </cell>
        </row>
        <row r="15">
          <cell r="B15">
            <v>22.962500000000002</v>
          </cell>
          <cell r="C15">
            <v>34</v>
          </cell>
          <cell r="D15">
            <v>12.8</v>
          </cell>
          <cell r="E15">
            <v>58.25</v>
          </cell>
          <cell r="F15">
            <v>97</v>
          </cell>
          <cell r="G15">
            <v>19</v>
          </cell>
          <cell r="H15">
            <v>12.96</v>
          </cell>
          <cell r="I15" t="str">
            <v>SO</v>
          </cell>
          <cell r="J15">
            <v>28.44</v>
          </cell>
          <cell r="K15">
            <v>0</v>
          </cell>
        </row>
        <row r="16">
          <cell r="B16">
            <v>23.950000000000003</v>
          </cell>
          <cell r="C16">
            <v>35.4</v>
          </cell>
          <cell r="D16">
            <v>14.1</v>
          </cell>
          <cell r="E16">
            <v>56.625</v>
          </cell>
          <cell r="F16">
            <v>92</v>
          </cell>
          <cell r="G16">
            <v>16</v>
          </cell>
          <cell r="H16">
            <v>25.56</v>
          </cell>
          <cell r="I16" t="str">
            <v>SO</v>
          </cell>
          <cell r="J16">
            <v>48.96</v>
          </cell>
          <cell r="K16">
            <v>0</v>
          </cell>
        </row>
        <row r="17">
          <cell r="B17">
            <v>25.425000000000001</v>
          </cell>
          <cell r="C17">
            <v>34.5</v>
          </cell>
          <cell r="D17">
            <v>19.3</v>
          </cell>
          <cell r="E17">
            <v>49.208333333333336</v>
          </cell>
          <cell r="F17">
            <v>65</v>
          </cell>
          <cell r="G17">
            <v>28</v>
          </cell>
          <cell r="H17">
            <v>25.92</v>
          </cell>
          <cell r="I17" t="str">
            <v>SO</v>
          </cell>
          <cell r="J17">
            <v>60.839999999999996</v>
          </cell>
          <cell r="K17">
            <v>0.2</v>
          </cell>
        </row>
        <row r="18">
          <cell r="B18">
            <v>18.245833333333334</v>
          </cell>
          <cell r="C18">
            <v>24.9</v>
          </cell>
          <cell r="D18">
            <v>12.8</v>
          </cell>
          <cell r="E18">
            <v>47.791666666666664</v>
          </cell>
          <cell r="F18">
            <v>81</v>
          </cell>
          <cell r="G18">
            <v>16</v>
          </cell>
          <cell r="H18">
            <v>14.4</v>
          </cell>
          <cell r="I18" t="str">
            <v>SO</v>
          </cell>
          <cell r="J18">
            <v>36.36</v>
          </cell>
          <cell r="K18">
            <v>0</v>
          </cell>
        </row>
        <row r="19">
          <cell r="B19">
            <v>16.520833333333332</v>
          </cell>
          <cell r="C19">
            <v>26</v>
          </cell>
          <cell r="D19">
            <v>7.8</v>
          </cell>
          <cell r="E19">
            <v>48.666666666666664</v>
          </cell>
          <cell r="F19">
            <v>81</v>
          </cell>
          <cell r="G19">
            <v>17</v>
          </cell>
          <cell r="H19">
            <v>10.08</v>
          </cell>
          <cell r="I19" t="str">
            <v>SO</v>
          </cell>
          <cell r="J19">
            <v>23.759999999999998</v>
          </cell>
          <cell r="K19">
            <v>0</v>
          </cell>
        </row>
        <row r="20">
          <cell r="B20">
            <v>20.954166666666669</v>
          </cell>
          <cell r="C20">
            <v>30.8</v>
          </cell>
          <cell r="D20">
            <v>13.7</v>
          </cell>
          <cell r="E20">
            <v>40.541666666666664</v>
          </cell>
          <cell r="F20">
            <v>75</v>
          </cell>
          <cell r="G20">
            <v>12</v>
          </cell>
          <cell r="H20">
            <v>11.16</v>
          </cell>
          <cell r="I20" t="str">
            <v>SO</v>
          </cell>
          <cell r="J20">
            <v>26.28</v>
          </cell>
          <cell r="K20">
            <v>0</v>
          </cell>
        </row>
        <row r="21">
          <cell r="B21">
            <v>24.441666666666666</v>
          </cell>
          <cell r="C21">
            <v>36.4</v>
          </cell>
          <cell r="D21">
            <v>14.8</v>
          </cell>
          <cell r="E21">
            <v>44.791666666666664</v>
          </cell>
          <cell r="F21">
            <v>77</v>
          </cell>
          <cell r="G21">
            <v>22</v>
          </cell>
          <cell r="H21">
            <v>13.68</v>
          </cell>
          <cell r="I21" t="str">
            <v>SO</v>
          </cell>
          <cell r="J21">
            <v>34.200000000000003</v>
          </cell>
          <cell r="K21">
            <v>0</v>
          </cell>
        </row>
        <row r="22">
          <cell r="B22">
            <v>27.475000000000005</v>
          </cell>
          <cell r="C22">
            <v>37.5</v>
          </cell>
          <cell r="D22">
            <v>18.600000000000001</v>
          </cell>
          <cell r="E22">
            <v>51</v>
          </cell>
          <cell r="F22">
            <v>86</v>
          </cell>
          <cell r="G22">
            <v>19</v>
          </cell>
          <cell r="H22">
            <v>15.840000000000002</v>
          </cell>
          <cell r="I22" t="str">
            <v>SO</v>
          </cell>
          <cell r="J22">
            <v>36</v>
          </cell>
          <cell r="K22">
            <v>0</v>
          </cell>
        </row>
        <row r="23">
          <cell r="B23">
            <v>20.404166666666665</v>
          </cell>
          <cell r="C23">
            <v>27.2</v>
          </cell>
          <cell r="D23">
            <v>17.899999999999999</v>
          </cell>
          <cell r="E23">
            <v>82.541666666666671</v>
          </cell>
          <cell r="F23">
            <v>97</v>
          </cell>
          <cell r="G23">
            <v>48</v>
          </cell>
          <cell r="H23">
            <v>15.840000000000002</v>
          </cell>
          <cell r="I23" t="str">
            <v>SO</v>
          </cell>
          <cell r="J23">
            <v>37.440000000000005</v>
          </cell>
          <cell r="K23">
            <v>26.6</v>
          </cell>
        </row>
        <row r="24">
          <cell r="B24">
            <v>18.349999999999998</v>
          </cell>
          <cell r="C24">
            <v>26.5</v>
          </cell>
          <cell r="D24">
            <v>11</v>
          </cell>
          <cell r="E24">
            <v>58.333333333333336</v>
          </cell>
          <cell r="F24">
            <v>94</v>
          </cell>
          <cell r="G24">
            <v>20</v>
          </cell>
          <cell r="H24">
            <v>10.44</v>
          </cell>
          <cell r="I24" t="str">
            <v>SO</v>
          </cell>
          <cell r="J24">
            <v>27.36</v>
          </cell>
          <cell r="K24">
            <v>0</v>
          </cell>
        </row>
        <row r="25">
          <cell r="B25">
            <v>18.066666666666666</v>
          </cell>
          <cell r="C25">
            <v>27.6</v>
          </cell>
          <cell r="D25">
            <v>10</v>
          </cell>
          <cell r="E25">
            <v>52</v>
          </cell>
          <cell r="F25">
            <v>82</v>
          </cell>
          <cell r="G25">
            <v>24</v>
          </cell>
          <cell r="H25">
            <v>22.68</v>
          </cell>
          <cell r="I25" t="str">
            <v>SO</v>
          </cell>
          <cell r="J25">
            <v>39.24</v>
          </cell>
          <cell r="K25">
            <v>0</v>
          </cell>
        </row>
        <row r="26">
          <cell r="B26">
            <v>18.295833333333331</v>
          </cell>
          <cell r="C26">
            <v>28.7</v>
          </cell>
          <cell r="D26">
            <v>9.9</v>
          </cell>
          <cell r="E26">
            <v>59.25</v>
          </cell>
          <cell r="F26">
            <v>91</v>
          </cell>
          <cell r="G26">
            <v>25</v>
          </cell>
          <cell r="H26">
            <v>24.840000000000003</v>
          </cell>
          <cell r="I26" t="str">
            <v>SO</v>
          </cell>
          <cell r="J26">
            <v>39.24</v>
          </cell>
          <cell r="K26">
            <v>0</v>
          </cell>
        </row>
        <row r="27">
          <cell r="B27">
            <v>20.304166666666667</v>
          </cell>
          <cell r="C27">
            <v>30.7</v>
          </cell>
          <cell r="D27">
            <v>9.6999999999999993</v>
          </cell>
          <cell r="E27">
            <v>55.333333333333336</v>
          </cell>
          <cell r="F27">
            <v>92</v>
          </cell>
          <cell r="G27">
            <v>21</v>
          </cell>
          <cell r="H27">
            <v>14.76</v>
          </cell>
          <cell r="I27" t="str">
            <v>SO</v>
          </cell>
          <cell r="J27">
            <v>28.8</v>
          </cell>
          <cell r="K27">
            <v>0</v>
          </cell>
        </row>
        <row r="28">
          <cell r="B28">
            <v>21.333333333333332</v>
          </cell>
          <cell r="C28">
            <v>30.7</v>
          </cell>
          <cell r="D28">
            <v>14</v>
          </cell>
          <cell r="E28">
            <v>56.5</v>
          </cell>
          <cell r="F28">
            <v>84</v>
          </cell>
          <cell r="G28">
            <v>25</v>
          </cell>
          <cell r="H28">
            <v>8.64</v>
          </cell>
          <cell r="I28" t="str">
            <v>SO</v>
          </cell>
          <cell r="J28">
            <v>26.28</v>
          </cell>
          <cell r="K28">
            <v>0</v>
          </cell>
        </row>
        <row r="29">
          <cell r="B29">
            <v>20.437500000000004</v>
          </cell>
          <cell r="C29">
            <v>28.7</v>
          </cell>
          <cell r="D29">
            <v>14.7</v>
          </cell>
          <cell r="E29">
            <v>55.875</v>
          </cell>
          <cell r="F29">
            <v>84</v>
          </cell>
          <cell r="G29">
            <v>16</v>
          </cell>
          <cell r="H29">
            <v>10.08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20.025000000000002</v>
          </cell>
          <cell r="C30">
            <v>31.3</v>
          </cell>
          <cell r="D30">
            <v>10.7</v>
          </cell>
          <cell r="E30">
            <v>51.958333333333336</v>
          </cell>
          <cell r="F30">
            <v>85</v>
          </cell>
          <cell r="G30">
            <v>17</v>
          </cell>
          <cell r="H30">
            <v>11.879999999999999</v>
          </cell>
          <cell r="I30" t="str">
            <v>SO</v>
          </cell>
          <cell r="J30">
            <v>31.319999999999997</v>
          </cell>
          <cell r="K30">
            <v>0</v>
          </cell>
        </row>
        <row r="31">
          <cell r="B31">
            <v>21.741666666666664</v>
          </cell>
          <cell r="C31">
            <v>33.5</v>
          </cell>
          <cell r="D31">
            <v>11.1</v>
          </cell>
          <cell r="E31">
            <v>50.291666666666664</v>
          </cell>
          <cell r="F31">
            <v>87</v>
          </cell>
          <cell r="G31">
            <v>17</v>
          </cell>
          <cell r="H31">
            <v>15.840000000000002</v>
          </cell>
          <cell r="I31" t="str">
            <v>SO</v>
          </cell>
          <cell r="J31">
            <v>32.4</v>
          </cell>
          <cell r="K31">
            <v>0</v>
          </cell>
        </row>
        <row r="32">
          <cell r="B32">
            <v>23.237500000000001</v>
          </cell>
          <cell r="C32">
            <v>33.4</v>
          </cell>
          <cell r="D32">
            <v>13.2</v>
          </cell>
          <cell r="E32">
            <v>44.75</v>
          </cell>
          <cell r="F32">
            <v>85</v>
          </cell>
          <cell r="G32">
            <v>15</v>
          </cell>
          <cell r="H32">
            <v>16.559999999999999</v>
          </cell>
          <cell r="I32" t="str">
            <v>SO</v>
          </cell>
          <cell r="J32">
            <v>38.159999999999997</v>
          </cell>
          <cell r="K32">
            <v>0</v>
          </cell>
        </row>
        <row r="33">
          <cell r="B33">
            <v>23.050000000000008</v>
          </cell>
          <cell r="C33">
            <v>35</v>
          </cell>
          <cell r="D33">
            <v>12.7</v>
          </cell>
          <cell r="E33">
            <v>44.416666666666664</v>
          </cell>
          <cell r="F33">
            <v>84</v>
          </cell>
          <cell r="G33">
            <v>11</v>
          </cell>
          <cell r="H33">
            <v>15.840000000000002</v>
          </cell>
          <cell r="I33" t="str">
            <v>SO</v>
          </cell>
          <cell r="J33">
            <v>28.08</v>
          </cell>
          <cell r="K33">
            <v>0</v>
          </cell>
        </row>
        <row r="34">
          <cell r="B34">
            <v>21.2</v>
          </cell>
          <cell r="C34">
            <v>32</v>
          </cell>
          <cell r="D34">
            <v>13.5</v>
          </cell>
          <cell r="E34">
            <v>54.416666666666664</v>
          </cell>
          <cell r="F34">
            <v>83</v>
          </cell>
          <cell r="G34">
            <v>19</v>
          </cell>
          <cell r="H34">
            <v>25.92</v>
          </cell>
          <cell r="I34" t="str">
            <v>SO</v>
          </cell>
          <cell r="J34">
            <v>48.96</v>
          </cell>
          <cell r="K34">
            <v>0.2</v>
          </cell>
        </row>
      </sheetData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20.162500000000005</v>
          </cell>
          <cell r="C5">
            <v>28</v>
          </cell>
          <cell r="D5">
            <v>15.6</v>
          </cell>
          <cell r="E5">
            <v>80.958333333333329</v>
          </cell>
          <cell r="F5">
            <v>96</v>
          </cell>
          <cell r="G5">
            <v>49</v>
          </cell>
          <cell r="H5">
            <v>8.2799999999999994</v>
          </cell>
          <cell r="I5" t="str">
            <v>SE</v>
          </cell>
          <cell r="J5">
            <v>15.48</v>
          </cell>
          <cell r="K5">
            <v>0</v>
          </cell>
        </row>
        <row r="6">
          <cell r="B6">
            <v>23.866666666666664</v>
          </cell>
          <cell r="C6">
            <v>34.200000000000003</v>
          </cell>
          <cell r="D6">
            <v>15</v>
          </cell>
          <cell r="E6">
            <v>62.416666666666664</v>
          </cell>
          <cell r="F6">
            <v>93</v>
          </cell>
          <cell r="G6">
            <v>23</v>
          </cell>
          <cell r="H6">
            <v>12.6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22.029166666666669</v>
          </cell>
          <cell r="C7">
            <v>26.9</v>
          </cell>
          <cell r="D7">
            <v>19.5</v>
          </cell>
          <cell r="E7">
            <v>81.125</v>
          </cell>
          <cell r="F7">
            <v>94</v>
          </cell>
          <cell r="G7">
            <v>51</v>
          </cell>
          <cell r="H7">
            <v>16.2</v>
          </cell>
          <cell r="I7" t="str">
            <v>SO</v>
          </cell>
          <cell r="J7">
            <v>38.519999999999996</v>
          </cell>
          <cell r="K7">
            <v>9.1999999999999993</v>
          </cell>
        </row>
        <row r="8">
          <cell r="B8">
            <v>20.391666666666669</v>
          </cell>
          <cell r="C8">
            <v>23.9</v>
          </cell>
          <cell r="D8">
            <v>18.100000000000001</v>
          </cell>
          <cell r="E8">
            <v>88.083333333333329</v>
          </cell>
          <cell r="F8">
            <v>95</v>
          </cell>
          <cell r="G8">
            <v>70</v>
          </cell>
          <cell r="H8">
            <v>12.96</v>
          </cell>
          <cell r="I8" t="str">
            <v>S</v>
          </cell>
          <cell r="J8">
            <v>29.16</v>
          </cell>
          <cell r="K8">
            <v>19.999999999999996</v>
          </cell>
        </row>
        <row r="9">
          <cell r="B9">
            <v>22.766666666666669</v>
          </cell>
          <cell r="C9">
            <v>29.9</v>
          </cell>
          <cell r="D9">
            <v>18.8</v>
          </cell>
          <cell r="E9">
            <v>76.416666666666671</v>
          </cell>
          <cell r="F9">
            <v>95</v>
          </cell>
          <cell r="G9">
            <v>40</v>
          </cell>
          <cell r="H9">
            <v>22.32</v>
          </cell>
          <cell r="I9" t="str">
            <v>S</v>
          </cell>
          <cell r="J9">
            <v>34.200000000000003</v>
          </cell>
          <cell r="K9">
            <v>0.2</v>
          </cell>
        </row>
        <row r="10">
          <cell r="B10">
            <v>19.562499999999996</v>
          </cell>
          <cell r="C10">
            <v>22.7</v>
          </cell>
          <cell r="D10">
            <v>17.2</v>
          </cell>
          <cell r="E10">
            <v>83.666666666666671</v>
          </cell>
          <cell r="F10">
            <v>95</v>
          </cell>
          <cell r="G10">
            <v>63</v>
          </cell>
          <cell r="H10">
            <v>27</v>
          </cell>
          <cell r="I10" t="str">
            <v>SO</v>
          </cell>
          <cell r="J10">
            <v>47.88</v>
          </cell>
          <cell r="K10">
            <v>9</v>
          </cell>
        </row>
        <row r="11">
          <cell r="B11">
            <v>17.929166666666667</v>
          </cell>
          <cell r="C11">
            <v>23.7</v>
          </cell>
          <cell r="D11">
            <v>13.8</v>
          </cell>
          <cell r="E11">
            <v>73.041666666666671</v>
          </cell>
          <cell r="F11">
            <v>92</v>
          </cell>
          <cell r="G11">
            <v>47</v>
          </cell>
          <cell r="H11">
            <v>14.76</v>
          </cell>
          <cell r="I11" t="str">
            <v>S</v>
          </cell>
          <cell r="J11">
            <v>28.8</v>
          </cell>
          <cell r="K11">
            <v>0</v>
          </cell>
        </row>
        <row r="12">
          <cell r="B12">
            <v>19.758333333333336</v>
          </cell>
          <cell r="C12">
            <v>26.5</v>
          </cell>
          <cell r="D12">
            <v>14.2</v>
          </cell>
          <cell r="E12">
            <v>59.583333333333336</v>
          </cell>
          <cell r="F12">
            <v>84</v>
          </cell>
          <cell r="G12">
            <v>25</v>
          </cell>
          <cell r="H12">
            <v>14.76</v>
          </cell>
          <cell r="I12" t="str">
            <v>S</v>
          </cell>
          <cell r="J12">
            <v>31.680000000000003</v>
          </cell>
          <cell r="K12">
            <v>0</v>
          </cell>
        </row>
        <row r="13">
          <cell r="B13">
            <v>20.637499999999999</v>
          </cell>
          <cell r="C13">
            <v>29.1</v>
          </cell>
          <cell r="D13">
            <v>14.1</v>
          </cell>
          <cell r="E13">
            <v>62.583333333333336</v>
          </cell>
          <cell r="F13">
            <v>90</v>
          </cell>
          <cell r="G13">
            <v>31</v>
          </cell>
          <cell r="H13">
            <v>11.879999999999999</v>
          </cell>
          <cell r="I13" t="str">
            <v>SO</v>
          </cell>
          <cell r="J13">
            <v>20.52</v>
          </cell>
          <cell r="K13">
            <v>0</v>
          </cell>
        </row>
        <row r="14">
          <cell r="B14">
            <v>24.045833333333331</v>
          </cell>
          <cell r="C14">
            <v>34.299999999999997</v>
          </cell>
          <cell r="D14">
            <v>15.1</v>
          </cell>
          <cell r="E14">
            <v>57.958333333333336</v>
          </cell>
          <cell r="F14">
            <v>92</v>
          </cell>
          <cell r="G14">
            <v>23</v>
          </cell>
          <cell r="H14">
            <v>11.16</v>
          </cell>
          <cell r="I14" t="str">
            <v>S</v>
          </cell>
          <cell r="J14">
            <v>23.759999999999998</v>
          </cell>
          <cell r="K14">
            <v>0</v>
          </cell>
        </row>
        <row r="15">
          <cell r="B15">
            <v>26.704166666666676</v>
          </cell>
          <cell r="C15">
            <v>35.799999999999997</v>
          </cell>
          <cell r="D15">
            <v>17.2</v>
          </cell>
          <cell r="E15">
            <v>50.916666666666664</v>
          </cell>
          <cell r="F15">
            <v>90</v>
          </cell>
          <cell r="G15">
            <v>17</v>
          </cell>
          <cell r="H15">
            <v>14.76</v>
          </cell>
          <cell r="I15" t="str">
            <v>SE</v>
          </cell>
          <cell r="J15">
            <v>30.96</v>
          </cell>
          <cell r="K15">
            <v>0</v>
          </cell>
        </row>
        <row r="16">
          <cell r="B16">
            <v>27.516666666666666</v>
          </cell>
          <cell r="C16">
            <v>36.4</v>
          </cell>
          <cell r="D16">
            <v>19.899999999999999</v>
          </cell>
          <cell r="E16">
            <v>42.625</v>
          </cell>
          <cell r="F16">
            <v>80</v>
          </cell>
          <cell r="G16">
            <v>15</v>
          </cell>
          <cell r="H16">
            <v>20.52</v>
          </cell>
          <cell r="I16" t="str">
            <v>N</v>
          </cell>
          <cell r="J16">
            <v>44.64</v>
          </cell>
          <cell r="K16">
            <v>0</v>
          </cell>
        </row>
        <row r="17">
          <cell r="B17">
            <v>28.283333333333335</v>
          </cell>
          <cell r="C17">
            <v>36.5</v>
          </cell>
          <cell r="D17">
            <v>21.5</v>
          </cell>
          <cell r="E17">
            <v>34.291666666666664</v>
          </cell>
          <cell r="F17">
            <v>56</v>
          </cell>
          <cell r="G17">
            <v>15</v>
          </cell>
          <cell r="H17">
            <v>16.920000000000002</v>
          </cell>
          <cell r="I17" t="str">
            <v>NE</v>
          </cell>
          <cell r="J17">
            <v>38.519999999999996</v>
          </cell>
          <cell r="K17">
            <v>0</v>
          </cell>
        </row>
        <row r="18">
          <cell r="B18">
            <v>23.220833333333331</v>
          </cell>
          <cell r="C18">
            <v>27.7</v>
          </cell>
          <cell r="D18">
            <v>19.399999999999999</v>
          </cell>
          <cell r="E18">
            <v>53.833333333333336</v>
          </cell>
          <cell r="F18">
            <v>83</v>
          </cell>
          <cell r="G18">
            <v>32</v>
          </cell>
          <cell r="H18">
            <v>24.12</v>
          </cell>
          <cell r="I18" t="str">
            <v>SO</v>
          </cell>
          <cell r="J18">
            <v>39.24</v>
          </cell>
          <cell r="K18">
            <v>0</v>
          </cell>
        </row>
        <row r="19">
          <cell r="B19">
            <v>20.55</v>
          </cell>
          <cell r="C19">
            <v>28.3</v>
          </cell>
          <cell r="D19">
            <v>13.1</v>
          </cell>
          <cell r="E19">
            <v>46.625</v>
          </cell>
          <cell r="F19">
            <v>73</v>
          </cell>
          <cell r="G19">
            <v>20</v>
          </cell>
          <cell r="H19">
            <v>15.120000000000001</v>
          </cell>
          <cell r="I19" t="str">
            <v>SO</v>
          </cell>
          <cell r="J19">
            <v>24.840000000000003</v>
          </cell>
          <cell r="K19">
            <v>0</v>
          </cell>
        </row>
        <row r="20">
          <cell r="B20">
            <v>23.083333333333329</v>
          </cell>
          <cell r="C20">
            <v>33.299999999999997</v>
          </cell>
          <cell r="D20">
            <v>14.9</v>
          </cell>
          <cell r="E20">
            <v>47.083333333333336</v>
          </cell>
          <cell r="F20">
            <v>72</v>
          </cell>
          <cell r="G20">
            <v>20</v>
          </cell>
          <cell r="H20">
            <v>14.04</v>
          </cell>
          <cell r="I20" t="str">
            <v>SO</v>
          </cell>
          <cell r="J20">
            <v>20.16</v>
          </cell>
          <cell r="K20">
            <v>0</v>
          </cell>
        </row>
        <row r="21">
          <cell r="B21">
            <v>25.766666666666669</v>
          </cell>
          <cell r="C21">
            <v>36.6</v>
          </cell>
          <cell r="D21">
            <v>16.3</v>
          </cell>
          <cell r="E21">
            <v>51.458333333333336</v>
          </cell>
          <cell r="F21">
            <v>86</v>
          </cell>
          <cell r="G21">
            <v>22</v>
          </cell>
          <cell r="H21">
            <v>12.6</v>
          </cell>
          <cell r="I21" t="str">
            <v>SO</v>
          </cell>
          <cell r="J21">
            <v>18.36</v>
          </cell>
          <cell r="K21">
            <v>0</v>
          </cell>
        </row>
        <row r="22">
          <cell r="B22">
            <v>28.341666666666665</v>
          </cell>
          <cell r="C22">
            <v>35.5</v>
          </cell>
          <cell r="D22">
            <v>21.8</v>
          </cell>
          <cell r="E22">
            <v>47.666666666666664</v>
          </cell>
          <cell r="F22">
            <v>72</v>
          </cell>
          <cell r="G22">
            <v>24</v>
          </cell>
          <cell r="H22">
            <v>13.68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25.595833333333335</v>
          </cell>
          <cell r="C23">
            <v>34.200000000000003</v>
          </cell>
          <cell r="D23">
            <v>20.3</v>
          </cell>
          <cell r="E23">
            <v>64.25</v>
          </cell>
          <cell r="F23">
            <v>88</v>
          </cell>
          <cell r="G23">
            <v>34</v>
          </cell>
          <cell r="H23">
            <v>33.840000000000003</v>
          </cell>
          <cell r="I23" t="str">
            <v>SO</v>
          </cell>
          <cell r="J23">
            <v>64.44</v>
          </cell>
          <cell r="K23">
            <v>9</v>
          </cell>
        </row>
        <row r="24">
          <cell r="B24">
            <v>21.679166666666671</v>
          </cell>
          <cell r="C24">
            <v>27.1</v>
          </cell>
          <cell r="D24">
            <v>18.3</v>
          </cell>
          <cell r="E24">
            <v>80.041666666666671</v>
          </cell>
          <cell r="F24">
            <v>94</v>
          </cell>
          <cell r="G24">
            <v>55</v>
          </cell>
          <cell r="H24">
            <v>18.36</v>
          </cell>
          <cell r="I24" t="str">
            <v>S</v>
          </cell>
          <cell r="J24">
            <v>28.44</v>
          </cell>
          <cell r="K24">
            <v>0</v>
          </cell>
        </row>
        <row r="25">
          <cell r="B25">
            <v>21.008333333333336</v>
          </cell>
          <cell r="C25">
            <v>27.6</v>
          </cell>
          <cell r="D25">
            <v>15.9</v>
          </cell>
          <cell r="E25">
            <v>59.041666666666664</v>
          </cell>
          <cell r="F25">
            <v>93</v>
          </cell>
          <cell r="G25">
            <v>23</v>
          </cell>
          <cell r="H25">
            <v>20.88</v>
          </cell>
          <cell r="I25" t="str">
            <v>SE</v>
          </cell>
          <cell r="J25">
            <v>38.880000000000003</v>
          </cell>
          <cell r="K25">
            <v>0.2</v>
          </cell>
        </row>
        <row r="26">
          <cell r="B26">
            <v>21.75</v>
          </cell>
          <cell r="C26">
            <v>31.4</v>
          </cell>
          <cell r="D26">
            <v>14.7</v>
          </cell>
          <cell r="E26">
            <v>49.958333333333336</v>
          </cell>
          <cell r="F26">
            <v>78</v>
          </cell>
          <cell r="G26">
            <v>18</v>
          </cell>
          <cell r="H26">
            <v>15.840000000000002</v>
          </cell>
          <cell r="I26" t="str">
            <v>SE</v>
          </cell>
          <cell r="J26">
            <v>27.720000000000002</v>
          </cell>
          <cell r="K26">
            <v>0</v>
          </cell>
        </row>
        <row r="27">
          <cell r="B27">
            <v>22.616666666666671</v>
          </cell>
          <cell r="C27">
            <v>34.9</v>
          </cell>
          <cell r="D27">
            <v>12.1</v>
          </cell>
          <cell r="E27">
            <v>51.916666666666664</v>
          </cell>
          <cell r="F27">
            <v>89</v>
          </cell>
          <cell r="G27">
            <v>16</v>
          </cell>
          <cell r="H27">
            <v>14.04</v>
          </cell>
          <cell r="I27" t="str">
            <v>SO</v>
          </cell>
          <cell r="J27">
            <v>24.12</v>
          </cell>
          <cell r="K27">
            <v>0</v>
          </cell>
        </row>
        <row r="28">
          <cell r="B28">
            <v>23.970833333333335</v>
          </cell>
          <cell r="C28">
            <v>33.9</v>
          </cell>
          <cell r="D28">
            <v>13.9</v>
          </cell>
          <cell r="E28">
            <v>47.791666666666664</v>
          </cell>
          <cell r="F28">
            <v>86</v>
          </cell>
          <cell r="G28">
            <v>15</v>
          </cell>
          <cell r="H28">
            <v>15.120000000000001</v>
          </cell>
          <cell r="I28" t="str">
            <v>SO</v>
          </cell>
          <cell r="J28">
            <v>29.880000000000003</v>
          </cell>
          <cell r="K28">
            <v>0</v>
          </cell>
        </row>
        <row r="29">
          <cell r="B29">
            <v>23.95</v>
          </cell>
          <cell r="C29">
            <v>31.5</v>
          </cell>
          <cell r="D29">
            <v>15.4</v>
          </cell>
          <cell r="E29">
            <v>50.5</v>
          </cell>
          <cell r="F29">
            <v>83</v>
          </cell>
          <cell r="G29">
            <v>25</v>
          </cell>
          <cell r="H29">
            <v>16.2</v>
          </cell>
          <cell r="I29" t="str">
            <v>S</v>
          </cell>
          <cell r="J29">
            <v>32.76</v>
          </cell>
          <cell r="K29">
            <v>0</v>
          </cell>
        </row>
        <row r="30">
          <cell r="B30">
            <v>23.641666666666666</v>
          </cell>
          <cell r="C30">
            <v>30.9</v>
          </cell>
          <cell r="D30">
            <v>16.3</v>
          </cell>
          <cell r="E30">
            <v>53.166666666666664</v>
          </cell>
          <cell r="F30">
            <v>82</v>
          </cell>
          <cell r="G30">
            <v>28</v>
          </cell>
          <cell r="H30">
            <v>14.4</v>
          </cell>
          <cell r="I30" t="str">
            <v>S</v>
          </cell>
          <cell r="J30">
            <v>30.240000000000002</v>
          </cell>
          <cell r="K30">
            <v>0</v>
          </cell>
        </row>
        <row r="31">
          <cell r="B31">
            <v>24.074999999999999</v>
          </cell>
          <cell r="C31">
            <v>31.3</v>
          </cell>
          <cell r="D31">
            <v>15.8</v>
          </cell>
          <cell r="E31">
            <v>42.791666666666664</v>
          </cell>
          <cell r="F31">
            <v>75</v>
          </cell>
          <cell r="G31">
            <v>21</v>
          </cell>
          <cell r="H31">
            <v>16.920000000000002</v>
          </cell>
          <cell r="I31" t="str">
            <v>SE</v>
          </cell>
          <cell r="J31">
            <v>32.4</v>
          </cell>
          <cell r="K31">
            <v>0</v>
          </cell>
        </row>
        <row r="32">
          <cell r="B32">
            <v>23.945833333333336</v>
          </cell>
          <cell r="C32">
            <v>34</v>
          </cell>
          <cell r="D32">
            <v>13.7</v>
          </cell>
          <cell r="E32">
            <v>38.875</v>
          </cell>
          <cell r="F32">
            <v>73</v>
          </cell>
          <cell r="G32">
            <v>16</v>
          </cell>
          <cell r="H32">
            <v>10.8</v>
          </cell>
          <cell r="I32" t="str">
            <v>S</v>
          </cell>
          <cell r="J32">
            <v>29.16</v>
          </cell>
          <cell r="K32">
            <v>0</v>
          </cell>
        </row>
        <row r="33">
          <cell r="B33">
            <v>25.095833333333335</v>
          </cell>
          <cell r="C33">
            <v>35.4</v>
          </cell>
          <cell r="D33">
            <v>14.1</v>
          </cell>
          <cell r="E33">
            <v>42.125</v>
          </cell>
          <cell r="F33">
            <v>81</v>
          </cell>
          <cell r="G33">
            <v>16</v>
          </cell>
          <cell r="H33">
            <v>12.96</v>
          </cell>
          <cell r="I33" t="str">
            <v>SO</v>
          </cell>
          <cell r="J33">
            <v>26.28</v>
          </cell>
          <cell r="K33">
            <v>0</v>
          </cell>
        </row>
        <row r="34">
          <cell r="B34">
            <v>25.404166666666669</v>
          </cell>
          <cell r="C34">
            <v>35.299999999999997</v>
          </cell>
          <cell r="D34">
            <v>15</v>
          </cell>
          <cell r="E34">
            <v>42.416666666666664</v>
          </cell>
          <cell r="F34">
            <v>85</v>
          </cell>
          <cell r="G34">
            <v>18</v>
          </cell>
          <cell r="H34">
            <v>14.76</v>
          </cell>
          <cell r="I34" t="str">
            <v>SE</v>
          </cell>
          <cell r="J34">
            <v>23.040000000000003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17.258333333333333</v>
          </cell>
          <cell r="C5">
            <v>26.5</v>
          </cell>
          <cell r="D5">
            <v>10.1</v>
          </cell>
          <cell r="E5">
            <v>70.375</v>
          </cell>
          <cell r="F5">
            <v>97</v>
          </cell>
          <cell r="G5">
            <v>28</v>
          </cell>
          <cell r="H5">
            <v>13.32</v>
          </cell>
          <cell r="I5" t="str">
            <v>NE</v>
          </cell>
          <cell r="J5">
            <v>24.840000000000003</v>
          </cell>
          <cell r="K5">
            <v>0.2</v>
          </cell>
        </row>
        <row r="6">
          <cell r="B6">
            <v>19.462499999999999</v>
          </cell>
          <cell r="C6">
            <v>27.8</v>
          </cell>
          <cell r="D6">
            <v>12.2</v>
          </cell>
          <cell r="E6">
            <v>59.875</v>
          </cell>
          <cell r="F6">
            <v>88</v>
          </cell>
          <cell r="G6">
            <v>28</v>
          </cell>
          <cell r="H6">
            <v>15.48</v>
          </cell>
          <cell r="I6" t="str">
            <v>NO</v>
          </cell>
          <cell r="J6">
            <v>29.52</v>
          </cell>
          <cell r="K6">
            <v>0</v>
          </cell>
        </row>
        <row r="7">
          <cell r="B7">
            <v>15.291666666666666</v>
          </cell>
          <cell r="C7">
            <v>22</v>
          </cell>
          <cell r="D7">
            <v>12</v>
          </cell>
          <cell r="E7">
            <v>89.083333333333329</v>
          </cell>
          <cell r="F7">
            <v>97</v>
          </cell>
          <cell r="G7">
            <v>49</v>
          </cell>
          <cell r="H7">
            <v>13.68</v>
          </cell>
          <cell r="I7" t="str">
            <v>S</v>
          </cell>
          <cell r="J7">
            <v>28.44</v>
          </cell>
          <cell r="K7">
            <v>0.4</v>
          </cell>
        </row>
        <row r="8">
          <cell r="B8">
            <v>11.487500000000002</v>
          </cell>
          <cell r="C8">
            <v>14.7</v>
          </cell>
          <cell r="D8">
            <v>9.6</v>
          </cell>
          <cell r="E8">
            <v>95.416666666666671</v>
          </cell>
          <cell r="F8">
            <v>98</v>
          </cell>
          <cell r="G8">
            <v>85</v>
          </cell>
          <cell r="H8">
            <v>16.2</v>
          </cell>
          <cell r="I8" t="str">
            <v>SO</v>
          </cell>
          <cell r="J8">
            <v>27.36</v>
          </cell>
          <cell r="K8">
            <v>5.8</v>
          </cell>
        </row>
        <row r="9">
          <cell r="B9">
            <v>10.425000000000001</v>
          </cell>
          <cell r="C9">
            <v>12.2</v>
          </cell>
          <cell r="D9">
            <v>8.5</v>
          </cell>
          <cell r="E9">
            <v>97.458333333333329</v>
          </cell>
          <cell r="F9">
            <v>98</v>
          </cell>
          <cell r="G9">
            <v>97</v>
          </cell>
          <cell r="H9">
            <v>18</v>
          </cell>
          <cell r="I9" t="str">
            <v>SO</v>
          </cell>
          <cell r="J9">
            <v>38.159999999999997</v>
          </cell>
          <cell r="K9">
            <v>14.000000000000002</v>
          </cell>
        </row>
        <row r="10">
          <cell r="B10">
            <v>8.9541666666666675</v>
          </cell>
          <cell r="C10">
            <v>12</v>
          </cell>
          <cell r="D10">
            <v>7.1</v>
          </cell>
          <cell r="E10">
            <v>89.5</v>
          </cell>
          <cell r="F10">
            <v>98</v>
          </cell>
          <cell r="G10">
            <v>69</v>
          </cell>
          <cell r="H10">
            <v>16.920000000000002</v>
          </cell>
          <cell r="I10" t="str">
            <v>SO</v>
          </cell>
          <cell r="J10">
            <v>34.56</v>
          </cell>
          <cell r="K10">
            <v>2.1999999999999997</v>
          </cell>
        </row>
        <row r="11">
          <cell r="B11">
            <v>11.429166666666667</v>
          </cell>
          <cell r="C11">
            <v>19</v>
          </cell>
          <cell r="D11">
            <v>5.5</v>
          </cell>
          <cell r="E11">
            <v>61.833333333333336</v>
          </cell>
          <cell r="F11">
            <v>84</v>
          </cell>
          <cell r="G11">
            <v>29</v>
          </cell>
          <cell r="H11">
            <v>10.44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15.124999999999998</v>
          </cell>
          <cell r="C12">
            <v>22.2</v>
          </cell>
          <cell r="D12">
            <v>9.9</v>
          </cell>
          <cell r="E12">
            <v>52.791666666666664</v>
          </cell>
          <cell r="F12">
            <v>76</v>
          </cell>
          <cell r="G12">
            <v>34</v>
          </cell>
          <cell r="H12">
            <v>8.2799999999999994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18.037499999999998</v>
          </cell>
          <cell r="C13">
            <v>27</v>
          </cell>
          <cell r="D13">
            <v>10.5</v>
          </cell>
          <cell r="E13">
            <v>54.291666666666664</v>
          </cell>
          <cell r="F13">
            <v>79</v>
          </cell>
          <cell r="G13">
            <v>31</v>
          </cell>
          <cell r="H13">
            <v>17.28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21.245833333333337</v>
          </cell>
          <cell r="C14">
            <v>30</v>
          </cell>
          <cell r="D14">
            <v>14.6</v>
          </cell>
          <cell r="E14">
            <v>53.5</v>
          </cell>
          <cell r="F14">
            <v>73</v>
          </cell>
          <cell r="G14">
            <v>27</v>
          </cell>
          <cell r="H14">
            <v>16.920000000000002</v>
          </cell>
          <cell r="I14" t="str">
            <v>NE</v>
          </cell>
          <cell r="J14">
            <v>32.4</v>
          </cell>
          <cell r="K14">
            <v>0</v>
          </cell>
        </row>
        <row r="15">
          <cell r="B15">
            <v>23.587500000000006</v>
          </cell>
          <cell r="C15">
            <v>32.6</v>
          </cell>
          <cell r="D15">
            <v>16.8</v>
          </cell>
          <cell r="E15">
            <v>54.375</v>
          </cell>
          <cell r="F15">
            <v>81</v>
          </cell>
          <cell r="G15">
            <v>18</v>
          </cell>
          <cell r="H15">
            <v>16.920000000000002</v>
          </cell>
          <cell r="I15" t="str">
            <v>NO</v>
          </cell>
          <cell r="J15">
            <v>30.240000000000002</v>
          </cell>
          <cell r="K15">
            <v>0</v>
          </cell>
        </row>
        <row r="16">
          <cell r="B16">
            <v>26.058333333333334</v>
          </cell>
          <cell r="C16">
            <v>34</v>
          </cell>
          <cell r="D16">
            <v>18.2</v>
          </cell>
          <cell r="E16">
            <v>40.416666666666664</v>
          </cell>
          <cell r="F16">
            <v>64</v>
          </cell>
          <cell r="G16">
            <v>20</v>
          </cell>
          <cell r="H16">
            <v>20.16</v>
          </cell>
          <cell r="I16" t="str">
            <v>NO</v>
          </cell>
          <cell r="J16">
            <v>51.12</v>
          </cell>
          <cell r="K16">
            <v>0</v>
          </cell>
        </row>
        <row r="17">
          <cell r="B17">
            <v>25.462500000000002</v>
          </cell>
          <cell r="C17">
            <v>32.1</v>
          </cell>
          <cell r="D17">
            <v>19</v>
          </cell>
          <cell r="E17">
            <v>49.625</v>
          </cell>
          <cell r="F17">
            <v>73</v>
          </cell>
          <cell r="G17">
            <v>34</v>
          </cell>
          <cell r="H17">
            <v>25.2</v>
          </cell>
          <cell r="I17" t="str">
            <v>NO</v>
          </cell>
          <cell r="J17">
            <v>55.080000000000005</v>
          </cell>
          <cell r="K17">
            <v>0</v>
          </cell>
        </row>
        <row r="18">
          <cell r="B18">
            <v>18.2</v>
          </cell>
          <cell r="C18">
            <v>23</v>
          </cell>
          <cell r="D18">
            <v>14.4</v>
          </cell>
          <cell r="E18">
            <v>40.541666666666664</v>
          </cell>
          <cell r="F18">
            <v>60</v>
          </cell>
          <cell r="G18">
            <v>18</v>
          </cell>
          <cell r="H18">
            <v>18.36</v>
          </cell>
          <cell r="I18" t="str">
            <v>S</v>
          </cell>
          <cell r="J18">
            <v>38.159999999999997</v>
          </cell>
          <cell r="K18">
            <v>0</v>
          </cell>
        </row>
        <row r="19">
          <cell r="B19">
            <v>17.625000000000004</v>
          </cell>
          <cell r="C19">
            <v>25.3</v>
          </cell>
          <cell r="D19">
            <v>10.8</v>
          </cell>
          <cell r="E19">
            <v>41.875</v>
          </cell>
          <cell r="F19">
            <v>63</v>
          </cell>
          <cell r="G19">
            <v>18</v>
          </cell>
          <cell r="H19">
            <v>11.879999999999999</v>
          </cell>
          <cell r="I19" t="str">
            <v>SO</v>
          </cell>
          <cell r="J19">
            <v>28.08</v>
          </cell>
          <cell r="K19">
            <v>0</v>
          </cell>
        </row>
        <row r="20">
          <cell r="B20">
            <v>21.308333333333334</v>
          </cell>
          <cell r="C20">
            <v>30</v>
          </cell>
          <cell r="D20">
            <v>14.4</v>
          </cell>
          <cell r="E20">
            <v>36.916666666666664</v>
          </cell>
          <cell r="F20">
            <v>61</v>
          </cell>
          <cell r="G20">
            <v>19</v>
          </cell>
          <cell r="H20">
            <v>9.7200000000000006</v>
          </cell>
          <cell r="I20" t="str">
            <v>NO</v>
          </cell>
          <cell r="J20">
            <v>23.040000000000003</v>
          </cell>
          <cell r="K20">
            <v>0</v>
          </cell>
        </row>
        <row r="21">
          <cell r="B21">
            <v>24.833333333333332</v>
          </cell>
          <cell r="C21">
            <v>33.700000000000003</v>
          </cell>
          <cell r="D21">
            <v>17</v>
          </cell>
          <cell r="E21">
            <v>43.25</v>
          </cell>
          <cell r="F21">
            <v>58</v>
          </cell>
          <cell r="G21">
            <v>29</v>
          </cell>
          <cell r="H21">
            <v>14.04</v>
          </cell>
          <cell r="I21" t="str">
            <v>NO</v>
          </cell>
          <cell r="J21">
            <v>36</v>
          </cell>
          <cell r="K21">
            <v>0</v>
          </cell>
        </row>
        <row r="22">
          <cell r="B22">
            <v>27.633333333333336</v>
          </cell>
          <cell r="C22">
            <v>34.4</v>
          </cell>
          <cell r="D22">
            <v>19.7</v>
          </cell>
          <cell r="E22">
            <v>50.166666666666664</v>
          </cell>
          <cell r="F22">
            <v>78</v>
          </cell>
          <cell r="G22">
            <v>27</v>
          </cell>
          <cell r="H22">
            <v>15.120000000000001</v>
          </cell>
          <cell r="I22" t="str">
            <v>NO</v>
          </cell>
          <cell r="J22">
            <v>35.64</v>
          </cell>
          <cell r="K22">
            <v>0</v>
          </cell>
        </row>
        <row r="23">
          <cell r="B23">
            <v>20.375</v>
          </cell>
          <cell r="C23">
            <v>29.6</v>
          </cell>
          <cell r="D23">
            <v>17.5</v>
          </cell>
          <cell r="E23">
            <v>79.833333333333329</v>
          </cell>
          <cell r="F23">
            <v>96</v>
          </cell>
          <cell r="G23">
            <v>43</v>
          </cell>
          <cell r="H23">
            <v>27.720000000000002</v>
          </cell>
          <cell r="I23" t="str">
            <v>S</v>
          </cell>
          <cell r="J23">
            <v>54</v>
          </cell>
          <cell r="K23">
            <v>6.4</v>
          </cell>
        </row>
        <row r="24">
          <cell r="B24">
            <v>18.537500000000001</v>
          </cell>
          <cell r="C24">
            <v>25.7</v>
          </cell>
          <cell r="D24">
            <v>12.1</v>
          </cell>
          <cell r="E24">
            <v>56.75</v>
          </cell>
          <cell r="F24">
            <v>93</v>
          </cell>
          <cell r="G24">
            <v>19</v>
          </cell>
          <cell r="H24">
            <v>17.28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19.220833333333335</v>
          </cell>
          <cell r="C25">
            <v>26.9</v>
          </cell>
          <cell r="D25">
            <v>10.199999999999999</v>
          </cell>
          <cell r="E25">
            <v>43.708333333333336</v>
          </cell>
          <cell r="F25">
            <v>73</v>
          </cell>
          <cell r="G25">
            <v>29</v>
          </cell>
          <cell r="H25">
            <v>26.28</v>
          </cell>
          <cell r="I25" t="str">
            <v>N</v>
          </cell>
          <cell r="J25">
            <v>52.92</v>
          </cell>
          <cell r="K25">
            <v>0</v>
          </cell>
        </row>
        <row r="26">
          <cell r="B26">
            <v>19.616666666666667</v>
          </cell>
          <cell r="C26">
            <v>28.8</v>
          </cell>
          <cell r="D26">
            <v>12.5</v>
          </cell>
          <cell r="E26">
            <v>50.75</v>
          </cell>
          <cell r="F26">
            <v>79</v>
          </cell>
          <cell r="G26">
            <v>24</v>
          </cell>
          <cell r="H26">
            <v>28.8</v>
          </cell>
          <cell r="I26" t="str">
            <v>N</v>
          </cell>
          <cell r="J26">
            <v>49.680000000000007</v>
          </cell>
          <cell r="K26">
            <v>0</v>
          </cell>
        </row>
        <row r="27">
          <cell r="B27">
            <v>21.570833333333329</v>
          </cell>
          <cell r="C27">
            <v>30.9</v>
          </cell>
          <cell r="D27">
            <v>13.7</v>
          </cell>
          <cell r="E27">
            <v>49.833333333333336</v>
          </cell>
          <cell r="F27">
            <v>76</v>
          </cell>
          <cell r="G27">
            <v>21</v>
          </cell>
          <cell r="H27">
            <v>15.48</v>
          </cell>
          <cell r="I27" t="str">
            <v>NO</v>
          </cell>
          <cell r="J27">
            <v>28.8</v>
          </cell>
          <cell r="K27">
            <v>0</v>
          </cell>
        </row>
        <row r="28">
          <cell r="B28">
            <v>22.112500000000001</v>
          </cell>
          <cell r="C28">
            <v>28.4</v>
          </cell>
          <cell r="D28">
            <v>17.8</v>
          </cell>
          <cell r="E28">
            <v>50.75</v>
          </cell>
          <cell r="F28">
            <v>67</v>
          </cell>
          <cell r="G28">
            <v>21</v>
          </cell>
          <cell r="H28">
            <v>14.76</v>
          </cell>
          <cell r="I28" t="str">
            <v>SO</v>
          </cell>
          <cell r="J28">
            <v>25.92</v>
          </cell>
          <cell r="K28">
            <v>0</v>
          </cell>
        </row>
        <row r="29">
          <cell r="B29">
            <v>18.637500000000003</v>
          </cell>
          <cell r="C29">
            <v>25.6</v>
          </cell>
          <cell r="D29">
            <v>13.1</v>
          </cell>
          <cell r="E29">
            <v>63.875</v>
          </cell>
          <cell r="F29">
            <v>87</v>
          </cell>
          <cell r="G29">
            <v>27</v>
          </cell>
          <cell r="H29">
            <v>15.48</v>
          </cell>
          <cell r="I29" t="str">
            <v>S</v>
          </cell>
          <cell r="J29">
            <v>33.840000000000003</v>
          </cell>
          <cell r="K29">
            <v>0</v>
          </cell>
        </row>
        <row r="30">
          <cell r="B30">
            <v>21.324999999999999</v>
          </cell>
          <cell r="C30">
            <v>28.8</v>
          </cell>
          <cell r="D30">
            <v>14.4</v>
          </cell>
          <cell r="E30">
            <v>44.458333333333336</v>
          </cell>
          <cell r="F30">
            <v>65</v>
          </cell>
          <cell r="G30">
            <v>24</v>
          </cell>
          <cell r="H30">
            <v>10.8</v>
          </cell>
          <cell r="I30" t="str">
            <v>S</v>
          </cell>
          <cell r="J30">
            <v>27</v>
          </cell>
          <cell r="K30">
            <v>0</v>
          </cell>
        </row>
        <row r="31">
          <cell r="B31">
            <v>23.379166666666663</v>
          </cell>
          <cell r="C31">
            <v>30.9</v>
          </cell>
          <cell r="D31">
            <v>16.899999999999999</v>
          </cell>
          <cell r="E31">
            <v>40.666666666666664</v>
          </cell>
          <cell r="F31">
            <v>61</v>
          </cell>
          <cell r="G31">
            <v>24</v>
          </cell>
          <cell r="H31">
            <v>11.16</v>
          </cell>
          <cell r="I31" t="str">
            <v>NE</v>
          </cell>
          <cell r="J31">
            <v>26.28</v>
          </cell>
          <cell r="K31">
            <v>0</v>
          </cell>
        </row>
        <row r="32">
          <cell r="B32">
            <v>24.0625</v>
          </cell>
          <cell r="C32">
            <v>31.7</v>
          </cell>
          <cell r="D32">
            <v>16.3</v>
          </cell>
          <cell r="E32">
            <v>39.5</v>
          </cell>
          <cell r="F32">
            <v>66</v>
          </cell>
          <cell r="G32">
            <v>21</v>
          </cell>
          <cell r="H32">
            <v>18.720000000000002</v>
          </cell>
          <cell r="I32" t="str">
            <v>NE</v>
          </cell>
          <cell r="J32">
            <v>33.480000000000004</v>
          </cell>
          <cell r="K32">
            <v>0</v>
          </cell>
        </row>
        <row r="33">
          <cell r="B33">
            <v>25.137500000000003</v>
          </cell>
          <cell r="C33">
            <v>33.4</v>
          </cell>
          <cell r="D33">
            <v>18</v>
          </cell>
          <cell r="E33">
            <v>33.5</v>
          </cell>
          <cell r="F33">
            <v>51</v>
          </cell>
          <cell r="G33">
            <v>13</v>
          </cell>
          <cell r="H33">
            <v>11.520000000000001</v>
          </cell>
          <cell r="I33" t="str">
            <v>NE</v>
          </cell>
          <cell r="J33">
            <v>36.72</v>
          </cell>
          <cell r="K33">
            <v>0</v>
          </cell>
        </row>
        <row r="34">
          <cell r="B34">
            <v>24.137499999999999</v>
          </cell>
          <cell r="C34">
            <v>33.5</v>
          </cell>
          <cell r="D34">
            <v>18.5</v>
          </cell>
          <cell r="E34">
            <v>38.708333333333336</v>
          </cell>
          <cell r="F34">
            <v>72</v>
          </cell>
          <cell r="G34">
            <v>19</v>
          </cell>
          <cell r="H34">
            <v>23.040000000000003</v>
          </cell>
          <cell r="I34" t="str">
            <v>NE</v>
          </cell>
          <cell r="J34">
            <v>53.64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20.545833333333334</v>
          </cell>
          <cell r="C5">
            <v>31.6</v>
          </cell>
          <cell r="D5">
            <v>10.8</v>
          </cell>
          <cell r="E5">
            <v>60.166666666666664</v>
          </cell>
          <cell r="F5">
            <v>86</v>
          </cell>
          <cell r="G5">
            <v>23</v>
          </cell>
          <cell r="H5">
            <v>7.9200000000000008</v>
          </cell>
          <cell r="I5" t="str">
            <v>NE</v>
          </cell>
          <cell r="J5">
            <v>14.76</v>
          </cell>
          <cell r="K5" t="str">
            <v>*</v>
          </cell>
        </row>
        <row r="6">
          <cell r="B6">
            <v>21.808333333333337</v>
          </cell>
          <cell r="C6">
            <v>31.3</v>
          </cell>
          <cell r="D6">
            <v>14.1</v>
          </cell>
          <cell r="E6">
            <v>52.25</v>
          </cell>
          <cell r="F6">
            <v>75</v>
          </cell>
          <cell r="G6">
            <v>27</v>
          </cell>
          <cell r="H6">
            <v>7.9200000000000008</v>
          </cell>
          <cell r="I6" t="str">
            <v>SE</v>
          </cell>
          <cell r="J6">
            <v>21.240000000000002</v>
          </cell>
          <cell r="K6" t="str">
            <v>*</v>
          </cell>
        </row>
        <row r="7">
          <cell r="B7">
            <v>14.070833333333331</v>
          </cell>
          <cell r="C7">
            <v>24.2</v>
          </cell>
          <cell r="D7">
            <v>10.199999999999999</v>
          </cell>
          <cell r="E7">
            <v>80.291666666666671</v>
          </cell>
          <cell r="F7">
            <v>91</v>
          </cell>
          <cell r="G7">
            <v>49</v>
          </cell>
          <cell r="H7">
            <v>16.2</v>
          </cell>
          <cell r="I7" t="str">
            <v>SO</v>
          </cell>
          <cell r="J7">
            <v>41.76</v>
          </cell>
          <cell r="K7" t="str">
            <v>*</v>
          </cell>
        </row>
        <row r="8">
          <cell r="B8">
            <v>11.2125</v>
          </cell>
          <cell r="C8">
            <v>14</v>
          </cell>
          <cell r="D8">
            <v>9.9</v>
          </cell>
          <cell r="E8">
            <v>90.875</v>
          </cell>
          <cell r="F8">
            <v>93</v>
          </cell>
          <cell r="G8">
            <v>87</v>
          </cell>
          <cell r="H8">
            <v>10.08</v>
          </cell>
          <cell r="I8" t="str">
            <v>SO</v>
          </cell>
          <cell r="J8">
            <v>24.840000000000003</v>
          </cell>
          <cell r="K8" t="str">
            <v>*</v>
          </cell>
        </row>
        <row r="9">
          <cell r="B9">
            <v>11.254166666666668</v>
          </cell>
          <cell r="C9">
            <v>12.1</v>
          </cell>
          <cell r="D9">
            <v>10.6</v>
          </cell>
          <cell r="E9">
            <v>92.166666666666671</v>
          </cell>
          <cell r="F9">
            <v>93</v>
          </cell>
          <cell r="G9">
            <v>89</v>
          </cell>
          <cell r="H9">
            <v>10.08</v>
          </cell>
          <cell r="I9" t="str">
            <v>SO</v>
          </cell>
          <cell r="J9">
            <v>28.08</v>
          </cell>
          <cell r="K9" t="str">
            <v>*</v>
          </cell>
        </row>
        <row r="10">
          <cell r="B10">
            <v>13.549999999999999</v>
          </cell>
          <cell r="C10">
            <v>19</v>
          </cell>
          <cell r="D10">
            <v>10.4</v>
          </cell>
          <cell r="E10">
            <v>79.958333333333329</v>
          </cell>
          <cell r="F10">
            <v>93</v>
          </cell>
          <cell r="G10">
            <v>50</v>
          </cell>
          <cell r="H10">
            <v>16.559999999999999</v>
          </cell>
          <cell r="I10" t="str">
            <v>S</v>
          </cell>
          <cell r="J10">
            <v>30.6</v>
          </cell>
          <cell r="K10" t="str">
            <v>*</v>
          </cell>
        </row>
        <row r="11">
          <cell r="B11">
            <v>13.865217391304347</v>
          </cell>
          <cell r="C11">
            <v>23.1</v>
          </cell>
          <cell r="D11">
            <v>5.4</v>
          </cell>
          <cell r="E11">
            <v>61.304347826086953</v>
          </cell>
          <cell r="F11">
            <v>86</v>
          </cell>
          <cell r="G11">
            <v>29</v>
          </cell>
          <cell r="H11">
            <v>14.04</v>
          </cell>
          <cell r="I11" t="str">
            <v>SE</v>
          </cell>
          <cell r="J11">
            <v>33.480000000000004</v>
          </cell>
          <cell r="K11" t="str">
            <v>*</v>
          </cell>
        </row>
        <row r="12">
          <cell r="B12">
            <v>18.433333333333334</v>
          </cell>
          <cell r="C12">
            <v>27.4</v>
          </cell>
          <cell r="D12">
            <v>10.8</v>
          </cell>
          <cell r="E12">
            <v>47.5</v>
          </cell>
          <cell r="F12">
            <v>68</v>
          </cell>
          <cell r="G12">
            <v>28</v>
          </cell>
          <cell r="H12">
            <v>10.8</v>
          </cell>
          <cell r="I12" t="str">
            <v>S</v>
          </cell>
          <cell r="J12">
            <v>40.680000000000007</v>
          </cell>
          <cell r="K12" t="str">
            <v>*</v>
          </cell>
        </row>
        <row r="13">
          <cell r="B13">
            <v>20.095833333333331</v>
          </cell>
          <cell r="C13">
            <v>31</v>
          </cell>
          <cell r="D13">
            <v>10.5</v>
          </cell>
          <cell r="E13">
            <v>51.708333333333336</v>
          </cell>
          <cell r="F13">
            <v>76</v>
          </cell>
          <cell r="G13">
            <v>25</v>
          </cell>
          <cell r="H13">
            <v>6.84</v>
          </cell>
          <cell r="I13" t="str">
            <v>S</v>
          </cell>
          <cell r="J13">
            <v>14.76</v>
          </cell>
          <cell r="K13" t="str">
            <v>*</v>
          </cell>
        </row>
        <row r="14">
          <cell r="B14">
            <v>23.55</v>
          </cell>
          <cell r="C14">
            <v>35.799999999999997</v>
          </cell>
          <cell r="D14">
            <v>12.4</v>
          </cell>
          <cell r="E14">
            <v>51.291666666666664</v>
          </cell>
          <cell r="F14">
            <v>78</v>
          </cell>
          <cell r="G14">
            <v>22</v>
          </cell>
          <cell r="H14">
            <v>9.3600000000000012</v>
          </cell>
          <cell r="I14" t="str">
            <v>SE</v>
          </cell>
          <cell r="J14">
            <v>21.6</v>
          </cell>
          <cell r="K14" t="str">
            <v>*</v>
          </cell>
        </row>
        <row r="15">
          <cell r="B15">
            <v>26.625000000000004</v>
          </cell>
          <cell r="C15">
            <v>38.6</v>
          </cell>
          <cell r="D15">
            <v>15.3</v>
          </cell>
          <cell r="E15">
            <v>44.416666666666664</v>
          </cell>
          <cell r="F15">
            <v>73</v>
          </cell>
          <cell r="G15">
            <v>17</v>
          </cell>
          <cell r="H15">
            <v>8.2799999999999994</v>
          </cell>
          <cell r="I15" t="str">
            <v>SE</v>
          </cell>
          <cell r="J15">
            <v>21.96</v>
          </cell>
          <cell r="K15" t="str">
            <v>*</v>
          </cell>
        </row>
        <row r="16">
          <cell r="B16">
            <v>30.433333333333337</v>
          </cell>
          <cell r="C16">
            <v>38.200000000000003</v>
          </cell>
          <cell r="D16">
            <v>23.2</v>
          </cell>
          <cell r="E16">
            <v>33.291666666666664</v>
          </cell>
          <cell r="F16">
            <v>48</v>
          </cell>
          <cell r="G16">
            <v>20</v>
          </cell>
          <cell r="H16">
            <v>22.68</v>
          </cell>
          <cell r="I16" t="str">
            <v>N</v>
          </cell>
          <cell r="J16">
            <v>52.92</v>
          </cell>
          <cell r="K16" t="str">
            <v>*</v>
          </cell>
        </row>
        <row r="17">
          <cell r="B17">
            <v>30.429166666666656</v>
          </cell>
          <cell r="C17">
            <v>35.5</v>
          </cell>
          <cell r="D17">
            <v>24.8</v>
          </cell>
          <cell r="E17">
            <v>41.458333333333336</v>
          </cell>
          <cell r="F17">
            <v>50</v>
          </cell>
          <cell r="G17">
            <v>25</v>
          </cell>
          <cell r="H17">
            <v>26.28</v>
          </cell>
          <cell r="I17" t="str">
            <v>N</v>
          </cell>
          <cell r="J17">
            <v>48.6</v>
          </cell>
          <cell r="K17" t="str">
            <v>*</v>
          </cell>
        </row>
        <row r="18">
          <cell r="B18">
            <v>22.312499999999996</v>
          </cell>
          <cell r="C18">
            <v>27.6</v>
          </cell>
          <cell r="D18">
            <v>17.600000000000001</v>
          </cell>
          <cell r="E18">
            <v>39.083333333333336</v>
          </cell>
          <cell r="F18">
            <v>57</v>
          </cell>
          <cell r="G18">
            <v>18</v>
          </cell>
          <cell r="H18">
            <v>20.88</v>
          </cell>
          <cell r="I18" t="str">
            <v>S</v>
          </cell>
          <cell r="J18">
            <v>39.6</v>
          </cell>
          <cell r="K18">
            <v>0</v>
          </cell>
        </row>
        <row r="19">
          <cell r="B19">
            <v>20.216666666666665</v>
          </cell>
          <cell r="C19">
            <v>29.4</v>
          </cell>
          <cell r="D19">
            <v>11.5</v>
          </cell>
          <cell r="E19">
            <v>41.416666666666664</v>
          </cell>
          <cell r="F19">
            <v>68</v>
          </cell>
          <cell r="G19">
            <v>21</v>
          </cell>
          <cell r="H19">
            <v>16.559999999999999</v>
          </cell>
          <cell r="I19" t="str">
            <v>SE</v>
          </cell>
          <cell r="J19">
            <v>34.92</v>
          </cell>
          <cell r="K19">
            <v>0</v>
          </cell>
        </row>
        <row r="20">
          <cell r="B20">
            <v>23.762500000000006</v>
          </cell>
          <cell r="C20">
            <v>34</v>
          </cell>
          <cell r="D20">
            <v>17.100000000000001</v>
          </cell>
          <cell r="E20">
            <v>39.541666666666664</v>
          </cell>
          <cell r="F20">
            <v>61</v>
          </cell>
          <cell r="G20">
            <v>16</v>
          </cell>
          <cell r="H20">
            <v>8.2799999999999994</v>
          </cell>
          <cell r="I20" t="str">
            <v>S</v>
          </cell>
          <cell r="J20">
            <v>14.76</v>
          </cell>
          <cell r="K20">
            <v>0</v>
          </cell>
        </row>
        <row r="21">
          <cell r="B21">
            <v>27.241666666666664</v>
          </cell>
          <cell r="C21">
            <v>37.700000000000003</v>
          </cell>
          <cell r="D21">
            <v>17.5</v>
          </cell>
          <cell r="E21">
            <v>41.833333333333336</v>
          </cell>
          <cell r="F21">
            <v>66</v>
          </cell>
          <cell r="G21">
            <v>26</v>
          </cell>
          <cell r="H21">
            <v>15.48</v>
          </cell>
          <cell r="I21" t="str">
            <v>N</v>
          </cell>
          <cell r="J21">
            <v>34.200000000000003</v>
          </cell>
          <cell r="K21">
            <v>0</v>
          </cell>
        </row>
        <row r="22">
          <cell r="B22">
            <v>31.229166666666668</v>
          </cell>
          <cell r="C22">
            <v>39.5</v>
          </cell>
          <cell r="D22">
            <v>24.5</v>
          </cell>
          <cell r="E22">
            <v>44.083333333333336</v>
          </cell>
          <cell r="F22">
            <v>62</v>
          </cell>
          <cell r="G22">
            <v>25</v>
          </cell>
          <cell r="H22">
            <v>13.32</v>
          </cell>
          <cell r="I22" t="str">
            <v>N</v>
          </cell>
          <cell r="J22">
            <v>34.200000000000003</v>
          </cell>
          <cell r="K22">
            <v>0</v>
          </cell>
        </row>
        <row r="23">
          <cell r="B23">
            <v>24.666666666666661</v>
          </cell>
          <cell r="C23">
            <v>33.5</v>
          </cell>
          <cell r="D23">
            <v>19.3</v>
          </cell>
          <cell r="E23">
            <v>66.75</v>
          </cell>
          <cell r="F23">
            <v>85</v>
          </cell>
          <cell r="G23">
            <v>32</v>
          </cell>
          <cell r="H23">
            <v>24.48</v>
          </cell>
          <cell r="I23" t="str">
            <v>S</v>
          </cell>
          <cell r="J23">
            <v>48.96</v>
          </cell>
          <cell r="K23">
            <v>0.8</v>
          </cell>
        </row>
        <row r="24">
          <cell r="B24">
            <v>21.091666666666665</v>
          </cell>
          <cell r="C24">
            <v>29.6</v>
          </cell>
          <cell r="D24">
            <v>14.9</v>
          </cell>
          <cell r="E24">
            <v>59.666666666666664</v>
          </cell>
          <cell r="F24">
            <v>85</v>
          </cell>
          <cell r="G24">
            <v>19</v>
          </cell>
          <cell r="H24">
            <v>12.96</v>
          </cell>
          <cell r="I24" t="str">
            <v>S</v>
          </cell>
          <cell r="J24">
            <v>28.08</v>
          </cell>
          <cell r="K24">
            <v>0</v>
          </cell>
        </row>
        <row r="25">
          <cell r="B25">
            <v>22.441666666666666</v>
          </cell>
          <cell r="C25">
            <v>33.9</v>
          </cell>
          <cell r="D25">
            <v>11.4</v>
          </cell>
          <cell r="E25">
            <v>43.791666666666664</v>
          </cell>
          <cell r="F25">
            <v>73</v>
          </cell>
          <cell r="G25">
            <v>15</v>
          </cell>
          <cell r="H25">
            <v>9.7200000000000006</v>
          </cell>
          <cell r="I25" t="str">
            <v>S</v>
          </cell>
          <cell r="J25">
            <v>21.6</v>
          </cell>
          <cell r="K25">
            <v>0</v>
          </cell>
        </row>
        <row r="26">
          <cell r="B26">
            <v>24.666666666666671</v>
          </cell>
          <cell r="C26">
            <v>35.700000000000003</v>
          </cell>
          <cell r="D26">
            <v>14.6</v>
          </cell>
          <cell r="E26">
            <v>42.75</v>
          </cell>
          <cell r="F26">
            <v>72</v>
          </cell>
          <cell r="G26">
            <v>20</v>
          </cell>
          <cell r="H26">
            <v>8.2799999999999994</v>
          </cell>
          <cell r="I26" t="str">
            <v>SE</v>
          </cell>
          <cell r="J26">
            <v>15.48</v>
          </cell>
          <cell r="K26">
            <v>0</v>
          </cell>
        </row>
        <row r="27">
          <cell r="B27">
            <v>25.245833333333337</v>
          </cell>
          <cell r="C27">
            <v>33.799999999999997</v>
          </cell>
          <cell r="D27">
            <v>17.5</v>
          </cell>
          <cell r="E27">
            <v>46.833333333333336</v>
          </cell>
          <cell r="F27">
            <v>68</v>
          </cell>
          <cell r="G27">
            <v>26</v>
          </cell>
          <cell r="H27">
            <v>18.36</v>
          </cell>
          <cell r="I27" t="str">
            <v>S</v>
          </cell>
          <cell r="J27">
            <v>37.440000000000005</v>
          </cell>
          <cell r="K27">
            <v>0</v>
          </cell>
        </row>
        <row r="28">
          <cell r="B28">
            <v>24.245833333333337</v>
          </cell>
          <cell r="C28">
            <v>31.3</v>
          </cell>
          <cell r="D28">
            <v>20.399999999999999</v>
          </cell>
          <cell r="E28">
            <v>55.625</v>
          </cell>
          <cell r="F28">
            <v>71</v>
          </cell>
          <cell r="G28">
            <v>35</v>
          </cell>
          <cell r="H28">
            <v>16.2</v>
          </cell>
          <cell r="I28" t="str">
            <v>S</v>
          </cell>
          <cell r="J28">
            <v>31.680000000000003</v>
          </cell>
          <cell r="K28">
            <v>0</v>
          </cell>
        </row>
        <row r="29">
          <cell r="B29">
            <v>21.641666666666666</v>
          </cell>
          <cell r="C29">
            <v>28.1</v>
          </cell>
          <cell r="D29">
            <v>16.600000000000001</v>
          </cell>
          <cell r="E29">
            <v>52</v>
          </cell>
          <cell r="F29">
            <v>67</v>
          </cell>
          <cell r="G29">
            <v>28</v>
          </cell>
          <cell r="H29">
            <v>15.840000000000002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23.362499999999997</v>
          </cell>
          <cell r="C30">
            <v>34.299999999999997</v>
          </cell>
          <cell r="D30">
            <v>13.8</v>
          </cell>
          <cell r="E30">
            <v>44.166666666666664</v>
          </cell>
          <cell r="F30">
            <v>71</v>
          </cell>
          <cell r="G30">
            <v>22</v>
          </cell>
          <cell r="H30">
            <v>9</v>
          </cell>
          <cell r="I30" t="str">
            <v>S</v>
          </cell>
          <cell r="J30">
            <v>18</v>
          </cell>
          <cell r="K30">
            <v>0</v>
          </cell>
        </row>
        <row r="31">
          <cell r="B31">
            <v>27.05</v>
          </cell>
          <cell r="C31">
            <v>36.9</v>
          </cell>
          <cell r="D31">
            <v>18.5</v>
          </cell>
          <cell r="E31">
            <v>37.458333333333336</v>
          </cell>
          <cell r="F31">
            <v>55</v>
          </cell>
          <cell r="G31">
            <v>18</v>
          </cell>
          <cell r="H31">
            <v>8.64</v>
          </cell>
          <cell r="I31" t="str">
            <v>SE</v>
          </cell>
          <cell r="J31">
            <v>15.840000000000002</v>
          </cell>
          <cell r="K31">
            <v>0</v>
          </cell>
        </row>
        <row r="32">
          <cell r="B32">
            <v>28.224999999999994</v>
          </cell>
          <cell r="C32">
            <v>38.200000000000003</v>
          </cell>
          <cell r="D32">
            <v>17.399999999999999</v>
          </cell>
          <cell r="E32">
            <v>37.166666666666664</v>
          </cell>
          <cell r="F32">
            <v>67</v>
          </cell>
          <cell r="G32">
            <v>15</v>
          </cell>
          <cell r="H32">
            <v>12.24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29.283333333333331</v>
          </cell>
          <cell r="C33">
            <v>39.799999999999997</v>
          </cell>
          <cell r="D33">
            <v>18.7</v>
          </cell>
          <cell r="E33">
            <v>33.583333333333336</v>
          </cell>
          <cell r="F33">
            <v>63</v>
          </cell>
          <cell r="G33">
            <v>15</v>
          </cell>
          <cell r="H33">
            <v>10.08</v>
          </cell>
          <cell r="I33" t="str">
            <v>L</v>
          </cell>
          <cell r="J33">
            <v>23.759999999999998</v>
          </cell>
          <cell r="K33">
            <v>0</v>
          </cell>
        </row>
        <row r="34">
          <cell r="B34">
            <v>27.587500000000002</v>
          </cell>
          <cell r="C34">
            <v>40.4</v>
          </cell>
          <cell r="D34">
            <v>19.3</v>
          </cell>
          <cell r="E34">
            <v>41.125</v>
          </cell>
          <cell r="F34">
            <v>66</v>
          </cell>
          <cell r="G34">
            <v>18</v>
          </cell>
          <cell r="H34">
            <v>24.48</v>
          </cell>
          <cell r="I34" t="str">
            <v>SE</v>
          </cell>
          <cell r="J34">
            <v>55.080000000000005</v>
          </cell>
          <cell r="K34">
            <v>0.4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18.679166666666667</v>
          </cell>
          <cell r="C5">
            <v>27.7</v>
          </cell>
          <cell r="D5">
            <v>10.4</v>
          </cell>
          <cell r="E5" t="str">
            <v>*</v>
          </cell>
          <cell r="F5" t="str">
            <v>*</v>
          </cell>
          <cell r="G5" t="str">
            <v>*</v>
          </cell>
          <cell r="H5">
            <v>7.9200000000000008</v>
          </cell>
          <cell r="I5" t="str">
            <v>NE</v>
          </cell>
          <cell r="J5">
            <v>18.720000000000002</v>
          </cell>
          <cell r="K5">
            <v>0.2</v>
          </cell>
        </row>
        <row r="6">
          <cell r="B6">
            <v>19.325000000000003</v>
          </cell>
          <cell r="C6">
            <v>28.7</v>
          </cell>
          <cell r="D6">
            <v>9.8000000000000007</v>
          </cell>
          <cell r="E6" t="str">
            <v>*</v>
          </cell>
          <cell r="F6" t="str">
            <v>*</v>
          </cell>
          <cell r="G6" t="str">
            <v>*</v>
          </cell>
          <cell r="H6">
            <v>9.7200000000000006</v>
          </cell>
          <cell r="I6" t="str">
            <v>L</v>
          </cell>
          <cell r="J6">
            <v>23.040000000000003</v>
          </cell>
          <cell r="K6">
            <v>0</v>
          </cell>
        </row>
        <row r="7">
          <cell r="B7">
            <v>18.695833333333336</v>
          </cell>
          <cell r="C7">
            <v>21.6</v>
          </cell>
          <cell r="D7">
            <v>15.7</v>
          </cell>
          <cell r="E7" t="str">
            <v>*</v>
          </cell>
          <cell r="F7" t="str">
            <v>*</v>
          </cell>
          <cell r="G7" t="str">
            <v>*</v>
          </cell>
          <cell r="H7">
            <v>11.520000000000001</v>
          </cell>
          <cell r="I7" t="str">
            <v>SE</v>
          </cell>
          <cell r="J7">
            <v>23.400000000000002</v>
          </cell>
          <cell r="K7">
            <v>1.9999999999999998</v>
          </cell>
        </row>
        <row r="8">
          <cell r="B8">
            <v>17.745833333333334</v>
          </cell>
          <cell r="C8">
            <v>22.2</v>
          </cell>
          <cell r="D8">
            <v>14.1</v>
          </cell>
          <cell r="E8" t="str">
            <v>*</v>
          </cell>
          <cell r="F8" t="str">
            <v>*</v>
          </cell>
          <cell r="G8" t="str">
            <v>*</v>
          </cell>
          <cell r="H8">
            <v>11.16</v>
          </cell>
          <cell r="I8" t="str">
            <v>S</v>
          </cell>
          <cell r="J8">
            <v>23.400000000000002</v>
          </cell>
          <cell r="K8">
            <v>0.2</v>
          </cell>
        </row>
        <row r="9">
          <cell r="B9">
            <v>15.899999999999999</v>
          </cell>
          <cell r="C9">
            <v>19.899999999999999</v>
          </cell>
          <cell r="D9">
            <v>12.4</v>
          </cell>
          <cell r="E9" t="str">
            <v>*</v>
          </cell>
          <cell r="F9" t="str">
            <v>*</v>
          </cell>
          <cell r="G9" t="str">
            <v>*</v>
          </cell>
          <cell r="H9">
            <v>14.04</v>
          </cell>
          <cell r="I9" t="str">
            <v>SE</v>
          </cell>
          <cell r="J9">
            <v>33.119999999999997</v>
          </cell>
          <cell r="K9">
            <v>10</v>
          </cell>
        </row>
        <row r="10">
          <cell r="B10">
            <v>13.0625</v>
          </cell>
          <cell r="C10">
            <v>16.5</v>
          </cell>
          <cell r="D10">
            <v>10.8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15.120000000000001</v>
          </cell>
          <cell r="I10" t="str">
            <v>S</v>
          </cell>
          <cell r="J10">
            <v>27.720000000000002</v>
          </cell>
          <cell r="K10">
            <v>0</v>
          </cell>
        </row>
        <row r="11">
          <cell r="B11">
            <v>14.825000000000001</v>
          </cell>
          <cell r="C11">
            <v>21.2</v>
          </cell>
          <cell r="D11">
            <v>9.8000000000000007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12.6</v>
          </cell>
          <cell r="I11" t="str">
            <v>SE</v>
          </cell>
          <cell r="J11">
            <v>25.2</v>
          </cell>
          <cell r="K11">
            <v>0</v>
          </cell>
        </row>
        <row r="12">
          <cell r="B12">
            <v>14.795833333333333</v>
          </cell>
          <cell r="C12">
            <v>22.3</v>
          </cell>
          <cell r="D12">
            <v>8.4</v>
          </cell>
          <cell r="E12" t="str">
            <v>*</v>
          </cell>
          <cell r="F12" t="str">
            <v>*</v>
          </cell>
          <cell r="G12" t="str">
            <v>*</v>
          </cell>
          <cell r="H12">
            <v>9.7200000000000006</v>
          </cell>
          <cell r="I12" t="str">
            <v>L</v>
          </cell>
          <cell r="J12">
            <v>20.52</v>
          </cell>
          <cell r="K12">
            <v>0</v>
          </cell>
        </row>
        <row r="13">
          <cell r="B13">
            <v>18.341666666666665</v>
          </cell>
          <cell r="C13">
            <v>29.3</v>
          </cell>
          <cell r="D13">
            <v>8.8000000000000007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10.8</v>
          </cell>
          <cell r="I13" t="str">
            <v>L</v>
          </cell>
          <cell r="J13">
            <v>20.88</v>
          </cell>
          <cell r="K13">
            <v>0</v>
          </cell>
        </row>
        <row r="14">
          <cell r="B14">
            <v>21.508333333333329</v>
          </cell>
          <cell r="C14">
            <v>32</v>
          </cell>
          <cell r="D14">
            <v>10.8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10.44</v>
          </cell>
          <cell r="I14" t="str">
            <v>NE</v>
          </cell>
          <cell r="J14">
            <v>26.64</v>
          </cell>
          <cell r="K14">
            <v>0</v>
          </cell>
        </row>
        <row r="15">
          <cell r="B15">
            <v>23.941666666666663</v>
          </cell>
          <cell r="C15">
            <v>35.4</v>
          </cell>
          <cell r="D15">
            <v>12.8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12.6</v>
          </cell>
          <cell r="I15" t="str">
            <v>N</v>
          </cell>
          <cell r="J15">
            <v>29.16</v>
          </cell>
          <cell r="K15">
            <v>0</v>
          </cell>
        </row>
        <row r="16">
          <cell r="B16">
            <v>25.841666666666672</v>
          </cell>
          <cell r="C16">
            <v>36.799999999999997</v>
          </cell>
          <cell r="D16">
            <v>16.8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25.2</v>
          </cell>
          <cell r="I16" t="str">
            <v>NO</v>
          </cell>
          <cell r="J16">
            <v>50.76</v>
          </cell>
          <cell r="K16">
            <v>0</v>
          </cell>
        </row>
        <row r="17">
          <cell r="B17">
            <v>26.650000000000002</v>
          </cell>
          <cell r="C17">
            <v>35.200000000000003</v>
          </cell>
          <cell r="D17">
            <v>19.100000000000001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39.96</v>
          </cell>
          <cell r="I17" t="str">
            <v>O</v>
          </cell>
          <cell r="J17">
            <v>63</v>
          </cell>
          <cell r="K17">
            <v>0</v>
          </cell>
        </row>
        <row r="18">
          <cell r="B18">
            <v>21.199999999999996</v>
          </cell>
          <cell r="C18">
            <v>26.1</v>
          </cell>
          <cell r="D18">
            <v>17.399999999999999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19.079999999999998</v>
          </cell>
          <cell r="I18" t="str">
            <v>SE</v>
          </cell>
          <cell r="J18">
            <v>41.76</v>
          </cell>
          <cell r="K18">
            <v>0</v>
          </cell>
        </row>
        <row r="19">
          <cell r="B19">
            <v>19.387500000000003</v>
          </cell>
          <cell r="C19">
            <v>26.9</v>
          </cell>
          <cell r="D19">
            <v>8.6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12.6</v>
          </cell>
          <cell r="I19" t="str">
            <v>L</v>
          </cell>
          <cell r="J19">
            <v>29.16</v>
          </cell>
          <cell r="K19">
            <v>0</v>
          </cell>
        </row>
        <row r="20">
          <cell r="B20">
            <v>20.079166666666666</v>
          </cell>
          <cell r="C20">
            <v>30.7</v>
          </cell>
          <cell r="D20">
            <v>11.1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8.64</v>
          </cell>
          <cell r="I20" t="str">
            <v>L</v>
          </cell>
          <cell r="J20">
            <v>19.8</v>
          </cell>
          <cell r="K20">
            <v>0</v>
          </cell>
        </row>
        <row r="21">
          <cell r="B21">
            <v>25.133333333333329</v>
          </cell>
          <cell r="C21">
            <v>36.1</v>
          </cell>
          <cell r="D21">
            <v>14.9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12.96</v>
          </cell>
          <cell r="I21" t="str">
            <v>N</v>
          </cell>
          <cell r="J21">
            <v>36.36</v>
          </cell>
          <cell r="K21">
            <v>0</v>
          </cell>
        </row>
        <row r="22">
          <cell r="B22">
            <v>27.620833333333337</v>
          </cell>
          <cell r="C22">
            <v>36.799999999999997</v>
          </cell>
          <cell r="D22">
            <v>17.8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17.64</v>
          </cell>
          <cell r="I22" t="str">
            <v>N</v>
          </cell>
          <cell r="J22">
            <v>34.200000000000003</v>
          </cell>
          <cell r="K22">
            <v>0</v>
          </cell>
        </row>
        <row r="23">
          <cell r="B23">
            <v>21.429166666666664</v>
          </cell>
          <cell r="C23">
            <v>27</v>
          </cell>
          <cell r="D23">
            <v>18.899999999999999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24.12</v>
          </cell>
          <cell r="I23" t="str">
            <v>L</v>
          </cell>
          <cell r="J23">
            <v>50.76</v>
          </cell>
          <cell r="K23">
            <v>0</v>
          </cell>
        </row>
        <row r="24">
          <cell r="B24">
            <v>20.379166666666666</v>
          </cell>
          <cell r="C24">
            <v>27.5</v>
          </cell>
          <cell r="D24">
            <v>14.6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12.24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18.362500000000001</v>
          </cell>
          <cell r="C25">
            <v>28.8</v>
          </cell>
          <cell r="D25">
            <v>6.5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15.120000000000001</v>
          </cell>
          <cell r="I25" t="str">
            <v>L</v>
          </cell>
          <cell r="J25">
            <v>37.080000000000005</v>
          </cell>
          <cell r="K25">
            <v>0</v>
          </cell>
        </row>
        <row r="26">
          <cell r="B26">
            <v>20.483333333333331</v>
          </cell>
          <cell r="C26">
            <v>30.1</v>
          </cell>
          <cell r="D26">
            <v>12.7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13.32</v>
          </cell>
          <cell r="I26" t="str">
            <v>NE</v>
          </cell>
          <cell r="J26">
            <v>33.840000000000003</v>
          </cell>
          <cell r="K26">
            <v>0</v>
          </cell>
        </row>
        <row r="27">
          <cell r="B27">
            <v>20.441666666666663</v>
          </cell>
          <cell r="C27">
            <v>31.4</v>
          </cell>
          <cell r="D27">
            <v>8.6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10.44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21.887500000000003</v>
          </cell>
          <cell r="C28">
            <v>32.700000000000003</v>
          </cell>
          <cell r="D28">
            <v>11.1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8.64</v>
          </cell>
          <cell r="I28" t="str">
            <v>SO</v>
          </cell>
          <cell r="J28">
            <v>20.16</v>
          </cell>
          <cell r="K28">
            <v>0</v>
          </cell>
        </row>
        <row r="29">
          <cell r="B29">
            <v>23.616666666666664</v>
          </cell>
          <cell r="C29">
            <v>29.9</v>
          </cell>
          <cell r="D29">
            <v>18.3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11.879999999999999</v>
          </cell>
          <cell r="I29" t="str">
            <v>SE</v>
          </cell>
          <cell r="J29">
            <v>25.56</v>
          </cell>
          <cell r="K29">
            <v>0</v>
          </cell>
        </row>
        <row r="30">
          <cell r="B30">
            <v>21.720833333333331</v>
          </cell>
          <cell r="C30">
            <v>31.4</v>
          </cell>
          <cell r="D30">
            <v>10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11.879999999999999</v>
          </cell>
          <cell r="I30" t="str">
            <v>SE</v>
          </cell>
          <cell r="J30">
            <v>25.2</v>
          </cell>
          <cell r="K30">
            <v>0</v>
          </cell>
        </row>
        <row r="31">
          <cell r="B31">
            <v>23.029166666666672</v>
          </cell>
          <cell r="C31">
            <v>33.5</v>
          </cell>
          <cell r="D31">
            <v>11.6</v>
          </cell>
          <cell r="E31" t="str">
            <v>*</v>
          </cell>
          <cell r="F31" t="str">
            <v>*</v>
          </cell>
          <cell r="G31" t="str">
            <v>*</v>
          </cell>
          <cell r="H31">
            <v>9.7200000000000006</v>
          </cell>
          <cell r="I31" t="str">
            <v>N</v>
          </cell>
          <cell r="J31">
            <v>21.6</v>
          </cell>
          <cell r="K31">
            <v>0</v>
          </cell>
        </row>
        <row r="32">
          <cell r="B32">
            <v>23.970833333333331</v>
          </cell>
          <cell r="C32">
            <v>32.799999999999997</v>
          </cell>
          <cell r="D32">
            <v>11.4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11.520000000000001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23.787499999999998</v>
          </cell>
          <cell r="C33">
            <v>34.9</v>
          </cell>
          <cell r="D33">
            <v>10.5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10.08</v>
          </cell>
          <cell r="I33" t="str">
            <v>N</v>
          </cell>
          <cell r="J33">
            <v>25.56</v>
          </cell>
          <cell r="K33">
            <v>0</v>
          </cell>
        </row>
        <row r="34">
          <cell r="B34">
            <v>22.891666666666666</v>
          </cell>
          <cell r="C34">
            <v>34.6</v>
          </cell>
          <cell r="D34">
            <v>12.4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24.48</v>
          </cell>
          <cell r="I34" t="str">
            <v>L</v>
          </cell>
          <cell r="J34">
            <v>44.28</v>
          </cell>
          <cell r="K34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19.104166666666664</v>
          </cell>
          <cell r="C5">
            <v>29.3</v>
          </cell>
          <cell r="D5">
            <v>13</v>
          </cell>
          <cell r="E5">
            <v>65.208333333333329</v>
          </cell>
          <cell r="F5">
            <v>100</v>
          </cell>
          <cell r="G5">
            <v>17</v>
          </cell>
          <cell r="H5">
            <v>9.7200000000000006</v>
          </cell>
          <cell r="I5" t="str">
            <v>L</v>
          </cell>
          <cell r="J5">
            <v>33.119999999999997</v>
          </cell>
          <cell r="K5">
            <v>0</v>
          </cell>
        </row>
        <row r="6">
          <cell r="B6">
            <v>22.270833333333332</v>
          </cell>
          <cell r="C6">
            <v>31.6</v>
          </cell>
          <cell r="D6">
            <v>15.3</v>
          </cell>
          <cell r="E6">
            <v>51.5</v>
          </cell>
          <cell r="F6">
            <v>83</v>
          </cell>
          <cell r="G6">
            <v>21</v>
          </cell>
          <cell r="H6">
            <v>6.84</v>
          </cell>
          <cell r="I6" t="str">
            <v>L</v>
          </cell>
          <cell r="J6">
            <v>38.519999999999996</v>
          </cell>
          <cell r="K6">
            <v>0</v>
          </cell>
        </row>
        <row r="7">
          <cell r="B7">
            <v>19.525000000000002</v>
          </cell>
          <cell r="C7">
            <v>23.9</v>
          </cell>
          <cell r="D7">
            <v>17.399999999999999</v>
          </cell>
          <cell r="E7">
            <v>71.166666666666671</v>
          </cell>
          <cell r="F7">
            <v>93</v>
          </cell>
          <cell r="G7">
            <v>44</v>
          </cell>
          <cell r="H7">
            <v>8.2799999999999994</v>
          </cell>
          <cell r="I7" t="str">
            <v>S</v>
          </cell>
          <cell r="J7">
            <v>28.08</v>
          </cell>
          <cell r="K7">
            <v>1.6</v>
          </cell>
        </row>
        <row r="8">
          <cell r="B8">
            <v>15.787500000000001</v>
          </cell>
          <cell r="C8">
            <v>17.600000000000001</v>
          </cell>
          <cell r="D8">
            <v>13.7</v>
          </cell>
          <cell r="E8">
            <v>97.041666666666671</v>
          </cell>
          <cell r="F8">
            <v>100</v>
          </cell>
          <cell r="G8">
            <v>92</v>
          </cell>
          <cell r="H8">
            <v>5.7600000000000007</v>
          </cell>
          <cell r="I8" t="str">
            <v>S</v>
          </cell>
          <cell r="J8">
            <v>27.720000000000002</v>
          </cell>
          <cell r="K8">
            <v>13.4</v>
          </cell>
        </row>
        <row r="9">
          <cell r="B9">
            <v>15.816666666666668</v>
          </cell>
          <cell r="C9">
            <v>19.100000000000001</v>
          </cell>
          <cell r="D9">
            <v>13.9</v>
          </cell>
          <cell r="E9">
            <v>96.166666666666671</v>
          </cell>
          <cell r="F9">
            <v>98</v>
          </cell>
          <cell r="G9">
            <v>87</v>
          </cell>
          <cell r="H9">
            <v>20.88</v>
          </cell>
          <cell r="I9" t="str">
            <v>S</v>
          </cell>
          <cell r="J9">
            <v>39.24</v>
          </cell>
          <cell r="K9">
            <v>2.6000000000000005</v>
          </cell>
        </row>
        <row r="10">
          <cell r="B10">
            <v>13.325000000000001</v>
          </cell>
          <cell r="C10">
            <v>17.7</v>
          </cell>
          <cell r="D10">
            <v>10.9</v>
          </cell>
          <cell r="E10">
            <v>91.458333333333329</v>
          </cell>
          <cell r="F10">
            <v>98</v>
          </cell>
          <cell r="G10">
            <v>71</v>
          </cell>
          <cell r="H10">
            <v>19.440000000000001</v>
          </cell>
          <cell r="I10" t="str">
            <v>SO</v>
          </cell>
          <cell r="J10">
            <v>43.2</v>
          </cell>
          <cell r="K10">
            <v>1.4000000000000001</v>
          </cell>
        </row>
        <row r="11">
          <cell r="B11">
            <v>15.991666666666667</v>
          </cell>
          <cell r="C11">
            <v>23.9</v>
          </cell>
          <cell r="D11">
            <v>11.1</v>
          </cell>
          <cell r="E11">
            <v>77</v>
          </cell>
          <cell r="F11">
            <v>96</v>
          </cell>
          <cell r="G11">
            <v>49</v>
          </cell>
          <cell r="H11">
            <v>0.72000000000000008</v>
          </cell>
          <cell r="I11" t="str">
            <v>S</v>
          </cell>
          <cell r="J11">
            <v>21.96</v>
          </cell>
          <cell r="K11">
            <v>0</v>
          </cell>
        </row>
        <row r="12">
          <cell r="B12">
            <v>18.624999999999996</v>
          </cell>
          <cell r="C12">
            <v>27.2</v>
          </cell>
          <cell r="D12">
            <v>12.3</v>
          </cell>
          <cell r="E12">
            <v>65.083333333333329</v>
          </cell>
          <cell r="F12">
            <v>84</v>
          </cell>
          <cell r="G12">
            <v>37</v>
          </cell>
          <cell r="H12">
            <v>3.6</v>
          </cell>
          <cell r="I12" t="str">
            <v>L</v>
          </cell>
          <cell r="J12">
            <v>25.92</v>
          </cell>
          <cell r="K12">
            <v>0</v>
          </cell>
        </row>
        <row r="13">
          <cell r="B13">
            <v>21.233333333333331</v>
          </cell>
          <cell r="C13">
            <v>30.6</v>
          </cell>
          <cell r="D13">
            <v>14.3</v>
          </cell>
          <cell r="E13">
            <v>53.375</v>
          </cell>
          <cell r="F13">
            <v>73</v>
          </cell>
          <cell r="G13">
            <v>29</v>
          </cell>
          <cell r="H13">
            <v>3.9600000000000004</v>
          </cell>
          <cell r="I13" t="str">
            <v>L</v>
          </cell>
          <cell r="J13">
            <v>25.2</v>
          </cell>
          <cell r="K13">
            <v>0</v>
          </cell>
        </row>
        <row r="14">
          <cell r="B14">
            <v>24.5</v>
          </cell>
          <cell r="C14">
            <v>33.6</v>
          </cell>
          <cell r="D14">
            <v>17.7</v>
          </cell>
          <cell r="E14">
            <v>46.916666666666664</v>
          </cell>
          <cell r="F14">
            <v>66</v>
          </cell>
          <cell r="G14">
            <v>21</v>
          </cell>
          <cell r="H14">
            <v>10.8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26.283333333333335</v>
          </cell>
          <cell r="C15">
            <v>34.5</v>
          </cell>
          <cell r="D15">
            <v>19.2</v>
          </cell>
          <cell r="E15">
            <v>45.958333333333336</v>
          </cell>
          <cell r="F15">
            <v>73</v>
          </cell>
          <cell r="G15">
            <v>18</v>
          </cell>
          <cell r="H15">
            <v>15.120000000000001</v>
          </cell>
          <cell r="I15" t="str">
            <v>SE</v>
          </cell>
          <cell r="J15">
            <v>33.480000000000004</v>
          </cell>
          <cell r="K15">
            <v>0</v>
          </cell>
        </row>
        <row r="16">
          <cell r="B16">
            <v>25.950000000000003</v>
          </cell>
          <cell r="C16">
            <v>34.5</v>
          </cell>
          <cell r="D16">
            <v>16.3</v>
          </cell>
          <cell r="E16">
            <v>41.625</v>
          </cell>
          <cell r="F16">
            <v>77</v>
          </cell>
          <cell r="G16">
            <v>18</v>
          </cell>
          <cell r="H16">
            <v>18</v>
          </cell>
          <cell r="I16" t="str">
            <v>N</v>
          </cell>
          <cell r="J16">
            <v>43.2</v>
          </cell>
          <cell r="K16">
            <v>0</v>
          </cell>
        </row>
        <row r="17">
          <cell r="B17">
            <v>25.341666666666669</v>
          </cell>
          <cell r="C17">
            <v>33.1</v>
          </cell>
          <cell r="D17">
            <v>18.899999999999999</v>
          </cell>
          <cell r="E17">
            <v>46.75</v>
          </cell>
          <cell r="F17">
            <v>66</v>
          </cell>
          <cell r="G17">
            <v>32</v>
          </cell>
          <cell r="H17">
            <v>33.840000000000003</v>
          </cell>
          <cell r="I17" t="str">
            <v>NO</v>
          </cell>
          <cell r="J17">
            <v>53.64</v>
          </cell>
          <cell r="K17">
            <v>0</v>
          </cell>
        </row>
        <row r="18">
          <cell r="B18">
            <v>22.541666666666671</v>
          </cell>
          <cell r="C18">
            <v>27.1</v>
          </cell>
          <cell r="D18">
            <v>17.5</v>
          </cell>
          <cell r="E18">
            <v>48.291666666666664</v>
          </cell>
          <cell r="F18">
            <v>88</v>
          </cell>
          <cell r="G18">
            <v>29</v>
          </cell>
          <cell r="H18">
            <v>7.2</v>
          </cell>
          <cell r="I18" t="str">
            <v>S</v>
          </cell>
          <cell r="J18">
            <v>34.200000000000003</v>
          </cell>
          <cell r="K18">
            <v>0</v>
          </cell>
        </row>
        <row r="19">
          <cell r="B19">
            <v>20.520833333333332</v>
          </cell>
          <cell r="C19">
            <v>29</v>
          </cell>
          <cell r="D19">
            <v>13.2</v>
          </cell>
          <cell r="E19">
            <v>35.375</v>
          </cell>
          <cell r="F19">
            <v>56</v>
          </cell>
          <cell r="G19">
            <v>17</v>
          </cell>
          <cell r="H19">
            <v>3.24</v>
          </cell>
          <cell r="I19" t="str">
            <v>L</v>
          </cell>
          <cell r="J19">
            <v>38.519999999999996</v>
          </cell>
          <cell r="K19">
            <v>0</v>
          </cell>
        </row>
        <row r="20">
          <cell r="B20">
            <v>23.479166666666668</v>
          </cell>
          <cell r="C20">
            <v>33.299999999999997</v>
          </cell>
          <cell r="D20">
            <v>17.600000000000001</v>
          </cell>
          <cell r="E20">
            <v>36.875</v>
          </cell>
          <cell r="F20">
            <v>50</v>
          </cell>
          <cell r="G20">
            <v>22</v>
          </cell>
          <cell r="H20">
            <v>1.08</v>
          </cell>
          <cell r="I20" t="str">
            <v>L</v>
          </cell>
          <cell r="J20">
            <v>25.92</v>
          </cell>
          <cell r="K20">
            <v>0</v>
          </cell>
        </row>
        <row r="21">
          <cell r="B21">
            <v>26.5</v>
          </cell>
          <cell r="C21">
            <v>35.4</v>
          </cell>
          <cell r="D21">
            <v>18.399999999999999</v>
          </cell>
          <cell r="E21">
            <v>43.625</v>
          </cell>
          <cell r="F21">
            <v>66</v>
          </cell>
          <cell r="G21">
            <v>23</v>
          </cell>
          <cell r="H21">
            <v>15.120000000000001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27.329166666666666</v>
          </cell>
          <cell r="C22">
            <v>35.6</v>
          </cell>
          <cell r="D22">
            <v>19.600000000000001</v>
          </cell>
          <cell r="E22">
            <v>49.041666666666664</v>
          </cell>
          <cell r="F22">
            <v>78</v>
          </cell>
          <cell r="G22">
            <v>24</v>
          </cell>
          <cell r="H22">
            <v>5.04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22.916666666666661</v>
          </cell>
          <cell r="C23">
            <v>28.7</v>
          </cell>
          <cell r="D23">
            <v>18</v>
          </cell>
          <cell r="E23">
            <v>67.791666666666671</v>
          </cell>
          <cell r="F23">
            <v>92</v>
          </cell>
          <cell r="G23">
            <v>43</v>
          </cell>
          <cell r="H23">
            <v>29.16</v>
          </cell>
          <cell r="I23" t="str">
            <v>S</v>
          </cell>
          <cell r="J23">
            <v>46.080000000000005</v>
          </cell>
          <cell r="K23">
            <v>3</v>
          </cell>
        </row>
        <row r="24">
          <cell r="B24">
            <v>21.129166666666666</v>
          </cell>
          <cell r="C24">
            <v>29</v>
          </cell>
          <cell r="D24">
            <v>16.8</v>
          </cell>
          <cell r="E24">
            <v>76.958333333333329</v>
          </cell>
          <cell r="F24">
            <v>96</v>
          </cell>
          <cell r="G24">
            <v>39</v>
          </cell>
          <cell r="H24">
            <v>3.24</v>
          </cell>
          <cell r="I24" t="str">
            <v>S</v>
          </cell>
          <cell r="J24">
            <v>20.88</v>
          </cell>
          <cell r="K24">
            <v>0</v>
          </cell>
        </row>
        <row r="25">
          <cell r="B25">
            <v>21.845833333333331</v>
          </cell>
          <cell r="C25">
            <v>29.7</v>
          </cell>
          <cell r="D25">
            <v>15.3</v>
          </cell>
          <cell r="E25">
            <v>51.5</v>
          </cell>
          <cell r="F25">
            <v>74</v>
          </cell>
          <cell r="G25">
            <v>30</v>
          </cell>
          <cell r="H25">
            <v>13.68</v>
          </cell>
          <cell r="I25" t="str">
            <v>L</v>
          </cell>
          <cell r="J25">
            <v>35.64</v>
          </cell>
          <cell r="K25">
            <v>0</v>
          </cell>
        </row>
        <row r="26">
          <cell r="B26">
            <v>21.8</v>
          </cell>
          <cell r="C26">
            <v>32.5</v>
          </cell>
          <cell r="D26">
            <v>14.7</v>
          </cell>
          <cell r="E26">
            <v>44.083333333333336</v>
          </cell>
          <cell r="F26">
            <v>61</v>
          </cell>
          <cell r="G26">
            <v>17</v>
          </cell>
          <cell r="H26">
            <v>14.04</v>
          </cell>
          <cell r="I26" t="str">
            <v>L</v>
          </cell>
          <cell r="J26">
            <v>37.800000000000004</v>
          </cell>
          <cell r="K26">
            <v>0</v>
          </cell>
        </row>
        <row r="27">
          <cell r="B27">
            <v>24.5625</v>
          </cell>
          <cell r="C27">
            <v>35.299999999999997</v>
          </cell>
          <cell r="D27">
            <v>17</v>
          </cell>
          <cell r="E27">
            <v>34.916666666666664</v>
          </cell>
          <cell r="F27">
            <v>59</v>
          </cell>
          <cell r="G27">
            <v>11</v>
          </cell>
          <cell r="H27">
            <v>15.48</v>
          </cell>
          <cell r="I27" t="str">
            <v>L</v>
          </cell>
          <cell r="J27">
            <v>31.319999999999997</v>
          </cell>
          <cell r="K27">
            <v>0</v>
          </cell>
        </row>
        <row r="28">
          <cell r="B28">
            <v>23.662499999999998</v>
          </cell>
          <cell r="C28">
            <v>32.200000000000003</v>
          </cell>
          <cell r="D28">
            <v>15.3</v>
          </cell>
          <cell r="E28">
            <v>40.791666666666664</v>
          </cell>
          <cell r="F28">
            <v>71</v>
          </cell>
          <cell r="G28">
            <v>20</v>
          </cell>
          <cell r="H28">
            <v>6.48</v>
          </cell>
          <cell r="I28" t="str">
            <v>L</v>
          </cell>
          <cell r="J28">
            <v>29.52</v>
          </cell>
          <cell r="K28">
            <v>0</v>
          </cell>
        </row>
        <row r="29">
          <cell r="B29">
            <v>23.379166666666663</v>
          </cell>
          <cell r="C29">
            <v>30.6</v>
          </cell>
          <cell r="D29">
            <v>18.600000000000001</v>
          </cell>
          <cell r="E29">
            <v>52.583333333333336</v>
          </cell>
          <cell r="F29">
            <v>73</v>
          </cell>
          <cell r="G29">
            <v>29</v>
          </cell>
          <cell r="H29">
            <v>6.84</v>
          </cell>
          <cell r="I29" t="str">
            <v>S</v>
          </cell>
          <cell r="J29">
            <v>31.680000000000003</v>
          </cell>
          <cell r="K29">
            <v>0</v>
          </cell>
        </row>
        <row r="30">
          <cell r="B30">
            <v>23.991666666666671</v>
          </cell>
          <cell r="C30">
            <v>32.799999999999997</v>
          </cell>
          <cell r="D30">
            <v>17.8</v>
          </cell>
          <cell r="E30">
            <v>48.125</v>
          </cell>
          <cell r="F30">
            <v>71</v>
          </cell>
          <cell r="G30">
            <v>27</v>
          </cell>
          <cell r="H30">
            <v>3.24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24.487499999999997</v>
          </cell>
          <cell r="C31">
            <v>33.5</v>
          </cell>
          <cell r="D31">
            <v>17.899999999999999</v>
          </cell>
          <cell r="E31">
            <v>44.666666666666664</v>
          </cell>
          <cell r="F31">
            <v>67</v>
          </cell>
          <cell r="G31">
            <v>21</v>
          </cell>
          <cell r="H31">
            <v>13.68</v>
          </cell>
          <cell r="I31" t="str">
            <v>S</v>
          </cell>
          <cell r="J31">
            <v>51.480000000000004</v>
          </cell>
          <cell r="K31">
            <v>0</v>
          </cell>
        </row>
        <row r="32">
          <cell r="B32">
            <v>24.245833333333337</v>
          </cell>
          <cell r="C32">
            <v>34.4</v>
          </cell>
          <cell r="D32">
            <v>15.7</v>
          </cell>
          <cell r="E32">
            <v>36</v>
          </cell>
          <cell r="F32">
            <v>58</v>
          </cell>
          <cell r="G32">
            <v>15</v>
          </cell>
          <cell r="H32">
            <v>15.120000000000001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26.179166666666664</v>
          </cell>
          <cell r="C33">
            <v>35.299999999999997</v>
          </cell>
          <cell r="D33">
            <v>19.399999999999999</v>
          </cell>
          <cell r="E33">
            <v>29.083333333333332</v>
          </cell>
          <cell r="F33">
            <v>46</v>
          </cell>
          <cell r="G33">
            <v>13</v>
          </cell>
          <cell r="H33">
            <v>15.48</v>
          </cell>
          <cell r="I33" t="str">
            <v>S</v>
          </cell>
          <cell r="J33">
            <v>39.6</v>
          </cell>
          <cell r="K33">
            <v>0</v>
          </cell>
        </row>
        <row r="34">
          <cell r="B34">
            <v>25.925000000000001</v>
          </cell>
          <cell r="C34">
            <v>36.5</v>
          </cell>
          <cell r="D34">
            <v>15.2</v>
          </cell>
          <cell r="E34">
            <v>34.791666666666664</v>
          </cell>
          <cell r="F34">
            <v>71</v>
          </cell>
          <cell r="G34">
            <v>12</v>
          </cell>
          <cell r="H34">
            <v>7.2</v>
          </cell>
          <cell r="I34" t="str">
            <v>L</v>
          </cell>
          <cell r="J34">
            <v>33.480000000000004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17.191666666666666</v>
          </cell>
          <cell r="C5">
            <v>25.8</v>
          </cell>
          <cell r="D5">
            <v>11.4</v>
          </cell>
          <cell r="E5">
            <v>62.466666666666669</v>
          </cell>
          <cell r="F5">
            <v>100</v>
          </cell>
          <cell r="G5">
            <v>34</v>
          </cell>
          <cell r="H5">
            <v>11.520000000000001</v>
          </cell>
          <cell r="I5" t="str">
            <v>SE</v>
          </cell>
          <cell r="J5">
            <v>20.52</v>
          </cell>
          <cell r="K5">
            <v>0.2</v>
          </cell>
        </row>
        <row r="6">
          <cell r="B6">
            <v>19.687499999999996</v>
          </cell>
          <cell r="C6">
            <v>27.7</v>
          </cell>
          <cell r="D6">
            <v>12.9</v>
          </cell>
          <cell r="E6">
            <v>65.958333333333329</v>
          </cell>
          <cell r="F6">
            <v>99</v>
          </cell>
          <cell r="G6">
            <v>34</v>
          </cell>
          <cell r="H6">
            <v>16.2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16.983333333333331</v>
          </cell>
          <cell r="C7">
            <v>21.5</v>
          </cell>
          <cell r="D7">
            <v>15.4</v>
          </cell>
          <cell r="E7">
            <v>88.928571428571431</v>
          </cell>
          <cell r="F7">
            <v>100</v>
          </cell>
          <cell r="G7">
            <v>56</v>
          </cell>
          <cell r="H7">
            <v>19.8</v>
          </cell>
          <cell r="I7" t="str">
            <v>S</v>
          </cell>
          <cell r="J7">
            <v>31.319999999999997</v>
          </cell>
          <cell r="K7">
            <v>0</v>
          </cell>
        </row>
        <row r="8">
          <cell r="B8">
            <v>14.645833333333337</v>
          </cell>
          <cell r="C8">
            <v>16.5</v>
          </cell>
          <cell r="D8">
            <v>12.9</v>
          </cell>
          <cell r="E8">
            <v>96.5</v>
          </cell>
          <cell r="F8">
            <v>100</v>
          </cell>
          <cell r="G8">
            <v>88</v>
          </cell>
          <cell r="H8">
            <v>0.72000000000000008</v>
          </cell>
          <cell r="I8" t="str">
            <v>SO</v>
          </cell>
          <cell r="J8">
            <v>23.400000000000002</v>
          </cell>
          <cell r="K8">
            <v>7.8000000000000016</v>
          </cell>
        </row>
        <row r="9">
          <cell r="B9">
            <v>12.570833333333331</v>
          </cell>
          <cell r="C9">
            <v>14.6</v>
          </cell>
          <cell r="D9">
            <v>10.3</v>
          </cell>
          <cell r="E9" t="str">
            <v>*</v>
          </cell>
          <cell r="F9" t="str">
            <v>*</v>
          </cell>
          <cell r="G9" t="str">
            <v>*</v>
          </cell>
          <cell r="H9">
            <v>9.7200000000000006</v>
          </cell>
          <cell r="I9" t="str">
            <v>SO</v>
          </cell>
          <cell r="J9">
            <v>32.4</v>
          </cell>
          <cell r="K9">
            <v>25.800000000000004</v>
          </cell>
        </row>
        <row r="10">
          <cell r="B10">
            <v>11.0375</v>
          </cell>
          <cell r="C10">
            <v>16.399999999999999</v>
          </cell>
          <cell r="D10">
            <v>8.6999999999999993</v>
          </cell>
          <cell r="E10">
            <v>71.307692307692307</v>
          </cell>
          <cell r="F10">
            <v>100</v>
          </cell>
          <cell r="G10">
            <v>50</v>
          </cell>
          <cell r="H10">
            <v>9.3600000000000012</v>
          </cell>
          <cell r="I10" t="str">
            <v>SO</v>
          </cell>
          <cell r="J10">
            <v>29.880000000000003</v>
          </cell>
          <cell r="K10">
            <v>1.2000000000000002</v>
          </cell>
        </row>
        <row r="11">
          <cell r="B11">
            <v>11.875</v>
          </cell>
          <cell r="C11">
            <v>19.600000000000001</v>
          </cell>
          <cell r="D11">
            <v>5.9</v>
          </cell>
          <cell r="E11">
            <v>62.333333333333336</v>
          </cell>
          <cell r="F11">
            <v>91</v>
          </cell>
          <cell r="G11">
            <v>28</v>
          </cell>
          <cell r="H11">
            <v>15.48</v>
          </cell>
          <cell r="I11" t="str">
            <v>S</v>
          </cell>
          <cell r="J11">
            <v>31.319999999999997</v>
          </cell>
          <cell r="K11">
            <v>0</v>
          </cell>
        </row>
        <row r="12">
          <cell r="B12">
            <v>14.85</v>
          </cell>
          <cell r="C12">
            <v>23.5</v>
          </cell>
          <cell r="D12">
            <v>8.6999999999999993</v>
          </cell>
          <cell r="E12">
            <v>52.583333333333336</v>
          </cell>
          <cell r="F12">
            <v>80</v>
          </cell>
          <cell r="G12">
            <v>26</v>
          </cell>
          <cell r="H12">
            <v>12.96</v>
          </cell>
          <cell r="I12" t="str">
            <v>S</v>
          </cell>
          <cell r="J12">
            <v>25.2</v>
          </cell>
          <cell r="K12">
            <v>0</v>
          </cell>
        </row>
        <row r="13">
          <cell r="B13">
            <v>18.145833333333332</v>
          </cell>
          <cell r="C13">
            <v>27.6</v>
          </cell>
          <cell r="D13">
            <v>9.1</v>
          </cell>
          <cell r="E13">
            <v>53</v>
          </cell>
          <cell r="F13">
            <v>92</v>
          </cell>
          <cell r="G13">
            <v>26</v>
          </cell>
          <cell r="H13">
            <v>14.4</v>
          </cell>
          <cell r="I13" t="str">
            <v>SE</v>
          </cell>
          <cell r="J13">
            <v>24.840000000000003</v>
          </cell>
          <cell r="K13">
            <v>0</v>
          </cell>
        </row>
        <row r="14">
          <cell r="B14">
            <v>22.120833333333334</v>
          </cell>
          <cell r="C14">
            <v>30.2</v>
          </cell>
          <cell r="D14">
            <v>15.2</v>
          </cell>
          <cell r="E14">
            <v>52.833333333333336</v>
          </cell>
          <cell r="F14">
            <v>78</v>
          </cell>
          <cell r="G14">
            <v>31</v>
          </cell>
          <cell r="H14">
            <v>16.920000000000002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24.466666666666669</v>
          </cell>
          <cell r="C15">
            <v>32.6</v>
          </cell>
          <cell r="D15">
            <v>16.7</v>
          </cell>
          <cell r="E15">
            <v>51.875</v>
          </cell>
          <cell r="F15">
            <v>81</v>
          </cell>
          <cell r="G15">
            <v>26</v>
          </cell>
          <cell r="H15">
            <v>16.2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26.037499999999998</v>
          </cell>
          <cell r="C16">
            <v>34.4</v>
          </cell>
          <cell r="D16">
            <v>19.5</v>
          </cell>
          <cell r="E16">
            <v>52.458333333333336</v>
          </cell>
          <cell r="F16">
            <v>76</v>
          </cell>
          <cell r="G16">
            <v>24</v>
          </cell>
          <cell r="H16">
            <v>26.28</v>
          </cell>
          <cell r="I16" t="str">
            <v>NE</v>
          </cell>
          <cell r="J16">
            <v>49.680000000000007</v>
          </cell>
          <cell r="K16">
            <v>0</v>
          </cell>
        </row>
        <row r="17">
          <cell r="B17">
            <v>24.229166666666661</v>
          </cell>
          <cell r="C17">
            <v>32.299999999999997</v>
          </cell>
          <cell r="D17">
            <v>18.5</v>
          </cell>
          <cell r="E17">
            <v>52.958333333333336</v>
          </cell>
          <cell r="F17">
            <v>67</v>
          </cell>
          <cell r="G17">
            <v>36</v>
          </cell>
          <cell r="H17">
            <v>32.04</v>
          </cell>
          <cell r="I17" t="str">
            <v>N</v>
          </cell>
          <cell r="J17">
            <v>64.8</v>
          </cell>
          <cell r="K17">
            <v>0</v>
          </cell>
        </row>
        <row r="18">
          <cell r="B18">
            <v>17.583333333333332</v>
          </cell>
          <cell r="C18">
            <v>24.4</v>
          </cell>
          <cell r="D18">
            <v>12</v>
          </cell>
          <cell r="E18">
            <v>50.666666666666664</v>
          </cell>
          <cell r="F18">
            <v>80</v>
          </cell>
          <cell r="G18">
            <v>21</v>
          </cell>
          <cell r="H18">
            <v>24.840000000000003</v>
          </cell>
          <cell r="I18" t="str">
            <v>S</v>
          </cell>
          <cell r="J18">
            <v>42.84</v>
          </cell>
          <cell r="K18">
            <v>0</v>
          </cell>
        </row>
        <row r="19">
          <cell r="B19">
            <v>17.266666666666666</v>
          </cell>
          <cell r="C19">
            <v>25.6</v>
          </cell>
          <cell r="D19">
            <v>10.1</v>
          </cell>
          <cell r="E19">
            <v>46.458333333333336</v>
          </cell>
          <cell r="F19">
            <v>72</v>
          </cell>
          <cell r="G19">
            <v>22</v>
          </cell>
          <cell r="H19">
            <v>19.8</v>
          </cell>
          <cell r="I19" t="str">
            <v>S</v>
          </cell>
          <cell r="J19">
            <v>34.56</v>
          </cell>
          <cell r="K19">
            <v>0</v>
          </cell>
        </row>
        <row r="20">
          <cell r="B20">
            <v>21.716666666666665</v>
          </cell>
          <cell r="C20">
            <v>29.5</v>
          </cell>
          <cell r="D20">
            <v>13.7</v>
          </cell>
          <cell r="E20">
            <v>39.5</v>
          </cell>
          <cell r="F20">
            <v>68</v>
          </cell>
          <cell r="G20">
            <v>18</v>
          </cell>
          <cell r="H20">
            <v>12.24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24.045833333333331</v>
          </cell>
          <cell r="C21">
            <v>33.299999999999997</v>
          </cell>
          <cell r="D21">
            <v>17.3</v>
          </cell>
          <cell r="E21">
            <v>45.166666666666664</v>
          </cell>
          <cell r="F21">
            <v>61</v>
          </cell>
          <cell r="G21">
            <v>30</v>
          </cell>
          <cell r="H21">
            <v>18.36</v>
          </cell>
          <cell r="I21" t="str">
            <v>NE</v>
          </cell>
          <cell r="J21">
            <v>33.119999999999997</v>
          </cell>
          <cell r="K21">
            <v>0</v>
          </cell>
        </row>
        <row r="22">
          <cell r="B22">
            <v>26.791666666666668</v>
          </cell>
          <cell r="C22">
            <v>35.4</v>
          </cell>
          <cell r="D22">
            <v>21</v>
          </cell>
          <cell r="E22">
            <v>55.625</v>
          </cell>
          <cell r="F22">
            <v>74</v>
          </cell>
          <cell r="G22">
            <v>28</v>
          </cell>
          <cell r="H22">
            <v>20.16</v>
          </cell>
          <cell r="I22" t="str">
            <v>NE</v>
          </cell>
          <cell r="J22">
            <v>45</v>
          </cell>
          <cell r="K22">
            <v>0</v>
          </cell>
        </row>
        <row r="23">
          <cell r="B23">
            <v>19.662499999999998</v>
          </cell>
          <cell r="C23">
            <v>22.6</v>
          </cell>
          <cell r="D23">
            <v>17.8</v>
          </cell>
          <cell r="E23">
            <v>85.916666666666671</v>
          </cell>
          <cell r="F23">
            <v>99</v>
          </cell>
          <cell r="G23">
            <v>63</v>
          </cell>
          <cell r="H23">
            <v>23.040000000000003</v>
          </cell>
          <cell r="I23" t="str">
            <v>S</v>
          </cell>
          <cell r="J23">
            <v>42.480000000000004</v>
          </cell>
          <cell r="K23">
            <v>16</v>
          </cell>
        </row>
        <row r="24">
          <cell r="B24">
            <v>17.516666666666662</v>
          </cell>
          <cell r="C24">
            <v>26</v>
          </cell>
          <cell r="D24">
            <v>9.8000000000000007</v>
          </cell>
          <cell r="E24">
            <v>58.416666666666664</v>
          </cell>
          <cell r="F24">
            <v>94</v>
          </cell>
          <cell r="G24">
            <v>19</v>
          </cell>
          <cell r="H24">
            <v>27.720000000000002</v>
          </cell>
          <cell r="I24" t="str">
            <v>S</v>
          </cell>
          <cell r="J24">
            <v>43.2</v>
          </cell>
          <cell r="K24">
            <v>0</v>
          </cell>
        </row>
        <row r="25">
          <cell r="B25">
            <v>19.045833333333338</v>
          </cell>
          <cell r="C25">
            <v>26.8</v>
          </cell>
          <cell r="D25">
            <v>11.9</v>
          </cell>
          <cell r="E25">
            <v>48.166666666666664</v>
          </cell>
          <cell r="F25">
            <v>77</v>
          </cell>
          <cell r="G25">
            <v>25</v>
          </cell>
          <cell r="H25">
            <v>22.68</v>
          </cell>
          <cell r="I25" t="str">
            <v>L</v>
          </cell>
          <cell r="J25">
            <v>39.6</v>
          </cell>
          <cell r="K25">
            <v>0</v>
          </cell>
        </row>
        <row r="26">
          <cell r="B26">
            <v>19.983333333333334</v>
          </cell>
          <cell r="C26">
            <v>27.3</v>
          </cell>
          <cell r="D26">
            <v>14.4</v>
          </cell>
          <cell r="E26">
            <v>51.833333333333336</v>
          </cell>
          <cell r="F26">
            <v>75</v>
          </cell>
          <cell r="G26">
            <v>30</v>
          </cell>
          <cell r="H26">
            <v>24.48</v>
          </cell>
          <cell r="I26" t="str">
            <v>NE</v>
          </cell>
          <cell r="J26">
            <v>45.36</v>
          </cell>
          <cell r="K26">
            <v>0</v>
          </cell>
        </row>
        <row r="27">
          <cell r="B27">
            <v>22.337500000000002</v>
          </cell>
          <cell r="C27">
            <v>31.2</v>
          </cell>
          <cell r="D27">
            <v>15.3</v>
          </cell>
          <cell r="E27">
            <v>47.291666666666664</v>
          </cell>
          <cell r="F27">
            <v>69</v>
          </cell>
          <cell r="G27">
            <v>24</v>
          </cell>
          <cell r="H27">
            <v>15.840000000000002</v>
          </cell>
          <cell r="I27" t="str">
            <v>SE</v>
          </cell>
          <cell r="J27">
            <v>33.119999999999997</v>
          </cell>
          <cell r="K27">
            <v>0</v>
          </cell>
        </row>
        <row r="28">
          <cell r="B28">
            <v>22.425000000000001</v>
          </cell>
          <cell r="C28">
            <v>30.1</v>
          </cell>
          <cell r="D28">
            <v>16.600000000000001</v>
          </cell>
          <cell r="E28">
            <v>51.958333333333336</v>
          </cell>
          <cell r="F28">
            <v>77</v>
          </cell>
          <cell r="G28">
            <v>31</v>
          </cell>
          <cell r="H28">
            <v>14.04</v>
          </cell>
          <cell r="I28" t="str">
            <v>S</v>
          </cell>
          <cell r="J28">
            <v>25.56</v>
          </cell>
          <cell r="K28">
            <v>0</v>
          </cell>
        </row>
        <row r="29">
          <cell r="B29">
            <v>20.279166666666665</v>
          </cell>
          <cell r="C29">
            <v>27.4</v>
          </cell>
          <cell r="D29">
            <v>13.1</v>
          </cell>
          <cell r="E29">
            <v>51.166666666666664</v>
          </cell>
          <cell r="F29">
            <v>80</v>
          </cell>
          <cell r="G29">
            <v>27</v>
          </cell>
          <cell r="H29">
            <v>20.88</v>
          </cell>
          <cell r="I29" t="str">
            <v>S</v>
          </cell>
          <cell r="J29">
            <v>40.680000000000007</v>
          </cell>
          <cell r="K29">
            <v>0</v>
          </cell>
        </row>
        <row r="30">
          <cell r="B30">
            <v>21.029166666666669</v>
          </cell>
          <cell r="C30">
            <v>29.7</v>
          </cell>
          <cell r="D30">
            <v>12.3</v>
          </cell>
          <cell r="E30">
            <v>45.625</v>
          </cell>
          <cell r="F30">
            <v>80</v>
          </cell>
          <cell r="G30">
            <v>22</v>
          </cell>
          <cell r="H30">
            <v>12.96</v>
          </cell>
          <cell r="I30" t="str">
            <v>S</v>
          </cell>
          <cell r="J30">
            <v>24.12</v>
          </cell>
          <cell r="K30">
            <v>0</v>
          </cell>
        </row>
        <row r="31">
          <cell r="B31">
            <v>23.025000000000002</v>
          </cell>
          <cell r="C31">
            <v>31.6</v>
          </cell>
          <cell r="D31">
            <v>14.4</v>
          </cell>
          <cell r="E31">
            <v>42.041666666666664</v>
          </cell>
          <cell r="F31">
            <v>70</v>
          </cell>
          <cell r="G31">
            <v>22</v>
          </cell>
          <cell r="H31">
            <v>12.96</v>
          </cell>
          <cell r="I31" t="str">
            <v>S</v>
          </cell>
          <cell r="J31">
            <v>25.56</v>
          </cell>
          <cell r="K31">
            <v>0</v>
          </cell>
        </row>
        <row r="32">
          <cell r="B32">
            <v>24.045833333333334</v>
          </cell>
          <cell r="C32">
            <v>32.4</v>
          </cell>
          <cell r="D32">
            <v>16.600000000000001</v>
          </cell>
          <cell r="E32">
            <v>42.875</v>
          </cell>
          <cell r="F32">
            <v>68</v>
          </cell>
          <cell r="G32">
            <v>21</v>
          </cell>
          <cell r="H32">
            <v>19.8</v>
          </cell>
          <cell r="I32" t="str">
            <v>NE</v>
          </cell>
          <cell r="J32">
            <v>34.92</v>
          </cell>
          <cell r="K32">
            <v>0</v>
          </cell>
        </row>
        <row r="33">
          <cell r="B33">
            <v>25.191666666666666</v>
          </cell>
          <cell r="C33">
            <v>33.6</v>
          </cell>
          <cell r="D33">
            <v>17.2</v>
          </cell>
          <cell r="E33">
            <v>35.208333333333336</v>
          </cell>
          <cell r="F33">
            <v>63</v>
          </cell>
          <cell r="G33">
            <v>17</v>
          </cell>
          <cell r="H33">
            <v>20.16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21.291666666666668</v>
          </cell>
          <cell r="C34">
            <v>25</v>
          </cell>
          <cell r="D34">
            <v>17.5</v>
          </cell>
          <cell r="E34">
            <v>62.75</v>
          </cell>
          <cell r="F34">
            <v>95</v>
          </cell>
          <cell r="G34">
            <v>38</v>
          </cell>
          <cell r="H34">
            <v>20.88</v>
          </cell>
          <cell r="I34" t="str">
            <v>S</v>
          </cell>
          <cell r="J34">
            <v>42.84</v>
          </cell>
          <cell r="K34">
            <v>8</v>
          </cell>
        </row>
      </sheetData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19.558333333333337</v>
          </cell>
          <cell r="C5">
            <v>28.7</v>
          </cell>
          <cell r="D5">
            <v>12.6</v>
          </cell>
          <cell r="E5">
            <v>60.541666666666664</v>
          </cell>
          <cell r="F5">
            <v>89</v>
          </cell>
          <cell r="G5">
            <v>21</v>
          </cell>
          <cell r="H5">
            <v>11.16</v>
          </cell>
          <cell r="I5" t="str">
            <v>SE</v>
          </cell>
          <cell r="J5">
            <v>25.56</v>
          </cell>
          <cell r="K5">
            <v>0</v>
          </cell>
        </row>
        <row r="6">
          <cell r="B6">
            <v>21.025000000000002</v>
          </cell>
          <cell r="C6">
            <v>31</v>
          </cell>
          <cell r="D6">
            <v>12.1</v>
          </cell>
          <cell r="E6">
            <v>57.208333333333336</v>
          </cell>
          <cell r="F6">
            <v>85</v>
          </cell>
          <cell r="G6">
            <v>22</v>
          </cell>
          <cell r="H6">
            <v>19.8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18.645833333333332</v>
          </cell>
          <cell r="C7">
            <v>22.8</v>
          </cell>
          <cell r="D7">
            <v>16.5</v>
          </cell>
          <cell r="E7">
            <v>77.25</v>
          </cell>
          <cell r="F7">
            <v>94</v>
          </cell>
          <cell r="G7">
            <v>54</v>
          </cell>
          <cell r="H7">
            <v>12.96</v>
          </cell>
          <cell r="I7" t="str">
            <v>S</v>
          </cell>
          <cell r="J7">
            <v>24.840000000000003</v>
          </cell>
          <cell r="K7">
            <v>2</v>
          </cell>
        </row>
        <row r="8">
          <cell r="B8">
            <v>16.5</v>
          </cell>
          <cell r="C8">
            <v>20.5</v>
          </cell>
          <cell r="D8">
            <v>13.2</v>
          </cell>
          <cell r="E8">
            <v>86.875</v>
          </cell>
          <cell r="F8">
            <v>96</v>
          </cell>
          <cell r="G8">
            <v>70</v>
          </cell>
          <cell r="H8">
            <v>12.96</v>
          </cell>
          <cell r="I8" t="str">
            <v>S</v>
          </cell>
          <cell r="J8">
            <v>24.840000000000003</v>
          </cell>
          <cell r="K8">
            <v>3</v>
          </cell>
        </row>
        <row r="9">
          <cell r="B9">
            <v>14.604166666666664</v>
          </cell>
          <cell r="C9">
            <v>18.5</v>
          </cell>
          <cell r="D9">
            <v>11.6</v>
          </cell>
          <cell r="E9">
            <v>92.166666666666671</v>
          </cell>
          <cell r="F9">
            <v>96</v>
          </cell>
          <cell r="G9">
            <v>81</v>
          </cell>
          <cell r="H9">
            <v>14.76</v>
          </cell>
          <cell r="I9" t="str">
            <v>S</v>
          </cell>
          <cell r="J9">
            <v>28.44</v>
          </cell>
          <cell r="K9">
            <v>37</v>
          </cell>
        </row>
        <row r="10">
          <cell r="B10">
            <v>13.299999999999999</v>
          </cell>
          <cell r="C10">
            <v>18.2</v>
          </cell>
          <cell r="D10">
            <v>10.1</v>
          </cell>
          <cell r="E10">
            <v>81.375</v>
          </cell>
          <cell r="F10">
            <v>94</v>
          </cell>
          <cell r="G10">
            <v>59</v>
          </cell>
          <cell r="H10">
            <v>12.6</v>
          </cell>
          <cell r="I10" t="str">
            <v>S</v>
          </cell>
          <cell r="J10">
            <v>33.119999999999997</v>
          </cell>
          <cell r="K10">
            <v>0</v>
          </cell>
        </row>
        <row r="11">
          <cell r="B11">
            <v>14.841666666666663</v>
          </cell>
          <cell r="C11">
            <v>21.3</v>
          </cell>
          <cell r="D11">
            <v>10.5</v>
          </cell>
          <cell r="E11">
            <v>64.791666666666671</v>
          </cell>
          <cell r="F11">
            <v>82</v>
          </cell>
          <cell r="G11">
            <v>42</v>
          </cell>
          <cell r="H11">
            <v>15.48</v>
          </cell>
          <cell r="I11" t="str">
            <v>SE</v>
          </cell>
          <cell r="J11">
            <v>31.319999999999997</v>
          </cell>
          <cell r="K11">
            <v>0</v>
          </cell>
        </row>
        <row r="12">
          <cell r="B12">
            <v>15.829166666666666</v>
          </cell>
          <cell r="C12">
            <v>24</v>
          </cell>
          <cell r="D12">
            <v>9.9</v>
          </cell>
          <cell r="E12">
            <v>63.875</v>
          </cell>
          <cell r="F12">
            <v>86</v>
          </cell>
          <cell r="G12">
            <v>39</v>
          </cell>
          <cell r="H12">
            <v>9.3600000000000012</v>
          </cell>
          <cell r="I12" t="str">
            <v>SE</v>
          </cell>
          <cell r="J12">
            <v>23.400000000000002</v>
          </cell>
          <cell r="K12">
            <v>0</v>
          </cell>
        </row>
        <row r="13">
          <cell r="B13">
            <v>19.512499999999996</v>
          </cell>
          <cell r="C13">
            <v>30.5</v>
          </cell>
          <cell r="D13">
            <v>10.9</v>
          </cell>
          <cell r="E13">
            <v>55.583333333333336</v>
          </cell>
          <cell r="F13">
            <v>80</v>
          </cell>
          <cell r="G13">
            <v>29</v>
          </cell>
          <cell r="H13">
            <v>10.44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23.129166666666666</v>
          </cell>
          <cell r="C14">
            <v>32.799999999999997</v>
          </cell>
          <cell r="D14">
            <v>14</v>
          </cell>
          <cell r="E14">
            <v>50.958333333333336</v>
          </cell>
          <cell r="F14">
            <v>78</v>
          </cell>
          <cell r="G14">
            <v>21</v>
          </cell>
          <cell r="H14">
            <v>10.08</v>
          </cell>
          <cell r="I14" t="str">
            <v>SE</v>
          </cell>
          <cell r="J14">
            <v>30.240000000000002</v>
          </cell>
          <cell r="K14">
            <v>0</v>
          </cell>
        </row>
        <row r="15">
          <cell r="B15">
            <v>25.437500000000004</v>
          </cell>
          <cell r="C15">
            <v>35.200000000000003</v>
          </cell>
          <cell r="D15">
            <v>17.3</v>
          </cell>
          <cell r="E15">
            <v>53.25</v>
          </cell>
          <cell r="F15">
            <v>85</v>
          </cell>
          <cell r="G15">
            <v>19</v>
          </cell>
          <cell r="H15">
            <v>11.16</v>
          </cell>
          <cell r="I15" t="str">
            <v>SE</v>
          </cell>
          <cell r="J15">
            <v>31.319999999999997</v>
          </cell>
          <cell r="K15">
            <v>0</v>
          </cell>
        </row>
        <row r="16">
          <cell r="B16">
            <v>27.895833333333329</v>
          </cell>
          <cell r="C16">
            <v>35.700000000000003</v>
          </cell>
          <cell r="D16">
            <v>20.5</v>
          </cell>
          <cell r="E16">
            <v>40.833333333333336</v>
          </cell>
          <cell r="F16">
            <v>64</v>
          </cell>
          <cell r="G16">
            <v>23</v>
          </cell>
          <cell r="H16">
            <v>17.64</v>
          </cell>
          <cell r="I16" t="str">
            <v>N</v>
          </cell>
          <cell r="J16">
            <v>41.76</v>
          </cell>
          <cell r="K16">
            <v>0</v>
          </cell>
        </row>
        <row r="17">
          <cell r="B17">
            <v>28.141666666666662</v>
          </cell>
          <cell r="C17">
            <v>33.9</v>
          </cell>
          <cell r="D17">
            <v>20.7</v>
          </cell>
          <cell r="E17">
            <v>42.208333333333336</v>
          </cell>
          <cell r="F17">
            <v>64</v>
          </cell>
          <cell r="G17">
            <v>32</v>
          </cell>
          <cell r="H17">
            <v>21.96</v>
          </cell>
          <cell r="I17" t="str">
            <v>NO</v>
          </cell>
          <cell r="J17">
            <v>49.32</v>
          </cell>
          <cell r="K17">
            <v>0</v>
          </cell>
        </row>
        <row r="18">
          <cell r="B18">
            <v>20.095833333333331</v>
          </cell>
          <cell r="C18">
            <v>26.8</v>
          </cell>
          <cell r="D18">
            <v>15.5</v>
          </cell>
          <cell r="E18">
            <v>50.375</v>
          </cell>
          <cell r="F18">
            <v>85</v>
          </cell>
          <cell r="G18">
            <v>22</v>
          </cell>
          <cell r="H18">
            <v>19.440000000000001</v>
          </cell>
          <cell r="I18" t="str">
            <v>SE</v>
          </cell>
          <cell r="J18">
            <v>42.480000000000004</v>
          </cell>
          <cell r="K18">
            <v>0.4</v>
          </cell>
        </row>
        <row r="19">
          <cell r="B19">
            <v>17.850000000000001</v>
          </cell>
          <cell r="C19">
            <v>27</v>
          </cell>
          <cell r="D19">
            <v>9.6</v>
          </cell>
          <cell r="E19">
            <v>51.458333333333336</v>
          </cell>
          <cell r="F19">
            <v>82</v>
          </cell>
          <cell r="G19">
            <v>26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21.395833333333332</v>
          </cell>
          <cell r="C20">
            <v>32.200000000000003</v>
          </cell>
          <cell r="D20">
            <v>12.4</v>
          </cell>
          <cell r="E20">
            <v>46.125</v>
          </cell>
          <cell r="F20">
            <v>77</v>
          </cell>
          <cell r="G20">
            <v>21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26.804166666666671</v>
          </cell>
          <cell r="C21">
            <v>34.9</v>
          </cell>
          <cell r="D21">
            <v>19.8</v>
          </cell>
          <cell r="E21">
            <v>41.791666666666664</v>
          </cell>
          <cell r="F21">
            <v>59</v>
          </cell>
          <cell r="G21">
            <v>27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28.770833333333332</v>
          </cell>
          <cell r="C22">
            <v>35.799999999999997</v>
          </cell>
          <cell r="D22">
            <v>21.6</v>
          </cell>
          <cell r="E22">
            <v>46.916666666666664</v>
          </cell>
          <cell r="F22">
            <v>70</v>
          </cell>
          <cell r="G22">
            <v>26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22.787500000000005</v>
          </cell>
          <cell r="C23">
            <v>29.4</v>
          </cell>
          <cell r="D23">
            <v>19</v>
          </cell>
          <cell r="E23">
            <v>70.5</v>
          </cell>
          <cell r="F23">
            <v>92</v>
          </cell>
          <cell r="G23">
            <v>47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20.337500000000002</v>
          </cell>
          <cell r="C24">
            <v>28.1</v>
          </cell>
          <cell r="D24">
            <v>14.3</v>
          </cell>
          <cell r="E24">
            <v>67.541666666666671</v>
          </cell>
          <cell r="F24">
            <v>94</v>
          </cell>
          <cell r="G24">
            <v>28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19.425000000000001</v>
          </cell>
          <cell r="C25">
            <v>30.3</v>
          </cell>
          <cell r="D25">
            <v>8.9</v>
          </cell>
          <cell r="E25">
            <v>50.833333333333336</v>
          </cell>
          <cell r="F25">
            <v>83</v>
          </cell>
          <cell r="G25">
            <v>22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20.654166666666665</v>
          </cell>
          <cell r="C26">
            <v>31.5</v>
          </cell>
          <cell r="D26">
            <v>11.9</v>
          </cell>
          <cell r="E26">
            <v>48.916666666666664</v>
          </cell>
          <cell r="F26">
            <v>76</v>
          </cell>
          <cell r="G26">
            <v>19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22.5</v>
          </cell>
          <cell r="C27">
            <v>33</v>
          </cell>
          <cell r="D27">
            <v>12.5</v>
          </cell>
          <cell r="E27">
            <v>46.458333333333336</v>
          </cell>
          <cell r="F27">
            <v>78</v>
          </cell>
          <cell r="G27">
            <v>14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22.841666666666665</v>
          </cell>
          <cell r="C28">
            <v>32.299999999999997</v>
          </cell>
          <cell r="D28">
            <v>14.7</v>
          </cell>
          <cell r="E28">
            <v>49.708333333333336</v>
          </cell>
          <cell r="F28">
            <v>78</v>
          </cell>
          <cell r="G28">
            <v>22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23.070833333333336</v>
          </cell>
          <cell r="C29">
            <v>30.4</v>
          </cell>
          <cell r="D29">
            <v>17.3</v>
          </cell>
          <cell r="E29">
            <v>53.041666666666664</v>
          </cell>
          <cell r="F29">
            <v>79</v>
          </cell>
          <cell r="G29">
            <v>27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22.633333333333336</v>
          </cell>
          <cell r="C30">
            <v>32.1</v>
          </cell>
          <cell r="D30">
            <v>12.7</v>
          </cell>
          <cell r="E30">
            <v>46.5</v>
          </cell>
          <cell r="F30">
            <v>78</v>
          </cell>
          <cell r="G30">
            <v>22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24.316666666666663</v>
          </cell>
          <cell r="C31">
            <v>33.4</v>
          </cell>
          <cell r="D31">
            <v>15</v>
          </cell>
          <cell r="E31">
            <v>43.458333333333336</v>
          </cell>
          <cell r="F31">
            <v>77</v>
          </cell>
          <cell r="G31">
            <v>19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26.083333333333332</v>
          </cell>
          <cell r="C32">
            <v>33.6</v>
          </cell>
          <cell r="D32">
            <v>18.2</v>
          </cell>
          <cell r="E32">
            <v>31.666666666666668</v>
          </cell>
          <cell r="F32">
            <v>50</v>
          </cell>
          <cell r="G32">
            <v>17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26.333333333333329</v>
          </cell>
          <cell r="C33">
            <v>35.4</v>
          </cell>
          <cell r="D33">
            <v>16.3</v>
          </cell>
          <cell r="E33">
            <v>30.333333333333332</v>
          </cell>
          <cell r="F33">
            <v>59</v>
          </cell>
          <cell r="G33">
            <v>14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26.987499999999997</v>
          </cell>
          <cell r="C34">
            <v>36.5</v>
          </cell>
          <cell r="D34">
            <v>17.2</v>
          </cell>
          <cell r="E34">
            <v>33.458333333333336</v>
          </cell>
          <cell r="F34">
            <v>58</v>
          </cell>
          <cell r="G34">
            <v>15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21.837500000000002</v>
          </cell>
          <cell r="C5">
            <v>31.8</v>
          </cell>
          <cell r="D5">
            <v>14.6</v>
          </cell>
          <cell r="E5">
            <v>63.291666666666664</v>
          </cell>
          <cell r="F5">
            <v>89</v>
          </cell>
          <cell r="G5">
            <v>23</v>
          </cell>
          <cell r="H5">
            <v>14.76</v>
          </cell>
          <cell r="I5" t="str">
            <v>L</v>
          </cell>
          <cell r="J5">
            <v>23.400000000000002</v>
          </cell>
          <cell r="K5" t="str">
            <v>*</v>
          </cell>
        </row>
        <row r="6">
          <cell r="B6">
            <v>24.287500000000009</v>
          </cell>
          <cell r="C6">
            <v>32.4</v>
          </cell>
          <cell r="D6">
            <v>17.3</v>
          </cell>
          <cell r="E6">
            <v>50.625</v>
          </cell>
          <cell r="F6">
            <v>76</v>
          </cell>
          <cell r="G6">
            <v>21</v>
          </cell>
          <cell r="H6">
            <v>18.720000000000002</v>
          </cell>
          <cell r="I6" t="str">
            <v>SE</v>
          </cell>
          <cell r="J6">
            <v>30.240000000000002</v>
          </cell>
          <cell r="K6" t="str">
            <v>*</v>
          </cell>
        </row>
        <row r="7">
          <cell r="B7">
            <v>19.254166666666666</v>
          </cell>
          <cell r="C7">
            <v>23.8</v>
          </cell>
          <cell r="D7">
            <v>13.8</v>
          </cell>
          <cell r="E7">
            <v>78.208333333333329</v>
          </cell>
          <cell r="F7">
            <v>98</v>
          </cell>
          <cell r="G7">
            <v>48</v>
          </cell>
          <cell r="H7">
            <v>25.92</v>
          </cell>
          <cell r="I7" t="str">
            <v>SO</v>
          </cell>
          <cell r="J7">
            <v>46.440000000000005</v>
          </cell>
          <cell r="K7" t="str">
            <v>*</v>
          </cell>
        </row>
        <row r="8">
          <cell r="B8">
            <v>12.391666666666667</v>
          </cell>
          <cell r="C8">
            <v>14.7</v>
          </cell>
          <cell r="D8">
            <v>11</v>
          </cell>
          <cell r="E8">
            <v>98</v>
          </cell>
          <cell r="F8">
            <v>98</v>
          </cell>
          <cell r="G8">
            <v>98</v>
          </cell>
          <cell r="H8">
            <v>18</v>
          </cell>
          <cell r="I8" t="str">
            <v>SO</v>
          </cell>
          <cell r="J8">
            <v>34.200000000000003</v>
          </cell>
          <cell r="K8" t="str">
            <v>*</v>
          </cell>
        </row>
        <row r="9">
          <cell r="B9">
            <v>13.041666666666664</v>
          </cell>
          <cell r="C9">
            <v>14.7</v>
          </cell>
          <cell r="D9">
            <v>12.3</v>
          </cell>
          <cell r="E9">
            <v>98</v>
          </cell>
          <cell r="F9">
            <v>98</v>
          </cell>
          <cell r="G9">
            <v>98</v>
          </cell>
          <cell r="H9">
            <v>18.720000000000002</v>
          </cell>
          <cell r="I9" t="str">
            <v>SO</v>
          </cell>
          <cell r="J9">
            <v>32.4</v>
          </cell>
          <cell r="K9" t="str">
            <v>*</v>
          </cell>
        </row>
        <row r="10">
          <cell r="B10">
            <v>13.391666666666667</v>
          </cell>
          <cell r="C10">
            <v>18.2</v>
          </cell>
          <cell r="D10">
            <v>11</v>
          </cell>
          <cell r="E10">
            <v>94.291666666666671</v>
          </cell>
          <cell r="F10">
            <v>98</v>
          </cell>
          <cell r="G10">
            <v>79</v>
          </cell>
          <cell r="H10">
            <v>16.559999999999999</v>
          </cell>
          <cell r="I10" t="str">
            <v>SO</v>
          </cell>
          <cell r="J10">
            <v>27</v>
          </cell>
          <cell r="K10" t="str">
            <v>*</v>
          </cell>
        </row>
        <row r="11">
          <cell r="B11">
            <v>17.362500000000001</v>
          </cell>
          <cell r="C11">
            <v>26.1</v>
          </cell>
          <cell r="D11">
            <v>11.4</v>
          </cell>
          <cell r="E11">
            <v>79.458333333333329</v>
          </cell>
          <cell r="F11">
            <v>97</v>
          </cell>
          <cell r="G11">
            <v>48</v>
          </cell>
          <cell r="H11">
            <v>24.840000000000003</v>
          </cell>
          <cell r="I11" t="str">
            <v>S</v>
          </cell>
          <cell r="J11">
            <v>37.440000000000005</v>
          </cell>
          <cell r="K11" t="str">
            <v>*</v>
          </cell>
        </row>
        <row r="12">
          <cell r="B12">
            <v>20.670833333333331</v>
          </cell>
          <cell r="C12">
            <v>29.6</v>
          </cell>
          <cell r="D12">
            <v>14</v>
          </cell>
          <cell r="E12">
            <v>68.458333333333329</v>
          </cell>
          <cell r="F12">
            <v>92</v>
          </cell>
          <cell r="G12">
            <v>37</v>
          </cell>
          <cell r="H12">
            <v>20.88</v>
          </cell>
          <cell r="I12" t="str">
            <v>S</v>
          </cell>
          <cell r="J12">
            <v>30.6</v>
          </cell>
          <cell r="K12" t="str">
            <v>*</v>
          </cell>
        </row>
        <row r="13">
          <cell r="B13">
            <v>24.316666666666666</v>
          </cell>
          <cell r="C13">
            <v>33.5</v>
          </cell>
          <cell r="D13">
            <v>18.2</v>
          </cell>
          <cell r="E13">
            <v>55.25</v>
          </cell>
          <cell r="F13">
            <v>78</v>
          </cell>
          <cell r="G13">
            <v>26</v>
          </cell>
          <cell r="H13">
            <v>19.079999999999998</v>
          </cell>
          <cell r="I13" t="str">
            <v>SE</v>
          </cell>
          <cell r="J13">
            <v>37.080000000000005</v>
          </cell>
          <cell r="K13" t="str">
            <v>*</v>
          </cell>
        </row>
        <row r="14">
          <cell r="B14">
            <v>26.987499999999997</v>
          </cell>
          <cell r="C14">
            <v>35.5</v>
          </cell>
          <cell r="D14">
            <v>19.600000000000001</v>
          </cell>
          <cell r="E14">
            <v>44.708333333333336</v>
          </cell>
          <cell r="F14">
            <v>73</v>
          </cell>
          <cell r="G14">
            <v>20</v>
          </cell>
          <cell r="H14">
            <v>19.079999999999998</v>
          </cell>
          <cell r="I14" t="str">
            <v>SE</v>
          </cell>
          <cell r="J14">
            <v>30.6</v>
          </cell>
          <cell r="K14" t="str">
            <v>*</v>
          </cell>
        </row>
        <row r="15">
          <cell r="B15">
            <v>28.929166666666671</v>
          </cell>
          <cell r="C15">
            <v>37.6</v>
          </cell>
          <cell r="D15">
            <v>21.5</v>
          </cell>
          <cell r="E15">
            <v>35.666666666666664</v>
          </cell>
          <cell r="F15">
            <v>58</v>
          </cell>
          <cell r="G15">
            <v>16</v>
          </cell>
          <cell r="H15">
            <v>23.040000000000003</v>
          </cell>
          <cell r="I15" t="str">
            <v>SE</v>
          </cell>
          <cell r="J15">
            <v>34.200000000000003</v>
          </cell>
          <cell r="K15" t="str">
            <v>*</v>
          </cell>
        </row>
        <row r="16">
          <cell r="B16">
            <v>29.233333333333331</v>
          </cell>
          <cell r="C16">
            <v>36.6</v>
          </cell>
          <cell r="D16">
            <v>23</v>
          </cell>
          <cell r="E16">
            <v>33.083333333333336</v>
          </cell>
          <cell r="F16">
            <v>54</v>
          </cell>
          <cell r="G16">
            <v>14</v>
          </cell>
          <cell r="H16">
            <v>24.12</v>
          </cell>
          <cell r="I16" t="str">
            <v>N</v>
          </cell>
          <cell r="J16">
            <v>46.080000000000005</v>
          </cell>
          <cell r="K16" t="str">
            <v>*</v>
          </cell>
        </row>
        <row r="17">
          <cell r="B17">
            <v>27.937499999999996</v>
          </cell>
          <cell r="C17">
            <v>34.200000000000003</v>
          </cell>
          <cell r="D17">
            <v>22.4</v>
          </cell>
          <cell r="E17">
            <v>37.541666666666664</v>
          </cell>
          <cell r="F17">
            <v>58</v>
          </cell>
          <cell r="G17">
            <v>28</v>
          </cell>
          <cell r="H17">
            <v>29.16</v>
          </cell>
          <cell r="I17" t="str">
            <v>NE</v>
          </cell>
          <cell r="J17">
            <v>43.2</v>
          </cell>
          <cell r="K17" t="str">
            <v>*</v>
          </cell>
        </row>
        <row r="18">
          <cell r="B18">
            <v>26.337500000000002</v>
          </cell>
          <cell r="C18">
            <v>33.4</v>
          </cell>
          <cell r="D18">
            <v>21.8</v>
          </cell>
          <cell r="E18">
            <v>56.083333333333336</v>
          </cell>
          <cell r="F18">
            <v>78</v>
          </cell>
          <cell r="G18">
            <v>33</v>
          </cell>
          <cell r="H18">
            <v>21.96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22.929166666666664</v>
          </cell>
          <cell r="C19">
            <v>29.7</v>
          </cell>
          <cell r="D19">
            <v>17.7</v>
          </cell>
          <cell r="E19">
            <v>38.041666666666664</v>
          </cell>
          <cell r="F19">
            <v>64</v>
          </cell>
          <cell r="G19">
            <v>22</v>
          </cell>
          <cell r="H19">
            <v>29.880000000000003</v>
          </cell>
          <cell r="I19" t="str">
            <v>SE</v>
          </cell>
          <cell r="J19">
            <v>46.440000000000005</v>
          </cell>
          <cell r="K19">
            <v>0</v>
          </cell>
        </row>
        <row r="20">
          <cell r="B20">
            <v>26.387500000000003</v>
          </cell>
          <cell r="C20">
            <v>35.6</v>
          </cell>
          <cell r="D20">
            <v>19.600000000000001</v>
          </cell>
          <cell r="E20">
            <v>35.458333333333336</v>
          </cell>
          <cell r="F20">
            <v>53</v>
          </cell>
          <cell r="G20">
            <v>20</v>
          </cell>
          <cell r="H20">
            <v>21.240000000000002</v>
          </cell>
          <cell r="I20" t="str">
            <v>SE</v>
          </cell>
          <cell r="J20">
            <v>31.319999999999997</v>
          </cell>
          <cell r="K20">
            <v>0</v>
          </cell>
        </row>
        <row r="21">
          <cell r="B21">
            <v>28.895833333333329</v>
          </cell>
          <cell r="C21">
            <v>37.9</v>
          </cell>
          <cell r="D21">
            <v>21.9</v>
          </cell>
          <cell r="E21">
            <v>40.125</v>
          </cell>
          <cell r="F21">
            <v>61</v>
          </cell>
          <cell r="G21">
            <v>21</v>
          </cell>
          <cell r="H21">
            <v>18.720000000000002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30.191666666666666</v>
          </cell>
          <cell r="C22">
            <v>37.200000000000003</v>
          </cell>
          <cell r="D22">
            <v>24.1</v>
          </cell>
          <cell r="E22">
            <v>41.708333333333336</v>
          </cell>
          <cell r="F22">
            <v>63</v>
          </cell>
          <cell r="G22">
            <v>21</v>
          </cell>
          <cell r="H22">
            <v>20.52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24.612499999999997</v>
          </cell>
          <cell r="C23">
            <v>29.2</v>
          </cell>
          <cell r="D23">
            <v>20.8</v>
          </cell>
          <cell r="E23">
            <v>66</v>
          </cell>
          <cell r="F23">
            <v>87</v>
          </cell>
          <cell r="G23">
            <v>45</v>
          </cell>
          <cell r="H23">
            <v>25.2</v>
          </cell>
          <cell r="I23" t="str">
            <v>SO</v>
          </cell>
          <cell r="J23">
            <v>41.76</v>
          </cell>
          <cell r="K23">
            <v>0.2</v>
          </cell>
        </row>
        <row r="24">
          <cell r="B24">
            <v>23.737500000000008</v>
          </cell>
          <cell r="C24">
            <v>30.7</v>
          </cell>
          <cell r="D24">
            <v>17.7</v>
          </cell>
          <cell r="E24">
            <v>65.791666666666671</v>
          </cell>
          <cell r="F24">
            <v>92</v>
          </cell>
          <cell r="G24">
            <v>37</v>
          </cell>
          <cell r="H24">
            <v>25.2</v>
          </cell>
          <cell r="I24" t="str">
            <v>SE</v>
          </cell>
          <cell r="J24">
            <v>41.04</v>
          </cell>
          <cell r="K24">
            <v>0</v>
          </cell>
        </row>
        <row r="25">
          <cell r="B25">
            <v>24.691666666666663</v>
          </cell>
          <cell r="C25">
            <v>32.299999999999997</v>
          </cell>
          <cell r="D25">
            <v>19.100000000000001</v>
          </cell>
          <cell r="E25">
            <v>58.833333333333336</v>
          </cell>
          <cell r="F25">
            <v>81</v>
          </cell>
          <cell r="G25">
            <v>33</v>
          </cell>
          <cell r="H25">
            <v>22.32</v>
          </cell>
          <cell r="I25" t="str">
            <v>SE</v>
          </cell>
          <cell r="J25">
            <v>34.200000000000003</v>
          </cell>
          <cell r="K25">
            <v>0</v>
          </cell>
        </row>
        <row r="26">
          <cell r="B26">
            <v>26.241666666666664</v>
          </cell>
          <cell r="C26">
            <v>34.9</v>
          </cell>
          <cell r="D26">
            <v>17.899999999999999</v>
          </cell>
          <cell r="E26">
            <v>39.333333333333336</v>
          </cell>
          <cell r="F26">
            <v>59</v>
          </cell>
          <cell r="G26">
            <v>21</v>
          </cell>
          <cell r="H26">
            <v>27.36</v>
          </cell>
          <cell r="I26" t="str">
            <v>SE</v>
          </cell>
          <cell r="J26">
            <v>38.159999999999997</v>
          </cell>
          <cell r="K26">
            <v>0</v>
          </cell>
        </row>
        <row r="27">
          <cell r="B27">
            <v>28.070833333333329</v>
          </cell>
          <cell r="C27">
            <v>37</v>
          </cell>
          <cell r="D27">
            <v>19.7</v>
          </cell>
          <cell r="E27">
            <v>30.875</v>
          </cell>
          <cell r="F27">
            <v>54</v>
          </cell>
          <cell r="G27">
            <v>13</v>
          </cell>
          <cell r="H27">
            <v>23.759999999999998</v>
          </cell>
          <cell r="I27" t="str">
            <v>SE</v>
          </cell>
          <cell r="J27">
            <v>31.319999999999997</v>
          </cell>
          <cell r="K27">
            <v>0</v>
          </cell>
        </row>
        <row r="28">
          <cell r="B28">
            <v>25.599999999999998</v>
          </cell>
          <cell r="C28">
            <v>34.1</v>
          </cell>
          <cell r="D28">
            <v>19.3</v>
          </cell>
          <cell r="E28">
            <v>56.375</v>
          </cell>
          <cell r="F28">
            <v>93</v>
          </cell>
          <cell r="G28">
            <v>23</v>
          </cell>
          <cell r="H28">
            <v>18.720000000000002</v>
          </cell>
          <cell r="I28" t="str">
            <v>O</v>
          </cell>
          <cell r="J28">
            <v>27.720000000000002</v>
          </cell>
          <cell r="K28">
            <v>0</v>
          </cell>
        </row>
        <row r="29">
          <cell r="B29">
            <v>24.391666666666666</v>
          </cell>
          <cell r="C29">
            <v>32</v>
          </cell>
          <cell r="D29">
            <v>18.899999999999999</v>
          </cell>
          <cell r="E29">
            <v>53.875</v>
          </cell>
          <cell r="F29">
            <v>77</v>
          </cell>
          <cell r="G29">
            <v>29</v>
          </cell>
          <cell r="H29">
            <v>19.440000000000001</v>
          </cell>
          <cell r="I29" t="str">
            <v>SO</v>
          </cell>
          <cell r="J29">
            <v>39.24</v>
          </cell>
          <cell r="K29">
            <v>0</v>
          </cell>
        </row>
        <row r="30">
          <cell r="B30">
            <v>24.916666666666671</v>
          </cell>
          <cell r="C30">
            <v>34.1</v>
          </cell>
          <cell r="D30">
            <v>16.600000000000001</v>
          </cell>
          <cell r="E30">
            <v>51.166666666666664</v>
          </cell>
          <cell r="F30">
            <v>79</v>
          </cell>
          <cell r="G30">
            <v>24</v>
          </cell>
          <cell r="H30">
            <v>24.12</v>
          </cell>
          <cell r="I30" t="str">
            <v>SO</v>
          </cell>
          <cell r="J30">
            <v>36.72</v>
          </cell>
          <cell r="K30">
            <v>0</v>
          </cell>
        </row>
        <row r="31">
          <cell r="B31">
            <v>27.208333333333332</v>
          </cell>
          <cell r="C31">
            <v>34.5</v>
          </cell>
          <cell r="D31">
            <v>20.3</v>
          </cell>
          <cell r="E31">
            <v>43.125</v>
          </cell>
          <cell r="F31">
            <v>69</v>
          </cell>
          <cell r="G31">
            <v>21</v>
          </cell>
          <cell r="H31">
            <v>21.6</v>
          </cell>
          <cell r="I31" t="str">
            <v>SE</v>
          </cell>
          <cell r="J31">
            <v>34.56</v>
          </cell>
          <cell r="K31">
            <v>0</v>
          </cell>
        </row>
        <row r="32">
          <cell r="B32">
            <v>27.916666666666671</v>
          </cell>
          <cell r="C32">
            <v>36.6</v>
          </cell>
          <cell r="D32">
            <v>19.8</v>
          </cell>
          <cell r="E32">
            <v>34.833333333333336</v>
          </cell>
          <cell r="F32">
            <v>60</v>
          </cell>
          <cell r="G32">
            <v>18</v>
          </cell>
          <cell r="H32">
            <v>24.12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29.274999999999995</v>
          </cell>
          <cell r="C33">
            <v>36.9</v>
          </cell>
          <cell r="D33">
            <v>22.3</v>
          </cell>
          <cell r="E33">
            <v>27.958333333333332</v>
          </cell>
          <cell r="F33">
            <v>43</v>
          </cell>
          <cell r="G33">
            <v>15</v>
          </cell>
          <cell r="H33">
            <v>21.240000000000002</v>
          </cell>
          <cell r="I33" t="str">
            <v>SE</v>
          </cell>
          <cell r="J33">
            <v>34.56</v>
          </cell>
          <cell r="K33">
            <v>0</v>
          </cell>
        </row>
        <row r="34">
          <cell r="B34">
            <v>30.162499999999998</v>
          </cell>
          <cell r="C34">
            <v>38.200000000000003</v>
          </cell>
          <cell r="D34">
            <v>23.5</v>
          </cell>
          <cell r="E34">
            <v>24.791666666666668</v>
          </cell>
          <cell r="F34">
            <v>38</v>
          </cell>
          <cell r="G34">
            <v>12</v>
          </cell>
          <cell r="H34">
            <v>17.64</v>
          </cell>
          <cell r="I34" t="str">
            <v>SE</v>
          </cell>
          <cell r="J34">
            <v>34.92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19.558333333333334</v>
          </cell>
          <cell r="C5">
            <v>30.6</v>
          </cell>
          <cell r="D5">
            <v>11.2</v>
          </cell>
          <cell r="E5">
            <v>71.041666666666671</v>
          </cell>
          <cell r="F5">
            <v>97</v>
          </cell>
          <cell r="G5">
            <v>21</v>
          </cell>
          <cell r="H5">
            <v>5.04</v>
          </cell>
          <cell r="I5" t="str">
            <v>SE</v>
          </cell>
          <cell r="J5">
            <v>18.720000000000002</v>
          </cell>
          <cell r="K5" t="str">
            <v>*</v>
          </cell>
        </row>
        <row r="6">
          <cell r="B6">
            <v>22.729166666666671</v>
          </cell>
          <cell r="C6">
            <v>32.799999999999997</v>
          </cell>
          <cell r="D6">
            <v>13.6</v>
          </cell>
          <cell r="E6">
            <v>58.208333333333336</v>
          </cell>
          <cell r="F6">
            <v>89</v>
          </cell>
          <cell r="G6">
            <v>16</v>
          </cell>
          <cell r="H6">
            <v>10.08</v>
          </cell>
          <cell r="I6" t="str">
            <v>SE</v>
          </cell>
          <cell r="J6">
            <v>19.8</v>
          </cell>
          <cell r="K6" t="str">
            <v>*</v>
          </cell>
        </row>
        <row r="7">
          <cell r="B7">
            <v>19.187500000000004</v>
          </cell>
          <cell r="C7">
            <v>23.5</v>
          </cell>
          <cell r="D7">
            <v>16.100000000000001</v>
          </cell>
          <cell r="E7">
            <v>81.458333333333329</v>
          </cell>
          <cell r="F7">
            <v>95</v>
          </cell>
          <cell r="G7">
            <v>62</v>
          </cell>
          <cell r="H7">
            <v>5.4</v>
          </cell>
          <cell r="I7" t="str">
            <v>SO</v>
          </cell>
          <cell r="J7">
            <v>24.48</v>
          </cell>
          <cell r="K7" t="str">
            <v>*</v>
          </cell>
        </row>
        <row r="8">
          <cell r="B8">
            <v>15.354166666666666</v>
          </cell>
          <cell r="C8">
            <v>19.8</v>
          </cell>
          <cell r="D8">
            <v>12.6</v>
          </cell>
          <cell r="E8">
            <v>83.25</v>
          </cell>
          <cell r="F8">
            <v>95</v>
          </cell>
          <cell r="G8">
            <v>66</v>
          </cell>
          <cell r="H8">
            <v>6.48</v>
          </cell>
          <cell r="I8" t="str">
            <v>S</v>
          </cell>
          <cell r="J8">
            <v>20.52</v>
          </cell>
          <cell r="K8" t="str">
            <v>*</v>
          </cell>
        </row>
        <row r="9">
          <cell r="B9">
            <v>14.379166666666665</v>
          </cell>
          <cell r="C9">
            <v>17.899999999999999</v>
          </cell>
          <cell r="D9">
            <v>12.7</v>
          </cell>
          <cell r="E9">
            <v>88.125</v>
          </cell>
          <cell r="F9">
            <v>96</v>
          </cell>
          <cell r="G9">
            <v>74</v>
          </cell>
          <cell r="H9">
            <v>5.7600000000000007</v>
          </cell>
          <cell r="I9" t="str">
            <v>S</v>
          </cell>
          <cell r="J9">
            <v>23.400000000000002</v>
          </cell>
          <cell r="K9" t="str">
            <v>*</v>
          </cell>
        </row>
        <row r="10">
          <cell r="B10">
            <v>16.864285714285717</v>
          </cell>
          <cell r="C10">
            <v>20.7</v>
          </cell>
          <cell r="D10">
            <v>12.2</v>
          </cell>
          <cell r="E10">
            <v>68.142857142857139</v>
          </cell>
          <cell r="F10">
            <v>92</v>
          </cell>
          <cell r="G10">
            <v>49</v>
          </cell>
          <cell r="H10">
            <v>7.2</v>
          </cell>
          <cell r="I10" t="str">
            <v>S</v>
          </cell>
          <cell r="J10">
            <v>24.48</v>
          </cell>
          <cell r="K10" t="str">
            <v>*</v>
          </cell>
        </row>
        <row r="11">
          <cell r="B11">
            <v>16.337500000000002</v>
          </cell>
          <cell r="C11">
            <v>23.9</v>
          </cell>
          <cell r="D11">
            <v>10.3</v>
          </cell>
          <cell r="E11">
            <v>65.833333333333329</v>
          </cell>
          <cell r="F11">
            <v>92</v>
          </cell>
          <cell r="G11">
            <v>37</v>
          </cell>
          <cell r="H11">
            <v>11.520000000000001</v>
          </cell>
          <cell r="I11" t="str">
            <v>S</v>
          </cell>
          <cell r="J11">
            <v>22.32</v>
          </cell>
          <cell r="K11" t="str">
            <v>*</v>
          </cell>
        </row>
        <row r="12">
          <cell r="B12">
            <v>18.829166666666669</v>
          </cell>
          <cell r="C12">
            <v>26</v>
          </cell>
          <cell r="D12">
            <v>13.1</v>
          </cell>
          <cell r="E12">
            <v>61.375</v>
          </cell>
          <cell r="F12">
            <v>87</v>
          </cell>
          <cell r="G12">
            <v>34</v>
          </cell>
          <cell r="H12">
            <v>14.76</v>
          </cell>
          <cell r="I12" t="str">
            <v>SE</v>
          </cell>
          <cell r="J12">
            <v>33.480000000000004</v>
          </cell>
          <cell r="K12" t="str">
            <v>*</v>
          </cell>
        </row>
        <row r="13">
          <cell r="B13">
            <v>22.579166666666669</v>
          </cell>
          <cell r="C13">
            <v>31.9</v>
          </cell>
          <cell r="D13">
            <v>16.100000000000001</v>
          </cell>
          <cell r="E13">
            <v>50.833333333333336</v>
          </cell>
          <cell r="F13">
            <v>84</v>
          </cell>
          <cell r="G13">
            <v>28</v>
          </cell>
          <cell r="H13">
            <v>11.879999999999999</v>
          </cell>
          <cell r="I13" t="str">
            <v>SE</v>
          </cell>
          <cell r="J13">
            <v>23.759999999999998</v>
          </cell>
          <cell r="K13" t="str">
            <v>*</v>
          </cell>
        </row>
        <row r="14">
          <cell r="B14">
            <v>23.579166666666666</v>
          </cell>
          <cell r="C14">
            <v>34.9</v>
          </cell>
          <cell r="D14">
            <v>14.1</v>
          </cell>
          <cell r="E14">
            <v>63.916666666666664</v>
          </cell>
          <cell r="F14">
            <v>96</v>
          </cell>
          <cell r="G14">
            <v>22</v>
          </cell>
          <cell r="H14">
            <v>6.84</v>
          </cell>
          <cell r="I14" t="str">
            <v>SE</v>
          </cell>
          <cell r="J14">
            <v>18</v>
          </cell>
          <cell r="K14" t="str">
            <v>*</v>
          </cell>
        </row>
        <row r="15">
          <cell r="B15">
            <v>25.587500000000002</v>
          </cell>
          <cell r="C15">
            <v>37.200000000000003</v>
          </cell>
          <cell r="D15">
            <v>15.7</v>
          </cell>
          <cell r="E15">
            <v>59.208333333333336</v>
          </cell>
          <cell r="F15">
            <v>90</v>
          </cell>
          <cell r="G15">
            <v>16</v>
          </cell>
          <cell r="H15">
            <v>8.64</v>
          </cell>
          <cell r="I15" t="str">
            <v>SE</v>
          </cell>
          <cell r="J15">
            <v>20.88</v>
          </cell>
          <cell r="K15" t="str">
            <v>*</v>
          </cell>
        </row>
        <row r="16">
          <cell r="B16">
            <v>26.887500000000003</v>
          </cell>
          <cell r="C16">
            <v>37.200000000000003</v>
          </cell>
          <cell r="D16">
            <v>18</v>
          </cell>
          <cell r="E16">
            <v>56.666666666666664</v>
          </cell>
          <cell r="F16">
            <v>89</v>
          </cell>
          <cell r="G16">
            <v>22</v>
          </cell>
          <cell r="H16">
            <v>16.2</v>
          </cell>
          <cell r="I16" t="str">
            <v>SE</v>
          </cell>
          <cell r="J16">
            <v>37.440000000000005</v>
          </cell>
          <cell r="K16" t="str">
            <v>*</v>
          </cell>
        </row>
        <row r="17">
          <cell r="B17">
            <v>30.316666666666659</v>
          </cell>
          <cell r="C17">
            <v>35.9</v>
          </cell>
          <cell r="D17">
            <v>22</v>
          </cell>
          <cell r="E17">
            <v>40.666666666666664</v>
          </cell>
          <cell r="F17">
            <v>70</v>
          </cell>
          <cell r="G17">
            <v>24</v>
          </cell>
          <cell r="H17">
            <v>17.28</v>
          </cell>
          <cell r="I17" t="str">
            <v>NO</v>
          </cell>
          <cell r="J17">
            <v>41.76</v>
          </cell>
          <cell r="K17" t="str">
            <v>*</v>
          </cell>
        </row>
        <row r="18">
          <cell r="B18">
            <v>23.741666666666671</v>
          </cell>
          <cell r="C18">
            <v>29.8</v>
          </cell>
          <cell r="D18">
            <v>19.7</v>
          </cell>
          <cell r="E18">
            <v>38.625</v>
          </cell>
          <cell r="F18">
            <v>70</v>
          </cell>
          <cell r="G18">
            <v>22</v>
          </cell>
          <cell r="H18">
            <v>17.28</v>
          </cell>
          <cell r="I18" t="str">
            <v>S</v>
          </cell>
          <cell r="J18">
            <v>36.72</v>
          </cell>
          <cell r="K18" t="str">
            <v>*</v>
          </cell>
        </row>
        <row r="19">
          <cell r="B19">
            <v>20.849999999999998</v>
          </cell>
          <cell r="C19">
            <v>28.7</v>
          </cell>
          <cell r="D19">
            <v>14.2</v>
          </cell>
          <cell r="E19">
            <v>41.833333333333336</v>
          </cell>
          <cell r="F19">
            <v>73</v>
          </cell>
          <cell r="G19">
            <v>19</v>
          </cell>
          <cell r="H19">
            <v>19.079999999999998</v>
          </cell>
          <cell r="I19" t="str">
            <v>SE</v>
          </cell>
          <cell r="J19">
            <v>36.72</v>
          </cell>
          <cell r="K19" t="str">
            <v>*</v>
          </cell>
        </row>
        <row r="20">
          <cell r="B20">
            <v>23.299999999999997</v>
          </cell>
          <cell r="C20">
            <v>33.299999999999997</v>
          </cell>
          <cell r="D20">
            <v>16</v>
          </cell>
          <cell r="E20">
            <v>44.833333333333336</v>
          </cell>
          <cell r="F20">
            <v>74</v>
          </cell>
          <cell r="G20">
            <v>17</v>
          </cell>
          <cell r="H20">
            <v>11.16</v>
          </cell>
          <cell r="I20" t="str">
            <v>S</v>
          </cell>
          <cell r="J20">
            <v>21.6</v>
          </cell>
          <cell r="K20" t="str">
            <v>*</v>
          </cell>
        </row>
        <row r="21">
          <cell r="B21">
            <v>26.083333333333329</v>
          </cell>
          <cell r="C21">
            <v>36.5</v>
          </cell>
          <cell r="D21">
            <v>17.7</v>
          </cell>
          <cell r="E21">
            <v>57.291666666666664</v>
          </cell>
          <cell r="F21">
            <v>88</v>
          </cell>
          <cell r="G21">
            <v>25</v>
          </cell>
          <cell r="H21">
            <v>11.520000000000001</v>
          </cell>
          <cell r="I21" t="str">
            <v>SE</v>
          </cell>
          <cell r="J21">
            <v>23.040000000000003</v>
          </cell>
          <cell r="K21" t="str">
            <v>*</v>
          </cell>
        </row>
        <row r="22">
          <cell r="B22">
            <v>27.704166666666666</v>
          </cell>
          <cell r="C22">
            <v>37.4</v>
          </cell>
          <cell r="D22">
            <v>19.100000000000001</v>
          </cell>
          <cell r="E22">
            <v>63.375</v>
          </cell>
          <cell r="F22">
            <v>95</v>
          </cell>
          <cell r="G22">
            <v>28</v>
          </cell>
          <cell r="H22">
            <v>9.3600000000000012</v>
          </cell>
          <cell r="I22" t="str">
            <v>SE</v>
          </cell>
          <cell r="J22">
            <v>24.48</v>
          </cell>
          <cell r="K22" t="str">
            <v>*</v>
          </cell>
        </row>
        <row r="23">
          <cell r="B23">
            <v>23.870833333333326</v>
          </cell>
          <cell r="C23">
            <v>30.7</v>
          </cell>
          <cell r="D23">
            <v>20.100000000000001</v>
          </cell>
          <cell r="E23">
            <v>79.666666666666671</v>
          </cell>
          <cell r="F23">
            <v>95</v>
          </cell>
          <cell r="G23">
            <v>53</v>
          </cell>
          <cell r="H23">
            <v>22.68</v>
          </cell>
          <cell r="I23" t="str">
            <v>SE</v>
          </cell>
          <cell r="J23">
            <v>40.680000000000007</v>
          </cell>
          <cell r="K23" t="str">
            <v>*</v>
          </cell>
        </row>
        <row r="24">
          <cell r="B24">
            <v>22.341666666666665</v>
          </cell>
          <cell r="C24">
            <v>29.5</v>
          </cell>
          <cell r="D24">
            <v>18</v>
          </cell>
          <cell r="E24">
            <v>69.875</v>
          </cell>
          <cell r="F24">
            <v>95</v>
          </cell>
          <cell r="G24">
            <v>33</v>
          </cell>
          <cell r="H24">
            <v>13.68</v>
          </cell>
          <cell r="I24" t="str">
            <v>S</v>
          </cell>
          <cell r="J24">
            <v>27.720000000000002</v>
          </cell>
          <cell r="K24" t="str">
            <v>*</v>
          </cell>
        </row>
        <row r="25">
          <cell r="B25">
            <v>22.941666666666666</v>
          </cell>
          <cell r="C25">
            <v>31.9</v>
          </cell>
          <cell r="D25">
            <v>15</v>
          </cell>
          <cell r="E25">
            <v>46.875</v>
          </cell>
          <cell r="F25">
            <v>83</v>
          </cell>
          <cell r="G25">
            <v>21</v>
          </cell>
          <cell r="H25">
            <v>15.48</v>
          </cell>
          <cell r="I25" t="str">
            <v>SE</v>
          </cell>
          <cell r="J25">
            <v>32.04</v>
          </cell>
          <cell r="K25" t="str">
            <v>*</v>
          </cell>
        </row>
        <row r="26">
          <cell r="B26">
            <v>23.670833333333331</v>
          </cell>
          <cell r="C26">
            <v>32.5</v>
          </cell>
          <cell r="D26">
            <v>16.100000000000001</v>
          </cell>
          <cell r="E26">
            <v>42.166666666666664</v>
          </cell>
          <cell r="F26">
            <v>79</v>
          </cell>
          <cell r="G26">
            <v>22</v>
          </cell>
          <cell r="H26">
            <v>18.720000000000002</v>
          </cell>
          <cell r="I26" t="str">
            <v>SE</v>
          </cell>
          <cell r="J26">
            <v>35.64</v>
          </cell>
          <cell r="K26" t="str">
            <v>*</v>
          </cell>
        </row>
        <row r="27">
          <cell r="B27">
            <v>25.162500000000005</v>
          </cell>
          <cell r="C27">
            <v>34.299999999999997</v>
          </cell>
          <cell r="D27">
            <v>17.2</v>
          </cell>
          <cell r="E27">
            <v>44.625</v>
          </cell>
          <cell r="F27">
            <v>81</v>
          </cell>
          <cell r="G27">
            <v>19</v>
          </cell>
          <cell r="H27">
            <v>12.96</v>
          </cell>
          <cell r="I27" t="str">
            <v>S</v>
          </cell>
          <cell r="J27">
            <v>21.96</v>
          </cell>
          <cell r="K27" t="str">
            <v>*</v>
          </cell>
        </row>
        <row r="28">
          <cell r="B28">
            <v>24.029166666666669</v>
          </cell>
          <cell r="C28">
            <v>32.299999999999997</v>
          </cell>
          <cell r="D28">
            <v>16.8</v>
          </cell>
          <cell r="E28">
            <v>55.791666666666664</v>
          </cell>
          <cell r="F28">
            <v>82</v>
          </cell>
          <cell r="G28">
            <v>26</v>
          </cell>
          <cell r="H28">
            <v>5.04</v>
          </cell>
          <cell r="I28" t="str">
            <v>S</v>
          </cell>
          <cell r="J28">
            <v>19.079999999999998</v>
          </cell>
          <cell r="K28" t="str">
            <v>*</v>
          </cell>
        </row>
        <row r="29">
          <cell r="B29">
            <v>24.162500000000005</v>
          </cell>
          <cell r="C29">
            <v>31.8</v>
          </cell>
          <cell r="D29">
            <v>17.899999999999999</v>
          </cell>
          <cell r="E29">
            <v>57.791666666666664</v>
          </cell>
          <cell r="F29">
            <v>84</v>
          </cell>
          <cell r="G29">
            <v>27</v>
          </cell>
          <cell r="H29">
            <v>6.12</v>
          </cell>
          <cell r="I29" t="str">
            <v>S</v>
          </cell>
          <cell r="J29">
            <v>21.96</v>
          </cell>
          <cell r="K29" t="str">
            <v>*</v>
          </cell>
        </row>
        <row r="30">
          <cell r="B30">
            <v>23.683333333333334</v>
          </cell>
          <cell r="C30">
            <v>33.1</v>
          </cell>
          <cell r="D30">
            <v>15.8</v>
          </cell>
          <cell r="E30">
            <v>53.125</v>
          </cell>
          <cell r="F30">
            <v>78</v>
          </cell>
          <cell r="G30">
            <v>24</v>
          </cell>
          <cell r="H30">
            <v>12.6</v>
          </cell>
          <cell r="I30" t="str">
            <v>S</v>
          </cell>
          <cell r="J30">
            <v>25.2</v>
          </cell>
          <cell r="K30" t="str">
            <v>*</v>
          </cell>
        </row>
        <row r="31">
          <cell r="B31">
            <v>25.108333333333334</v>
          </cell>
          <cell r="C31">
            <v>34.200000000000003</v>
          </cell>
          <cell r="D31">
            <v>16.5</v>
          </cell>
          <cell r="E31">
            <v>53.416666666666664</v>
          </cell>
          <cell r="F31">
            <v>86</v>
          </cell>
          <cell r="G31">
            <v>19</v>
          </cell>
          <cell r="H31">
            <v>5.04</v>
          </cell>
          <cell r="I31" t="str">
            <v>L</v>
          </cell>
          <cell r="J31">
            <v>18</v>
          </cell>
          <cell r="K31" t="str">
            <v>*</v>
          </cell>
        </row>
        <row r="32">
          <cell r="B32">
            <v>26.429166666666671</v>
          </cell>
          <cell r="C32">
            <v>35.1</v>
          </cell>
          <cell r="D32">
            <v>18.600000000000001</v>
          </cell>
          <cell r="E32">
            <v>43.041666666666664</v>
          </cell>
          <cell r="F32">
            <v>83</v>
          </cell>
          <cell r="G32">
            <v>16</v>
          </cell>
          <cell r="H32">
            <v>11.520000000000001</v>
          </cell>
          <cell r="I32" t="str">
            <v>SE</v>
          </cell>
          <cell r="J32">
            <v>23.040000000000003</v>
          </cell>
          <cell r="K32" t="str">
            <v>*</v>
          </cell>
        </row>
        <row r="33">
          <cell r="B33">
            <v>25.924999999999997</v>
          </cell>
          <cell r="C33">
            <v>36.9</v>
          </cell>
          <cell r="D33">
            <v>16.100000000000001</v>
          </cell>
          <cell r="E33">
            <v>48.583333333333336</v>
          </cell>
          <cell r="F33">
            <v>83</v>
          </cell>
          <cell r="G33">
            <v>15</v>
          </cell>
          <cell r="H33">
            <v>5.7600000000000007</v>
          </cell>
          <cell r="I33" t="str">
            <v>SE</v>
          </cell>
          <cell r="J33">
            <v>15.48</v>
          </cell>
          <cell r="K33" t="str">
            <v>*</v>
          </cell>
        </row>
        <row r="34">
          <cell r="B34">
            <v>26.712500000000002</v>
          </cell>
          <cell r="C34">
            <v>37.799999999999997</v>
          </cell>
          <cell r="D34">
            <v>17.5</v>
          </cell>
          <cell r="E34">
            <v>50.541666666666664</v>
          </cell>
          <cell r="F34">
            <v>87</v>
          </cell>
          <cell r="G34">
            <v>14</v>
          </cell>
          <cell r="H34">
            <v>8.64</v>
          </cell>
          <cell r="I34" t="str">
            <v>SE</v>
          </cell>
          <cell r="J34">
            <v>20.52</v>
          </cell>
          <cell r="K34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19.974999999999998</v>
          </cell>
          <cell r="C5">
            <v>27.6</v>
          </cell>
          <cell r="D5">
            <v>14.4</v>
          </cell>
          <cell r="E5">
            <v>68.625</v>
          </cell>
          <cell r="F5">
            <v>100</v>
          </cell>
          <cell r="G5">
            <v>31</v>
          </cell>
          <cell r="H5">
            <v>12.96</v>
          </cell>
          <cell r="I5" t="str">
            <v>SE</v>
          </cell>
          <cell r="J5">
            <v>23.400000000000002</v>
          </cell>
          <cell r="K5">
            <v>0</v>
          </cell>
        </row>
        <row r="6">
          <cell r="B6">
            <v>22.074999999999999</v>
          </cell>
          <cell r="C6">
            <v>29.8</v>
          </cell>
          <cell r="D6">
            <v>15.8</v>
          </cell>
          <cell r="E6">
            <v>60.791666666666664</v>
          </cell>
          <cell r="F6">
            <v>96</v>
          </cell>
          <cell r="G6">
            <v>37</v>
          </cell>
          <cell r="H6">
            <v>14.76</v>
          </cell>
          <cell r="I6" t="str">
            <v>SE</v>
          </cell>
          <cell r="J6">
            <v>22.68</v>
          </cell>
          <cell r="K6">
            <v>0</v>
          </cell>
        </row>
        <row r="7">
          <cell r="B7">
            <v>20.891666666666666</v>
          </cell>
          <cell r="C7">
            <v>23.9</v>
          </cell>
          <cell r="D7">
            <v>19.100000000000001</v>
          </cell>
          <cell r="E7">
            <v>79.904761904761898</v>
          </cell>
          <cell r="F7">
            <v>100</v>
          </cell>
          <cell r="G7">
            <v>52</v>
          </cell>
          <cell r="H7">
            <v>22.32</v>
          </cell>
          <cell r="I7" t="str">
            <v>SE</v>
          </cell>
          <cell r="J7">
            <v>32.04</v>
          </cell>
          <cell r="K7">
            <v>4.2</v>
          </cell>
        </row>
        <row r="8">
          <cell r="B8">
            <v>19.737500000000001</v>
          </cell>
          <cell r="C8">
            <v>23.3</v>
          </cell>
          <cell r="D8">
            <v>18</v>
          </cell>
          <cell r="E8">
            <v>88.1</v>
          </cell>
          <cell r="F8">
            <v>100</v>
          </cell>
          <cell r="G8">
            <v>67</v>
          </cell>
          <cell r="H8">
            <v>12.96</v>
          </cell>
          <cell r="I8" t="str">
            <v>SO</v>
          </cell>
          <cell r="J8">
            <v>23.040000000000003</v>
          </cell>
          <cell r="K8">
            <v>8</v>
          </cell>
        </row>
        <row r="9">
          <cell r="B9">
            <v>19.412500000000005</v>
          </cell>
          <cell r="C9">
            <v>22.6</v>
          </cell>
          <cell r="D9">
            <v>17.3</v>
          </cell>
          <cell r="E9">
            <v>93.764705882352942</v>
          </cell>
          <cell r="F9">
            <v>100</v>
          </cell>
          <cell r="G9">
            <v>75</v>
          </cell>
          <cell r="H9">
            <v>15.48</v>
          </cell>
          <cell r="I9" t="str">
            <v>SO</v>
          </cell>
          <cell r="J9">
            <v>21.96</v>
          </cell>
          <cell r="K9">
            <v>13.399999999999999</v>
          </cell>
        </row>
        <row r="10">
          <cell r="B10">
            <v>15.016666666666666</v>
          </cell>
          <cell r="C10">
            <v>18.899999999999999</v>
          </cell>
          <cell r="D10">
            <v>12.6</v>
          </cell>
          <cell r="E10">
            <v>84.538461538461533</v>
          </cell>
          <cell r="F10">
            <v>100</v>
          </cell>
          <cell r="G10">
            <v>69</v>
          </cell>
          <cell r="H10">
            <v>20.16</v>
          </cell>
          <cell r="I10" t="str">
            <v>SO</v>
          </cell>
          <cell r="J10">
            <v>37.800000000000004</v>
          </cell>
          <cell r="K10">
            <v>9.8000000000000007</v>
          </cell>
        </row>
        <row r="11">
          <cell r="B11">
            <v>15.133333333333333</v>
          </cell>
          <cell r="C11">
            <v>21.7</v>
          </cell>
          <cell r="D11">
            <v>10.7</v>
          </cell>
          <cell r="E11">
            <v>66.416666666666671</v>
          </cell>
          <cell r="F11">
            <v>96</v>
          </cell>
          <cell r="G11">
            <v>39</v>
          </cell>
          <cell r="H11">
            <v>19.079999999999998</v>
          </cell>
          <cell r="I11" t="str">
            <v>SO</v>
          </cell>
          <cell r="J11">
            <v>35.64</v>
          </cell>
          <cell r="K11">
            <v>0</v>
          </cell>
        </row>
        <row r="12">
          <cell r="B12">
            <v>14.883333333333335</v>
          </cell>
          <cell r="C12">
            <v>19.100000000000001</v>
          </cell>
          <cell r="D12">
            <v>11</v>
          </cell>
          <cell r="E12">
            <v>63.791666666666664</v>
          </cell>
          <cell r="F12">
            <v>83</v>
          </cell>
          <cell r="G12">
            <v>46</v>
          </cell>
          <cell r="H12">
            <v>16.920000000000002</v>
          </cell>
          <cell r="I12" t="str">
            <v>S</v>
          </cell>
          <cell r="J12">
            <v>29.16</v>
          </cell>
          <cell r="K12">
            <v>1.4000000000000001</v>
          </cell>
        </row>
        <row r="13">
          <cell r="B13">
            <v>19.537499999999998</v>
          </cell>
          <cell r="C13">
            <v>28.8</v>
          </cell>
          <cell r="D13">
            <v>12.8</v>
          </cell>
          <cell r="E13">
            <v>58.416666666666664</v>
          </cell>
          <cell r="F13">
            <v>94</v>
          </cell>
          <cell r="G13">
            <v>19</v>
          </cell>
          <cell r="H13">
            <v>21.6</v>
          </cell>
          <cell r="I13" t="str">
            <v>SE</v>
          </cell>
          <cell r="J13">
            <v>32.04</v>
          </cell>
          <cell r="K13">
            <v>0</v>
          </cell>
        </row>
        <row r="14">
          <cell r="B14">
            <v>22.804166666666671</v>
          </cell>
          <cell r="C14">
            <v>30.2</v>
          </cell>
          <cell r="D14">
            <v>16.5</v>
          </cell>
          <cell r="E14">
            <v>57.75</v>
          </cell>
          <cell r="F14">
            <v>83</v>
          </cell>
          <cell r="G14">
            <v>38</v>
          </cell>
          <cell r="H14">
            <v>23.759999999999998</v>
          </cell>
          <cell r="I14" t="str">
            <v>SE</v>
          </cell>
          <cell r="J14">
            <v>40.680000000000007</v>
          </cell>
          <cell r="K14">
            <v>0</v>
          </cell>
        </row>
        <row r="15">
          <cell r="B15">
            <v>25.695833333333326</v>
          </cell>
          <cell r="C15">
            <v>33.299999999999997</v>
          </cell>
          <cell r="D15">
            <v>19.2</v>
          </cell>
          <cell r="E15">
            <v>54.916666666666664</v>
          </cell>
          <cell r="F15">
            <v>82</v>
          </cell>
          <cell r="G15">
            <v>33</v>
          </cell>
          <cell r="H15">
            <v>19.079999999999998</v>
          </cell>
          <cell r="I15" t="str">
            <v>L</v>
          </cell>
          <cell r="J15">
            <v>30.6</v>
          </cell>
          <cell r="K15">
            <v>0</v>
          </cell>
        </row>
        <row r="16">
          <cell r="B16">
            <v>27.350000000000005</v>
          </cell>
          <cell r="C16">
            <v>35.5</v>
          </cell>
          <cell r="D16">
            <v>20.9</v>
          </cell>
          <cell r="E16">
            <v>51.083333333333336</v>
          </cell>
          <cell r="F16">
            <v>80</v>
          </cell>
          <cell r="G16">
            <v>22</v>
          </cell>
          <cell r="H16">
            <v>16.920000000000002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28.683333333333337</v>
          </cell>
          <cell r="C17">
            <v>35.4</v>
          </cell>
          <cell r="D17">
            <v>23.3</v>
          </cell>
          <cell r="E17">
            <v>37.791666666666664</v>
          </cell>
          <cell r="F17">
            <v>51</v>
          </cell>
          <cell r="G17">
            <v>23</v>
          </cell>
          <cell r="H17">
            <v>29.16</v>
          </cell>
          <cell r="I17" t="str">
            <v>NO</v>
          </cell>
          <cell r="J17">
            <v>54</v>
          </cell>
          <cell r="K17">
            <v>0</v>
          </cell>
        </row>
        <row r="18">
          <cell r="B18">
            <v>21.775000000000002</v>
          </cell>
          <cell r="C18">
            <v>29.7</v>
          </cell>
          <cell r="D18">
            <v>17.100000000000001</v>
          </cell>
          <cell r="E18">
            <v>44.25</v>
          </cell>
          <cell r="F18">
            <v>71</v>
          </cell>
          <cell r="G18">
            <v>20</v>
          </cell>
          <cell r="H18">
            <v>25.92</v>
          </cell>
          <cell r="I18" t="str">
            <v>SO</v>
          </cell>
          <cell r="J18">
            <v>43.56</v>
          </cell>
          <cell r="K18">
            <v>0</v>
          </cell>
        </row>
        <row r="19">
          <cell r="B19">
            <v>20.179166666666664</v>
          </cell>
          <cell r="C19">
            <v>27.6</v>
          </cell>
          <cell r="D19">
            <v>14.4</v>
          </cell>
          <cell r="E19">
            <v>40.5</v>
          </cell>
          <cell r="F19">
            <v>65</v>
          </cell>
          <cell r="G19">
            <v>18</v>
          </cell>
          <cell r="H19">
            <v>14.04</v>
          </cell>
          <cell r="I19" t="str">
            <v>S</v>
          </cell>
          <cell r="J19">
            <v>31.319999999999997</v>
          </cell>
          <cell r="K19">
            <v>0</v>
          </cell>
        </row>
        <row r="20">
          <cell r="B20">
            <v>22.008333333333329</v>
          </cell>
          <cell r="C20">
            <v>29.3</v>
          </cell>
          <cell r="D20">
            <v>16.5</v>
          </cell>
          <cell r="E20">
            <v>42.208333333333336</v>
          </cell>
          <cell r="F20">
            <v>73</v>
          </cell>
          <cell r="G20">
            <v>20</v>
          </cell>
          <cell r="H20">
            <v>20.52</v>
          </cell>
          <cell r="I20" t="str">
            <v>S</v>
          </cell>
          <cell r="J20">
            <v>30.240000000000002</v>
          </cell>
          <cell r="K20">
            <v>0</v>
          </cell>
        </row>
        <row r="21">
          <cell r="B21">
            <v>24.766666666666666</v>
          </cell>
          <cell r="C21">
            <v>33.200000000000003</v>
          </cell>
          <cell r="D21">
            <v>18.600000000000001</v>
          </cell>
          <cell r="E21">
            <v>51.791666666666664</v>
          </cell>
          <cell r="F21">
            <v>78</v>
          </cell>
          <cell r="G21">
            <v>34</v>
          </cell>
          <cell r="H21">
            <v>16.559999999999999</v>
          </cell>
          <cell r="I21" t="str">
            <v>L</v>
          </cell>
          <cell r="J21">
            <v>27</v>
          </cell>
          <cell r="K21">
            <v>0</v>
          </cell>
        </row>
        <row r="22">
          <cell r="B22">
            <v>28.649999999999995</v>
          </cell>
          <cell r="C22">
            <v>37</v>
          </cell>
          <cell r="D22">
            <v>21.9</v>
          </cell>
          <cell r="E22">
            <v>47.583333333333336</v>
          </cell>
          <cell r="F22">
            <v>72</v>
          </cell>
          <cell r="G22">
            <v>23</v>
          </cell>
          <cell r="H22">
            <v>16.2</v>
          </cell>
          <cell r="I22" t="str">
            <v>SE</v>
          </cell>
          <cell r="J22">
            <v>33.119999999999997</v>
          </cell>
          <cell r="K22">
            <v>0</v>
          </cell>
        </row>
        <row r="23">
          <cell r="B23">
            <v>23.291666666666661</v>
          </cell>
          <cell r="C23">
            <v>30.1</v>
          </cell>
          <cell r="D23">
            <v>20.3</v>
          </cell>
          <cell r="E23">
            <v>68.333333333333329</v>
          </cell>
          <cell r="F23">
            <v>94</v>
          </cell>
          <cell r="G23">
            <v>41</v>
          </cell>
          <cell r="H23">
            <v>31.680000000000003</v>
          </cell>
          <cell r="I23" t="str">
            <v>L</v>
          </cell>
          <cell r="J23">
            <v>58.680000000000007</v>
          </cell>
          <cell r="K23">
            <v>1.4</v>
          </cell>
        </row>
        <row r="24">
          <cell r="B24">
            <v>21.916666666666668</v>
          </cell>
          <cell r="C24">
            <v>28.7</v>
          </cell>
          <cell r="D24">
            <v>18.100000000000001</v>
          </cell>
          <cell r="E24">
            <v>64.75</v>
          </cell>
          <cell r="F24">
            <v>100</v>
          </cell>
          <cell r="G24">
            <v>25</v>
          </cell>
          <cell r="H24">
            <v>20.52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20.854166666666664</v>
          </cell>
          <cell r="C25">
            <v>27.5</v>
          </cell>
          <cell r="D25">
            <v>14.7</v>
          </cell>
          <cell r="E25">
            <v>45.208333333333336</v>
          </cell>
          <cell r="F25">
            <v>76</v>
          </cell>
          <cell r="G25">
            <v>21</v>
          </cell>
          <cell r="H25">
            <v>27.720000000000002</v>
          </cell>
          <cell r="I25" t="str">
            <v>L</v>
          </cell>
          <cell r="J25">
            <v>46.800000000000004</v>
          </cell>
          <cell r="K25">
            <v>0</v>
          </cell>
        </row>
        <row r="26">
          <cell r="B26">
            <v>21.250000000000004</v>
          </cell>
          <cell r="C26">
            <v>28.3</v>
          </cell>
          <cell r="D26">
            <v>14.3</v>
          </cell>
          <cell r="E26">
            <v>52.125</v>
          </cell>
          <cell r="F26">
            <v>82</v>
          </cell>
          <cell r="G26">
            <v>24</v>
          </cell>
          <cell r="H26">
            <v>23.040000000000003</v>
          </cell>
          <cell r="I26" t="str">
            <v>L</v>
          </cell>
          <cell r="J26">
            <v>39.24</v>
          </cell>
          <cell r="K26">
            <v>0</v>
          </cell>
        </row>
        <row r="27">
          <cell r="B27">
            <v>23.054166666666671</v>
          </cell>
          <cell r="C27">
            <v>30.8</v>
          </cell>
          <cell r="D27">
            <v>16.3</v>
          </cell>
          <cell r="E27">
            <v>50.25</v>
          </cell>
          <cell r="F27">
            <v>79</v>
          </cell>
          <cell r="G27">
            <v>19</v>
          </cell>
          <cell r="H27">
            <v>21.96</v>
          </cell>
          <cell r="I27" t="str">
            <v>SE</v>
          </cell>
          <cell r="J27">
            <v>34.200000000000003</v>
          </cell>
          <cell r="K27">
            <v>0</v>
          </cell>
        </row>
        <row r="28">
          <cell r="B28">
            <v>24.041666666666668</v>
          </cell>
          <cell r="C28">
            <v>31.9</v>
          </cell>
          <cell r="D28">
            <v>17.7</v>
          </cell>
          <cell r="E28">
            <v>49.458333333333336</v>
          </cell>
          <cell r="F28">
            <v>75</v>
          </cell>
          <cell r="G28">
            <v>25</v>
          </cell>
          <cell r="H28">
            <v>16.2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23.920833333333338</v>
          </cell>
          <cell r="C29">
            <v>28.9</v>
          </cell>
          <cell r="D29">
            <v>20.100000000000001</v>
          </cell>
          <cell r="E29">
            <v>54.791666666666664</v>
          </cell>
          <cell r="F29">
            <v>72</v>
          </cell>
          <cell r="G29">
            <v>34</v>
          </cell>
          <cell r="H29">
            <v>25.56</v>
          </cell>
          <cell r="I29" t="str">
            <v>S</v>
          </cell>
          <cell r="J29">
            <v>39.6</v>
          </cell>
          <cell r="K29">
            <v>0</v>
          </cell>
        </row>
        <row r="30">
          <cell r="B30">
            <v>22.991666666666671</v>
          </cell>
          <cell r="C30">
            <v>29.3</v>
          </cell>
          <cell r="D30">
            <v>17.7</v>
          </cell>
          <cell r="E30">
            <v>57.208333333333336</v>
          </cell>
          <cell r="F30">
            <v>79</v>
          </cell>
          <cell r="G30">
            <v>32</v>
          </cell>
          <cell r="H30">
            <v>22.68</v>
          </cell>
          <cell r="I30" t="str">
            <v>SE</v>
          </cell>
          <cell r="J30">
            <v>34.200000000000003</v>
          </cell>
          <cell r="K30">
            <v>0</v>
          </cell>
        </row>
        <row r="31">
          <cell r="B31">
            <v>23.920833333333324</v>
          </cell>
          <cell r="C31">
            <v>30.5</v>
          </cell>
          <cell r="D31">
            <v>18.8</v>
          </cell>
          <cell r="E31">
            <v>46.875</v>
          </cell>
          <cell r="F31">
            <v>78</v>
          </cell>
          <cell r="G31">
            <v>19</v>
          </cell>
          <cell r="H31">
            <v>23.759999999999998</v>
          </cell>
          <cell r="I31" t="str">
            <v>L</v>
          </cell>
          <cell r="J31">
            <v>38.880000000000003</v>
          </cell>
          <cell r="K31">
            <v>0</v>
          </cell>
        </row>
        <row r="32">
          <cell r="B32">
            <v>23.720833333333331</v>
          </cell>
          <cell r="C32">
            <v>31.8</v>
          </cell>
          <cell r="D32">
            <v>16.100000000000001</v>
          </cell>
          <cell r="E32">
            <v>38.708333333333336</v>
          </cell>
          <cell r="F32">
            <v>70</v>
          </cell>
          <cell r="G32">
            <v>14</v>
          </cell>
          <cell r="H32">
            <v>18.36</v>
          </cell>
          <cell r="I32" t="str">
            <v>L</v>
          </cell>
          <cell r="J32">
            <v>30.240000000000002</v>
          </cell>
          <cell r="K32">
            <v>0</v>
          </cell>
        </row>
        <row r="33">
          <cell r="B33">
            <v>25.979166666666671</v>
          </cell>
          <cell r="C33">
            <v>33.9</v>
          </cell>
          <cell r="D33">
            <v>17.100000000000001</v>
          </cell>
          <cell r="E33">
            <v>29.958333333333332</v>
          </cell>
          <cell r="F33">
            <v>76</v>
          </cell>
          <cell r="G33">
            <v>12</v>
          </cell>
          <cell r="H33">
            <v>12.6</v>
          </cell>
          <cell r="I33" t="str">
            <v>SE</v>
          </cell>
          <cell r="J33">
            <v>27.720000000000002</v>
          </cell>
          <cell r="K33">
            <v>0</v>
          </cell>
        </row>
        <row r="34">
          <cell r="B34">
            <v>24.633333333333329</v>
          </cell>
          <cell r="C34">
            <v>31.5</v>
          </cell>
          <cell r="D34">
            <v>16.8</v>
          </cell>
          <cell r="E34">
            <v>42.916666666666664</v>
          </cell>
          <cell r="F34">
            <v>77</v>
          </cell>
          <cell r="G34">
            <v>19</v>
          </cell>
          <cell r="H34">
            <v>24.840000000000003</v>
          </cell>
          <cell r="I34" t="str">
            <v>S</v>
          </cell>
          <cell r="J34">
            <v>39.6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18.470833333333335</v>
          </cell>
          <cell r="C5">
            <v>30.1</v>
          </cell>
          <cell r="D5">
            <v>8.9</v>
          </cell>
          <cell r="E5">
            <v>71.25</v>
          </cell>
          <cell r="F5">
            <v>96</v>
          </cell>
          <cell r="G5">
            <v>25</v>
          </cell>
          <cell r="H5">
            <v>9</v>
          </cell>
          <cell r="I5" t="str">
            <v>NE</v>
          </cell>
          <cell r="J5">
            <v>21.6</v>
          </cell>
          <cell r="K5">
            <v>0.2</v>
          </cell>
        </row>
        <row r="6">
          <cell r="B6">
            <v>19.037499999999998</v>
          </cell>
          <cell r="C6">
            <v>31.3</v>
          </cell>
          <cell r="D6">
            <v>9.1999999999999993</v>
          </cell>
          <cell r="E6">
            <v>69.291666666666671</v>
          </cell>
          <cell r="F6">
            <v>96</v>
          </cell>
          <cell r="G6">
            <v>26</v>
          </cell>
          <cell r="H6">
            <v>10.08</v>
          </cell>
          <cell r="I6" t="str">
            <v>NE</v>
          </cell>
          <cell r="J6">
            <v>16.920000000000002</v>
          </cell>
          <cell r="K6">
            <v>0.2</v>
          </cell>
        </row>
        <row r="7">
          <cell r="B7">
            <v>16.141666666666669</v>
          </cell>
          <cell r="C7">
            <v>24.1</v>
          </cell>
          <cell r="D7">
            <v>11.8</v>
          </cell>
          <cell r="E7">
            <v>84.75</v>
          </cell>
          <cell r="F7">
            <v>95</v>
          </cell>
          <cell r="G7">
            <v>51</v>
          </cell>
          <cell r="H7">
            <v>15.48</v>
          </cell>
          <cell r="I7" t="str">
            <v>SO</v>
          </cell>
          <cell r="J7">
            <v>27.720000000000002</v>
          </cell>
          <cell r="K7">
            <v>1.2</v>
          </cell>
        </row>
        <row r="8">
          <cell r="B8">
            <v>12.413043478260869</v>
          </cell>
          <cell r="C8">
            <v>16.5</v>
          </cell>
          <cell r="D8">
            <v>10.5</v>
          </cell>
          <cell r="E8">
            <v>89.173913043478265</v>
          </cell>
          <cell r="F8">
            <v>95</v>
          </cell>
          <cell r="G8">
            <v>75</v>
          </cell>
          <cell r="H8">
            <v>12.96</v>
          </cell>
          <cell r="I8" t="str">
            <v>SO</v>
          </cell>
          <cell r="J8">
            <v>29.16</v>
          </cell>
          <cell r="K8">
            <v>1.4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15.1875</v>
          </cell>
          <cell r="C10">
            <v>17.8</v>
          </cell>
          <cell r="D10">
            <v>10.5</v>
          </cell>
          <cell r="E10">
            <v>61.375</v>
          </cell>
          <cell r="F10">
            <v>85</v>
          </cell>
          <cell r="G10">
            <v>51</v>
          </cell>
          <cell r="H10">
            <v>14.04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17</v>
          </cell>
          <cell r="C11">
            <v>23.1</v>
          </cell>
          <cell r="D11">
            <v>6.2</v>
          </cell>
          <cell r="E11">
            <v>49.53846153846154</v>
          </cell>
          <cell r="F11">
            <v>96</v>
          </cell>
          <cell r="G11">
            <v>26</v>
          </cell>
          <cell r="H11">
            <v>11.16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16.629166666666666</v>
          </cell>
          <cell r="C12">
            <v>27</v>
          </cell>
          <cell r="D12">
            <v>8.8000000000000007</v>
          </cell>
          <cell r="E12">
            <v>64.333333333333329</v>
          </cell>
          <cell r="F12">
            <v>92</v>
          </cell>
          <cell r="G12">
            <v>29</v>
          </cell>
          <cell r="H12">
            <v>6.48</v>
          </cell>
          <cell r="I12" t="str">
            <v>SO</v>
          </cell>
          <cell r="J12">
            <v>15.48</v>
          </cell>
          <cell r="K12">
            <v>0</v>
          </cell>
        </row>
        <row r="13">
          <cell r="B13">
            <v>18.65217391304348</v>
          </cell>
          <cell r="C13">
            <v>31.2</v>
          </cell>
          <cell r="D13">
            <v>7.5</v>
          </cell>
          <cell r="E13">
            <v>66.434782608695656</v>
          </cell>
          <cell r="F13">
            <v>96</v>
          </cell>
          <cell r="G13">
            <v>28</v>
          </cell>
          <cell r="H13">
            <v>8.2799999999999994</v>
          </cell>
          <cell r="I13" t="str">
            <v>NE</v>
          </cell>
          <cell r="J13">
            <v>18</v>
          </cell>
          <cell r="K13">
            <v>0</v>
          </cell>
        </row>
        <row r="14">
          <cell r="B14">
            <v>20.695833333333333</v>
          </cell>
          <cell r="C14">
            <v>34.6</v>
          </cell>
          <cell r="D14">
            <v>9.6999999999999993</v>
          </cell>
          <cell r="E14">
            <v>65.958333333333329</v>
          </cell>
          <cell r="F14">
            <v>95</v>
          </cell>
          <cell r="G14">
            <v>22</v>
          </cell>
          <cell r="H14">
            <v>10.44</v>
          </cell>
          <cell r="I14" t="str">
            <v>NE</v>
          </cell>
          <cell r="J14">
            <v>18.36</v>
          </cell>
          <cell r="K14">
            <v>0.2</v>
          </cell>
        </row>
        <row r="15">
          <cell r="B15">
            <v>23.016666666666666</v>
          </cell>
          <cell r="C15">
            <v>37.1</v>
          </cell>
          <cell r="D15">
            <v>11.8</v>
          </cell>
          <cell r="E15">
            <v>64.708333333333329</v>
          </cell>
          <cell r="F15">
            <v>94</v>
          </cell>
          <cell r="G15">
            <v>23</v>
          </cell>
          <cell r="H15">
            <v>11.879999999999999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26.054166666666671</v>
          </cell>
          <cell r="C16">
            <v>37.799999999999997</v>
          </cell>
          <cell r="D16">
            <v>14.8</v>
          </cell>
          <cell r="E16">
            <v>55.416666666666664</v>
          </cell>
          <cell r="F16">
            <v>90</v>
          </cell>
          <cell r="G16">
            <v>22</v>
          </cell>
          <cell r="H16">
            <v>19.8</v>
          </cell>
          <cell r="I16" t="str">
            <v>NE</v>
          </cell>
          <cell r="J16">
            <v>46.080000000000005</v>
          </cell>
          <cell r="K16">
            <v>0</v>
          </cell>
        </row>
        <row r="17">
          <cell r="B17">
            <v>27.708333333333329</v>
          </cell>
          <cell r="C17">
            <v>36.4</v>
          </cell>
          <cell r="D17">
            <v>21.2</v>
          </cell>
          <cell r="E17">
            <v>50.083333333333336</v>
          </cell>
          <cell r="F17">
            <v>64</v>
          </cell>
          <cell r="G17">
            <v>31</v>
          </cell>
          <cell r="H17">
            <v>25.56</v>
          </cell>
          <cell r="I17" t="str">
            <v>N</v>
          </cell>
          <cell r="J17">
            <v>46.440000000000005</v>
          </cell>
          <cell r="K17">
            <v>0</v>
          </cell>
        </row>
        <row r="18">
          <cell r="B18">
            <v>20.279166666666665</v>
          </cell>
          <cell r="C18">
            <v>27.2</v>
          </cell>
          <cell r="D18">
            <v>11.2</v>
          </cell>
          <cell r="E18">
            <v>48.375</v>
          </cell>
          <cell r="F18">
            <v>89</v>
          </cell>
          <cell r="G18">
            <v>18</v>
          </cell>
          <cell r="H18">
            <v>18</v>
          </cell>
          <cell r="I18" t="str">
            <v>S</v>
          </cell>
          <cell r="J18">
            <v>39.96</v>
          </cell>
          <cell r="K18">
            <v>0</v>
          </cell>
        </row>
        <row r="19">
          <cell r="B19">
            <v>17.595833333333335</v>
          </cell>
          <cell r="C19">
            <v>28.4</v>
          </cell>
          <cell r="D19">
            <v>7.4</v>
          </cell>
          <cell r="E19">
            <v>57.75</v>
          </cell>
          <cell r="F19">
            <v>93</v>
          </cell>
          <cell r="G19">
            <v>24</v>
          </cell>
          <cell r="H19">
            <v>11.879999999999999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20.533333333333335</v>
          </cell>
          <cell r="C20">
            <v>33.299999999999997</v>
          </cell>
          <cell r="D20">
            <v>12.7</v>
          </cell>
          <cell r="E20">
            <v>58.708333333333336</v>
          </cell>
          <cell r="F20">
            <v>89</v>
          </cell>
          <cell r="G20">
            <v>19</v>
          </cell>
          <cell r="H20">
            <v>9.7200000000000006</v>
          </cell>
          <cell r="I20" t="str">
            <v>SO</v>
          </cell>
          <cell r="J20">
            <v>19.440000000000001</v>
          </cell>
          <cell r="K20">
            <v>0</v>
          </cell>
        </row>
        <row r="21">
          <cell r="B21">
            <v>24.637500000000003</v>
          </cell>
          <cell r="C21">
            <v>37.1</v>
          </cell>
          <cell r="D21">
            <v>14.4</v>
          </cell>
          <cell r="E21">
            <v>57.916666666666664</v>
          </cell>
          <cell r="F21">
            <v>88</v>
          </cell>
          <cell r="G21">
            <v>29</v>
          </cell>
          <cell r="H21">
            <v>14.4</v>
          </cell>
          <cell r="I21" t="str">
            <v>NE</v>
          </cell>
          <cell r="J21">
            <v>31.319999999999997</v>
          </cell>
          <cell r="K21">
            <v>0</v>
          </cell>
        </row>
        <row r="22">
          <cell r="B22">
            <v>28.670833333333338</v>
          </cell>
          <cell r="C22">
            <v>39.299999999999997</v>
          </cell>
          <cell r="D22">
            <v>19.600000000000001</v>
          </cell>
          <cell r="E22">
            <v>56</v>
          </cell>
          <cell r="F22">
            <v>86</v>
          </cell>
          <cell r="G22">
            <v>24</v>
          </cell>
          <cell r="H22">
            <v>12.6</v>
          </cell>
          <cell r="I22" t="str">
            <v>NE</v>
          </cell>
          <cell r="J22">
            <v>29.52</v>
          </cell>
          <cell r="K22">
            <v>0</v>
          </cell>
        </row>
        <row r="23">
          <cell r="B23">
            <v>22.445833333333329</v>
          </cell>
          <cell r="C23">
            <v>28.7</v>
          </cell>
          <cell r="D23">
            <v>19.5</v>
          </cell>
          <cell r="E23">
            <v>81.416666666666671</v>
          </cell>
          <cell r="F23">
            <v>93</v>
          </cell>
          <cell r="G23">
            <v>59</v>
          </cell>
          <cell r="H23">
            <v>21.96</v>
          </cell>
          <cell r="I23" t="str">
            <v>SO</v>
          </cell>
          <cell r="J23">
            <v>43.56</v>
          </cell>
          <cell r="K23">
            <v>23.400000000000002</v>
          </cell>
        </row>
        <row r="24">
          <cell r="B24">
            <v>20.008333333333336</v>
          </cell>
          <cell r="C24">
            <v>29.8</v>
          </cell>
          <cell r="D24">
            <v>13</v>
          </cell>
          <cell r="E24">
            <v>66.458333333333329</v>
          </cell>
          <cell r="F24">
            <v>94</v>
          </cell>
          <cell r="G24">
            <v>21</v>
          </cell>
          <cell r="H24">
            <v>11.16</v>
          </cell>
          <cell r="I24" t="str">
            <v>S</v>
          </cell>
          <cell r="J24">
            <v>20.16</v>
          </cell>
          <cell r="K24">
            <v>0</v>
          </cell>
        </row>
        <row r="25">
          <cell r="B25">
            <v>19.091666666666669</v>
          </cell>
          <cell r="C25">
            <v>31.9</v>
          </cell>
          <cell r="D25">
            <v>7.3</v>
          </cell>
          <cell r="E25">
            <v>63.375</v>
          </cell>
          <cell r="F25">
            <v>95</v>
          </cell>
          <cell r="G25">
            <v>20</v>
          </cell>
          <cell r="H25">
            <v>11.520000000000001</v>
          </cell>
          <cell r="I25" t="str">
            <v>NE</v>
          </cell>
          <cell r="J25">
            <v>27</v>
          </cell>
          <cell r="K25">
            <v>0.2</v>
          </cell>
        </row>
        <row r="26">
          <cell r="B26">
            <v>22.495833333333337</v>
          </cell>
          <cell r="C26">
            <v>32.799999999999997</v>
          </cell>
          <cell r="D26">
            <v>12.9</v>
          </cell>
          <cell r="E26">
            <v>50.583333333333336</v>
          </cell>
          <cell r="F26">
            <v>77</v>
          </cell>
          <cell r="G26">
            <v>26</v>
          </cell>
          <cell r="H26">
            <v>15.48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21.554166666666664</v>
          </cell>
          <cell r="C27">
            <v>33.4</v>
          </cell>
          <cell r="D27">
            <v>11.2</v>
          </cell>
          <cell r="E27">
            <v>63.625</v>
          </cell>
          <cell r="F27">
            <v>95</v>
          </cell>
          <cell r="G27">
            <v>23</v>
          </cell>
          <cell r="H27">
            <v>17.64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21.295833333333334</v>
          </cell>
          <cell r="C28">
            <v>29.3</v>
          </cell>
          <cell r="D28">
            <v>15</v>
          </cell>
          <cell r="E28">
            <v>70.333333333333329</v>
          </cell>
          <cell r="F28">
            <v>91</v>
          </cell>
          <cell r="G28">
            <v>44</v>
          </cell>
          <cell r="H28">
            <v>12.96</v>
          </cell>
          <cell r="I28" t="str">
            <v>SO</v>
          </cell>
          <cell r="J28">
            <v>28.44</v>
          </cell>
          <cell r="K28">
            <v>0</v>
          </cell>
        </row>
        <row r="29">
          <cell r="B29">
            <v>20.1875</v>
          </cell>
          <cell r="C29">
            <v>28</v>
          </cell>
          <cell r="D29">
            <v>14.8</v>
          </cell>
          <cell r="E29">
            <v>61.916666666666664</v>
          </cell>
          <cell r="F29">
            <v>81</v>
          </cell>
          <cell r="G29">
            <v>32</v>
          </cell>
          <cell r="H29">
            <v>14.76</v>
          </cell>
          <cell r="I29" t="str">
            <v>SO</v>
          </cell>
          <cell r="J29">
            <v>27</v>
          </cell>
          <cell r="K29">
            <v>0</v>
          </cell>
        </row>
        <row r="30">
          <cell r="B30">
            <v>20.870833333333334</v>
          </cell>
          <cell r="C30">
            <v>32.5</v>
          </cell>
          <cell r="D30">
            <v>10.199999999999999</v>
          </cell>
          <cell r="E30">
            <v>59.375</v>
          </cell>
          <cell r="F30">
            <v>94</v>
          </cell>
          <cell r="G30">
            <v>25</v>
          </cell>
          <cell r="H30">
            <v>10.44</v>
          </cell>
          <cell r="I30" t="str">
            <v>SO</v>
          </cell>
          <cell r="J30">
            <v>24.12</v>
          </cell>
          <cell r="K30">
            <v>0</v>
          </cell>
        </row>
        <row r="31">
          <cell r="B31">
            <v>22.599999999999998</v>
          </cell>
          <cell r="C31">
            <v>34.4</v>
          </cell>
          <cell r="D31">
            <v>11.5</v>
          </cell>
          <cell r="E31">
            <v>58.625</v>
          </cell>
          <cell r="F31">
            <v>92</v>
          </cell>
          <cell r="G31">
            <v>25</v>
          </cell>
          <cell r="H31">
            <v>11.16</v>
          </cell>
          <cell r="I31" t="str">
            <v>NE</v>
          </cell>
          <cell r="J31">
            <v>21.240000000000002</v>
          </cell>
          <cell r="K31">
            <v>0</v>
          </cell>
        </row>
        <row r="32">
          <cell r="B32">
            <v>23.733333333333331</v>
          </cell>
          <cell r="C32">
            <v>35.799999999999997</v>
          </cell>
          <cell r="D32">
            <v>12.3</v>
          </cell>
          <cell r="E32">
            <v>56.5</v>
          </cell>
          <cell r="F32">
            <v>92</v>
          </cell>
          <cell r="G32">
            <v>22</v>
          </cell>
          <cell r="H32">
            <v>12.96</v>
          </cell>
          <cell r="I32" t="str">
            <v>NE</v>
          </cell>
          <cell r="J32">
            <v>28.44</v>
          </cell>
          <cell r="K32">
            <v>0</v>
          </cell>
        </row>
        <row r="33">
          <cell r="B33">
            <v>25.928571428571427</v>
          </cell>
          <cell r="C33">
            <v>36.9</v>
          </cell>
          <cell r="D33">
            <v>13.9</v>
          </cell>
          <cell r="E33">
            <v>49.095238095238095</v>
          </cell>
          <cell r="F33">
            <v>89</v>
          </cell>
          <cell r="G33">
            <v>19</v>
          </cell>
          <cell r="H33">
            <v>12.6</v>
          </cell>
          <cell r="I33" t="str">
            <v>NE</v>
          </cell>
          <cell r="J33">
            <v>26.64</v>
          </cell>
          <cell r="K33">
            <v>0</v>
          </cell>
        </row>
        <row r="34">
          <cell r="B34">
            <v>25.600000000000005</v>
          </cell>
          <cell r="C34">
            <v>38</v>
          </cell>
          <cell r="D34">
            <v>15.1</v>
          </cell>
          <cell r="E34">
            <v>51</v>
          </cell>
          <cell r="F34">
            <v>85</v>
          </cell>
          <cell r="G34">
            <v>21</v>
          </cell>
          <cell r="H34">
            <v>28.44</v>
          </cell>
          <cell r="I34" t="str">
            <v>NE</v>
          </cell>
          <cell r="J34">
            <v>55.800000000000004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19.970833333333331</v>
          </cell>
          <cell r="C5">
            <v>29.2</v>
          </cell>
          <cell r="D5">
            <v>13.1</v>
          </cell>
          <cell r="E5">
            <v>68.291666666666671</v>
          </cell>
          <cell r="F5">
            <v>84</v>
          </cell>
          <cell r="G5">
            <v>49</v>
          </cell>
          <cell r="H5">
            <v>16.559999999999999</v>
          </cell>
          <cell r="I5" t="str">
            <v>SE</v>
          </cell>
          <cell r="J5">
            <v>29.52</v>
          </cell>
          <cell r="K5">
            <v>0</v>
          </cell>
        </row>
        <row r="6">
          <cell r="B6">
            <v>22.912499999999998</v>
          </cell>
          <cell r="C6">
            <v>31.6</v>
          </cell>
          <cell r="D6">
            <v>16.5</v>
          </cell>
          <cell r="E6">
            <v>57.916666666666664</v>
          </cell>
          <cell r="F6">
            <v>68</v>
          </cell>
          <cell r="G6">
            <v>46</v>
          </cell>
          <cell r="H6">
            <v>20.52</v>
          </cell>
          <cell r="I6" t="str">
            <v>L</v>
          </cell>
          <cell r="J6">
            <v>34.92</v>
          </cell>
          <cell r="K6">
            <v>0</v>
          </cell>
        </row>
        <row r="7">
          <cell r="B7">
            <v>19.912500000000001</v>
          </cell>
          <cell r="C7">
            <v>23.1</v>
          </cell>
          <cell r="D7">
            <v>17.7</v>
          </cell>
          <cell r="E7">
            <v>66.083333333333329</v>
          </cell>
          <cell r="F7">
            <v>79</v>
          </cell>
          <cell r="G7">
            <v>56</v>
          </cell>
          <cell r="H7">
            <v>17.64</v>
          </cell>
          <cell r="I7" t="str">
            <v>N</v>
          </cell>
          <cell r="J7">
            <v>28.44</v>
          </cell>
          <cell r="K7">
            <v>0.8</v>
          </cell>
        </row>
        <row r="8">
          <cell r="B8">
            <v>16.45</v>
          </cell>
          <cell r="C8">
            <v>20.7</v>
          </cell>
          <cell r="D8">
            <v>13.2</v>
          </cell>
          <cell r="E8">
            <v>80.041666666666671</v>
          </cell>
          <cell r="F8">
            <v>84</v>
          </cell>
          <cell r="G8">
            <v>71</v>
          </cell>
          <cell r="H8">
            <v>15.48</v>
          </cell>
          <cell r="I8" t="str">
            <v>N</v>
          </cell>
          <cell r="J8">
            <v>25.56</v>
          </cell>
          <cell r="K8">
            <v>5.6000000000000005</v>
          </cell>
        </row>
        <row r="9">
          <cell r="B9">
            <v>15.41666666666667</v>
          </cell>
          <cell r="C9">
            <v>18.3</v>
          </cell>
          <cell r="D9">
            <v>12.2</v>
          </cell>
          <cell r="E9">
            <v>84.333333333333329</v>
          </cell>
          <cell r="F9">
            <v>88</v>
          </cell>
          <cell r="G9">
            <v>75</v>
          </cell>
          <cell r="H9">
            <v>13.68</v>
          </cell>
          <cell r="I9" t="str">
            <v>N</v>
          </cell>
          <cell r="J9">
            <v>22.68</v>
          </cell>
          <cell r="K9">
            <v>30.200000000000003</v>
          </cell>
        </row>
        <row r="10">
          <cell r="B10">
            <v>13.179166666666667</v>
          </cell>
          <cell r="C10">
            <v>18.600000000000001</v>
          </cell>
          <cell r="D10">
            <v>10.3</v>
          </cell>
          <cell r="E10">
            <v>84.458333333333329</v>
          </cell>
          <cell r="F10">
            <v>90</v>
          </cell>
          <cell r="G10">
            <v>74</v>
          </cell>
          <cell r="H10">
            <v>18.720000000000002</v>
          </cell>
          <cell r="I10" t="str">
            <v>N</v>
          </cell>
          <cell r="J10">
            <v>30.96</v>
          </cell>
          <cell r="K10">
            <v>0.4</v>
          </cell>
        </row>
        <row r="11">
          <cell r="B11">
            <v>15.4625</v>
          </cell>
          <cell r="C11">
            <v>22.4</v>
          </cell>
          <cell r="D11">
            <v>10</v>
          </cell>
          <cell r="E11">
            <v>72.5</v>
          </cell>
          <cell r="F11">
            <v>81</v>
          </cell>
          <cell r="G11">
            <v>58</v>
          </cell>
          <cell r="H11">
            <v>16.2</v>
          </cell>
          <cell r="I11" t="str">
            <v>NE</v>
          </cell>
          <cell r="J11">
            <v>27</v>
          </cell>
          <cell r="K11">
            <v>0</v>
          </cell>
        </row>
        <row r="12">
          <cell r="B12">
            <v>17.658333333333335</v>
          </cell>
          <cell r="C12">
            <v>25</v>
          </cell>
          <cell r="D12">
            <v>12.7</v>
          </cell>
          <cell r="E12">
            <v>59.416666666666664</v>
          </cell>
          <cell r="F12">
            <v>66</v>
          </cell>
          <cell r="G12">
            <v>49</v>
          </cell>
          <cell r="H12">
            <v>19.8</v>
          </cell>
          <cell r="I12" t="str">
            <v>SE</v>
          </cell>
          <cell r="J12">
            <v>32.76</v>
          </cell>
          <cell r="K12">
            <v>0</v>
          </cell>
        </row>
        <row r="13">
          <cell r="B13">
            <v>21.345833333333335</v>
          </cell>
          <cell r="C13">
            <v>30.8</v>
          </cell>
          <cell r="D13">
            <v>13.9</v>
          </cell>
          <cell r="E13">
            <v>56.666666666666664</v>
          </cell>
          <cell r="F13">
            <v>64</v>
          </cell>
          <cell r="G13">
            <v>46</v>
          </cell>
          <cell r="H13">
            <v>17.28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25.495833333333334</v>
          </cell>
          <cell r="C14">
            <v>33.4</v>
          </cell>
          <cell r="D14">
            <v>19.899999999999999</v>
          </cell>
          <cell r="E14">
            <v>55.125</v>
          </cell>
          <cell r="F14">
            <v>64</v>
          </cell>
          <cell r="G14">
            <v>47</v>
          </cell>
          <cell r="H14">
            <v>19.8</v>
          </cell>
          <cell r="I14" t="str">
            <v>L</v>
          </cell>
          <cell r="J14">
            <v>32.4</v>
          </cell>
          <cell r="K14">
            <v>0</v>
          </cell>
        </row>
        <row r="15">
          <cell r="B15">
            <v>26.229166666666671</v>
          </cell>
          <cell r="C15">
            <v>35.1</v>
          </cell>
          <cell r="D15">
            <v>18.8</v>
          </cell>
          <cell r="E15">
            <v>60.625</v>
          </cell>
          <cell r="F15">
            <v>70</v>
          </cell>
          <cell r="G15">
            <v>50</v>
          </cell>
          <cell r="H15">
            <v>24.12</v>
          </cell>
          <cell r="I15" t="str">
            <v>L</v>
          </cell>
          <cell r="J15">
            <v>37.080000000000005</v>
          </cell>
          <cell r="K15">
            <v>0</v>
          </cell>
        </row>
        <row r="16">
          <cell r="B16">
            <v>27.370833333333334</v>
          </cell>
          <cell r="C16">
            <v>35.299999999999997</v>
          </cell>
          <cell r="D16">
            <v>19.7</v>
          </cell>
          <cell r="E16">
            <v>57.208333333333336</v>
          </cell>
          <cell r="F16">
            <v>66</v>
          </cell>
          <cell r="G16">
            <v>49</v>
          </cell>
          <cell r="H16">
            <v>23.400000000000002</v>
          </cell>
          <cell r="I16" t="str">
            <v>N</v>
          </cell>
          <cell r="J16">
            <v>57.6</v>
          </cell>
          <cell r="K16">
            <v>0</v>
          </cell>
        </row>
        <row r="17">
          <cell r="B17">
            <v>27.804166666666678</v>
          </cell>
          <cell r="C17">
            <v>33.200000000000003</v>
          </cell>
          <cell r="D17">
            <v>23</v>
          </cell>
          <cell r="E17">
            <v>53.708333333333336</v>
          </cell>
          <cell r="F17">
            <v>64</v>
          </cell>
          <cell r="G17">
            <v>44</v>
          </cell>
          <cell r="H17">
            <v>23.040000000000003</v>
          </cell>
          <cell r="I17" t="str">
            <v>N</v>
          </cell>
          <cell r="J17">
            <v>57.6</v>
          </cell>
          <cell r="K17">
            <v>0</v>
          </cell>
        </row>
        <row r="18">
          <cell r="B18">
            <v>21.466666666666669</v>
          </cell>
          <cell r="C18">
            <v>28.3</v>
          </cell>
          <cell r="D18">
            <v>16.5</v>
          </cell>
          <cell r="E18">
            <v>50.75</v>
          </cell>
          <cell r="F18">
            <v>75</v>
          </cell>
          <cell r="G18">
            <v>38</v>
          </cell>
          <cell r="H18">
            <v>29.880000000000003</v>
          </cell>
          <cell r="I18" t="str">
            <v>NE</v>
          </cell>
          <cell r="J18">
            <v>50.04</v>
          </cell>
          <cell r="K18">
            <v>0</v>
          </cell>
        </row>
        <row r="19">
          <cell r="B19">
            <v>20.85</v>
          </cell>
          <cell r="C19">
            <v>28.5</v>
          </cell>
          <cell r="D19">
            <v>15.1</v>
          </cell>
          <cell r="E19">
            <v>44.333333333333336</v>
          </cell>
          <cell r="F19">
            <v>51</v>
          </cell>
          <cell r="G19">
            <v>39</v>
          </cell>
          <cell r="H19">
            <v>32.04</v>
          </cell>
          <cell r="I19" t="str">
            <v>L</v>
          </cell>
          <cell r="J19">
            <v>47.16</v>
          </cell>
          <cell r="K19">
            <v>0</v>
          </cell>
        </row>
        <row r="20">
          <cell r="B20">
            <v>23.720833333333331</v>
          </cell>
          <cell r="C20">
            <v>31.8</v>
          </cell>
          <cell r="D20">
            <v>16.7</v>
          </cell>
          <cell r="E20">
            <v>49.333333333333336</v>
          </cell>
          <cell r="F20">
            <v>58</v>
          </cell>
          <cell r="G20">
            <v>45</v>
          </cell>
          <cell r="H20">
            <v>18</v>
          </cell>
          <cell r="I20" t="str">
            <v>SE</v>
          </cell>
          <cell r="J20">
            <v>29.16</v>
          </cell>
          <cell r="K20">
            <v>0</v>
          </cell>
        </row>
        <row r="21">
          <cell r="B21">
            <v>27.045833333333338</v>
          </cell>
          <cell r="C21">
            <v>34.6</v>
          </cell>
          <cell r="D21">
            <v>19.600000000000001</v>
          </cell>
          <cell r="E21">
            <v>58.291666666666664</v>
          </cell>
          <cell r="F21">
            <v>65</v>
          </cell>
          <cell r="G21">
            <v>50</v>
          </cell>
          <cell r="H21">
            <v>19.440000000000001</v>
          </cell>
          <cell r="I21" t="str">
            <v>N</v>
          </cell>
          <cell r="J21">
            <v>33.480000000000004</v>
          </cell>
          <cell r="K21">
            <v>0</v>
          </cell>
        </row>
        <row r="22">
          <cell r="B22">
            <v>28.291666666666661</v>
          </cell>
          <cell r="C22">
            <v>36</v>
          </cell>
          <cell r="D22">
            <v>21.2</v>
          </cell>
          <cell r="E22">
            <v>63.916666666666664</v>
          </cell>
          <cell r="F22">
            <v>69</v>
          </cell>
          <cell r="G22">
            <v>59</v>
          </cell>
          <cell r="H22">
            <v>23.040000000000003</v>
          </cell>
          <cell r="I22" t="str">
            <v>L</v>
          </cell>
          <cell r="J22">
            <v>37.080000000000005</v>
          </cell>
          <cell r="K22">
            <v>0</v>
          </cell>
        </row>
        <row r="23">
          <cell r="B23">
            <v>23.987500000000001</v>
          </cell>
          <cell r="C23">
            <v>28.6</v>
          </cell>
          <cell r="D23">
            <v>20</v>
          </cell>
          <cell r="E23">
            <v>63.958333333333336</v>
          </cell>
          <cell r="F23">
            <v>71</v>
          </cell>
          <cell r="G23">
            <v>56</v>
          </cell>
          <cell r="H23">
            <v>33.119999999999997</v>
          </cell>
          <cell r="I23" t="str">
            <v>L</v>
          </cell>
          <cell r="J23">
            <v>57.24</v>
          </cell>
          <cell r="K23">
            <v>0</v>
          </cell>
        </row>
        <row r="24">
          <cell r="B24">
            <v>21.487500000000001</v>
          </cell>
          <cell r="C24">
            <v>28.4</v>
          </cell>
          <cell r="D24">
            <v>16.8</v>
          </cell>
          <cell r="E24">
            <v>65.25</v>
          </cell>
          <cell r="F24">
            <v>75</v>
          </cell>
          <cell r="G24">
            <v>50</v>
          </cell>
          <cell r="H24">
            <v>23.040000000000003</v>
          </cell>
          <cell r="I24" t="str">
            <v>L</v>
          </cell>
          <cell r="J24">
            <v>36.72</v>
          </cell>
          <cell r="K24">
            <v>0</v>
          </cell>
        </row>
        <row r="25">
          <cell r="B25">
            <v>22.129166666666663</v>
          </cell>
          <cell r="C25">
            <v>29.9</v>
          </cell>
          <cell r="D25">
            <v>16.2</v>
          </cell>
          <cell r="E25">
            <v>48.666666666666664</v>
          </cell>
          <cell r="F25">
            <v>53</v>
          </cell>
          <cell r="G25">
            <v>44</v>
          </cell>
          <cell r="H25">
            <v>27.36</v>
          </cell>
          <cell r="I25" t="str">
            <v>SE</v>
          </cell>
          <cell r="J25">
            <v>42.480000000000004</v>
          </cell>
          <cell r="K25">
            <v>0</v>
          </cell>
        </row>
        <row r="26">
          <cell r="B26">
            <v>22.958333333333329</v>
          </cell>
          <cell r="C26">
            <v>31.6</v>
          </cell>
          <cell r="D26">
            <v>15.8</v>
          </cell>
          <cell r="E26">
            <v>50.583333333333336</v>
          </cell>
          <cell r="F26">
            <v>61</v>
          </cell>
          <cell r="G26">
            <v>44</v>
          </cell>
          <cell r="H26">
            <v>30.6</v>
          </cell>
          <cell r="I26" t="str">
            <v>L</v>
          </cell>
          <cell r="J26">
            <v>51.12</v>
          </cell>
          <cell r="K26">
            <v>0</v>
          </cell>
        </row>
        <row r="27">
          <cell r="B27">
            <v>24.320833333333329</v>
          </cell>
          <cell r="C27">
            <v>34.700000000000003</v>
          </cell>
          <cell r="D27">
            <v>15</v>
          </cell>
          <cell r="E27">
            <v>51.833333333333336</v>
          </cell>
          <cell r="F27">
            <v>61</v>
          </cell>
          <cell r="G27">
            <v>44</v>
          </cell>
          <cell r="H27">
            <v>19.079999999999998</v>
          </cell>
          <cell r="I27" t="str">
            <v>SE</v>
          </cell>
          <cell r="J27">
            <v>31.319999999999997</v>
          </cell>
          <cell r="K27">
            <v>0</v>
          </cell>
        </row>
        <row r="28">
          <cell r="B28">
            <v>24.179166666666671</v>
          </cell>
          <cell r="C28">
            <v>32.4</v>
          </cell>
          <cell r="D28">
            <v>14.5</v>
          </cell>
          <cell r="E28">
            <v>54.458333333333336</v>
          </cell>
          <cell r="F28">
            <v>65</v>
          </cell>
          <cell r="G28">
            <v>47</v>
          </cell>
          <cell r="H28">
            <v>16.559999999999999</v>
          </cell>
          <cell r="I28" t="str">
            <v>SE</v>
          </cell>
          <cell r="J28">
            <v>28.8</v>
          </cell>
          <cell r="K28">
            <v>0</v>
          </cell>
        </row>
        <row r="29">
          <cell r="B29">
            <v>23.645833333333339</v>
          </cell>
          <cell r="C29">
            <v>30.7</v>
          </cell>
          <cell r="D29">
            <v>17.8</v>
          </cell>
          <cell r="E29">
            <v>58.666666666666664</v>
          </cell>
          <cell r="F29">
            <v>70</v>
          </cell>
          <cell r="G29">
            <v>47</v>
          </cell>
          <cell r="H29">
            <v>20.52</v>
          </cell>
          <cell r="I29" t="str">
            <v>N</v>
          </cell>
          <cell r="J29">
            <v>33.119999999999997</v>
          </cell>
          <cell r="K29">
            <v>0</v>
          </cell>
        </row>
        <row r="30">
          <cell r="B30">
            <v>24.520833333333332</v>
          </cell>
          <cell r="C30">
            <v>32.200000000000003</v>
          </cell>
          <cell r="D30">
            <v>18.100000000000001</v>
          </cell>
          <cell r="E30">
            <v>54.375</v>
          </cell>
          <cell r="F30">
            <v>61</v>
          </cell>
          <cell r="G30">
            <v>49</v>
          </cell>
          <cell r="H30">
            <v>20.52</v>
          </cell>
          <cell r="I30" t="str">
            <v>SE</v>
          </cell>
          <cell r="J30">
            <v>34.56</v>
          </cell>
          <cell r="K30">
            <v>0</v>
          </cell>
        </row>
        <row r="31">
          <cell r="B31">
            <v>26.258333333333336</v>
          </cell>
          <cell r="C31">
            <v>32.9</v>
          </cell>
          <cell r="D31">
            <v>20.8</v>
          </cell>
          <cell r="E31">
            <v>52.458333333333336</v>
          </cell>
          <cell r="F31">
            <v>58</v>
          </cell>
          <cell r="G31">
            <v>49</v>
          </cell>
          <cell r="H31">
            <v>23.759999999999998</v>
          </cell>
          <cell r="I31" t="str">
            <v>L</v>
          </cell>
          <cell r="J31">
            <v>40.680000000000007</v>
          </cell>
          <cell r="K31">
            <v>0</v>
          </cell>
        </row>
        <row r="32">
          <cell r="B32">
            <v>26.299999999999997</v>
          </cell>
          <cell r="C32">
            <v>33.6</v>
          </cell>
          <cell r="D32">
            <v>20.8</v>
          </cell>
          <cell r="E32">
            <v>49.333333333333336</v>
          </cell>
          <cell r="F32">
            <v>55</v>
          </cell>
          <cell r="G32">
            <v>41</v>
          </cell>
          <cell r="H32">
            <v>27.720000000000002</v>
          </cell>
          <cell r="I32" t="str">
            <v>L</v>
          </cell>
          <cell r="J32">
            <v>47.16</v>
          </cell>
          <cell r="K32">
            <v>0</v>
          </cell>
        </row>
        <row r="33">
          <cell r="B33">
            <v>26.604166666666668</v>
          </cell>
          <cell r="C33">
            <v>34.6</v>
          </cell>
          <cell r="D33">
            <v>19.2</v>
          </cell>
          <cell r="E33">
            <v>53.208333333333336</v>
          </cell>
          <cell r="F33">
            <v>60</v>
          </cell>
          <cell r="G33">
            <v>47</v>
          </cell>
          <cell r="H33">
            <v>20.16</v>
          </cell>
          <cell r="I33" t="str">
            <v>L</v>
          </cell>
          <cell r="J33">
            <v>29.16</v>
          </cell>
          <cell r="K33">
            <v>0</v>
          </cell>
        </row>
        <row r="34">
          <cell r="B34">
            <v>27.30416666666666</v>
          </cell>
          <cell r="C34">
            <v>36.1</v>
          </cell>
          <cell r="D34">
            <v>17.8</v>
          </cell>
          <cell r="E34">
            <v>58.041666666666664</v>
          </cell>
          <cell r="F34">
            <v>65</v>
          </cell>
          <cell r="G34">
            <v>48</v>
          </cell>
          <cell r="H34">
            <v>20.16</v>
          </cell>
          <cell r="I34" t="str">
            <v>L</v>
          </cell>
          <cell r="J34">
            <v>35.28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23.466666666666669</v>
          </cell>
          <cell r="C5">
            <v>28.3</v>
          </cell>
          <cell r="D5">
            <v>18.2</v>
          </cell>
          <cell r="E5">
            <v>67.166666666666671</v>
          </cell>
          <cell r="F5">
            <v>95</v>
          </cell>
          <cell r="G5">
            <v>48</v>
          </cell>
          <cell r="H5">
            <v>5.4</v>
          </cell>
          <cell r="I5" t="str">
            <v>L</v>
          </cell>
          <cell r="J5">
            <v>16.2</v>
          </cell>
          <cell r="K5">
            <v>3.6</v>
          </cell>
        </row>
        <row r="6">
          <cell r="B6">
            <v>24.241666666666671</v>
          </cell>
          <cell r="C6">
            <v>33.700000000000003</v>
          </cell>
          <cell r="D6">
            <v>16.600000000000001</v>
          </cell>
          <cell r="E6">
            <v>61.875</v>
          </cell>
          <cell r="F6">
            <v>88</v>
          </cell>
          <cell r="G6">
            <v>28</v>
          </cell>
          <cell r="H6">
            <v>12.6</v>
          </cell>
          <cell r="I6" t="str">
            <v>L</v>
          </cell>
          <cell r="J6">
            <v>24.12</v>
          </cell>
          <cell r="K6">
            <v>3.8000000000000003</v>
          </cell>
        </row>
        <row r="7">
          <cell r="B7">
            <v>21.904166666666669</v>
          </cell>
          <cell r="C7">
            <v>27.7</v>
          </cell>
          <cell r="D7">
            <v>19.5</v>
          </cell>
          <cell r="E7">
            <v>81.125</v>
          </cell>
          <cell r="F7">
            <v>96</v>
          </cell>
          <cell r="G7">
            <v>49</v>
          </cell>
          <cell r="H7">
            <v>11.520000000000001</v>
          </cell>
          <cell r="I7" t="str">
            <v>NO</v>
          </cell>
          <cell r="J7">
            <v>25.56</v>
          </cell>
          <cell r="K7">
            <v>6.6000000000000023</v>
          </cell>
        </row>
        <row r="8">
          <cell r="B8">
            <v>19.475000000000001</v>
          </cell>
          <cell r="C8">
            <v>21</v>
          </cell>
          <cell r="D8">
            <v>17.8</v>
          </cell>
          <cell r="E8">
            <v>88.833333333333329</v>
          </cell>
          <cell r="F8">
            <v>97</v>
          </cell>
          <cell r="G8">
            <v>81</v>
          </cell>
          <cell r="H8">
            <v>10.44</v>
          </cell>
          <cell r="I8" t="str">
            <v>SE</v>
          </cell>
          <cell r="J8">
            <v>20.16</v>
          </cell>
          <cell r="K8">
            <v>1.2</v>
          </cell>
        </row>
        <row r="9">
          <cell r="B9">
            <v>24.40666666666667</v>
          </cell>
          <cell r="C9">
            <v>29.2</v>
          </cell>
          <cell r="D9">
            <v>18.3</v>
          </cell>
          <cell r="E9">
            <v>66.666666666666671</v>
          </cell>
          <cell r="F9">
            <v>97</v>
          </cell>
          <cell r="G9">
            <v>44</v>
          </cell>
          <cell r="H9">
            <v>14.76</v>
          </cell>
          <cell r="I9" t="str">
            <v>L</v>
          </cell>
          <cell r="J9">
            <v>26.28</v>
          </cell>
          <cell r="K9">
            <v>2.1999999999999997</v>
          </cell>
        </row>
        <row r="10">
          <cell r="B10">
            <v>19.6875</v>
          </cell>
          <cell r="C10">
            <v>23.4</v>
          </cell>
          <cell r="D10">
            <v>17</v>
          </cell>
          <cell r="E10">
            <v>79.708333333333329</v>
          </cell>
          <cell r="F10">
            <v>95</v>
          </cell>
          <cell r="G10">
            <v>61</v>
          </cell>
          <cell r="H10">
            <v>17.28</v>
          </cell>
          <cell r="I10" t="str">
            <v>SO</v>
          </cell>
          <cell r="J10">
            <v>36.36</v>
          </cell>
          <cell r="K10">
            <v>1.5999999999999999</v>
          </cell>
        </row>
        <row r="11">
          <cell r="B11">
            <v>18.904166666666665</v>
          </cell>
          <cell r="C11">
            <v>26.2</v>
          </cell>
          <cell r="D11">
            <v>13.9</v>
          </cell>
          <cell r="E11">
            <v>68.916666666666671</v>
          </cell>
          <cell r="F11">
            <v>87</v>
          </cell>
          <cell r="G11">
            <v>44</v>
          </cell>
          <cell r="H11">
            <v>7.9200000000000008</v>
          </cell>
          <cell r="I11" t="str">
            <v>SE</v>
          </cell>
          <cell r="J11">
            <v>20.52</v>
          </cell>
          <cell r="K11">
            <v>1</v>
          </cell>
        </row>
        <row r="12">
          <cell r="B12">
            <v>20.629166666666666</v>
          </cell>
          <cell r="C12">
            <v>28.3</v>
          </cell>
          <cell r="D12">
            <v>14.1</v>
          </cell>
          <cell r="E12">
            <v>58.75</v>
          </cell>
          <cell r="F12">
            <v>88</v>
          </cell>
          <cell r="G12">
            <v>36</v>
          </cell>
          <cell r="H12">
            <v>10.44</v>
          </cell>
          <cell r="I12" t="str">
            <v>SE</v>
          </cell>
          <cell r="J12">
            <v>25.2</v>
          </cell>
          <cell r="K12">
            <v>0.8</v>
          </cell>
        </row>
        <row r="13">
          <cell r="B13">
            <v>21.19166666666667</v>
          </cell>
          <cell r="C13">
            <v>30.3</v>
          </cell>
          <cell r="D13">
            <v>13.8</v>
          </cell>
          <cell r="E13">
            <v>58.791666666666664</v>
          </cell>
          <cell r="F13">
            <v>86</v>
          </cell>
          <cell r="G13">
            <v>30</v>
          </cell>
          <cell r="H13">
            <v>12.96</v>
          </cell>
          <cell r="I13" t="str">
            <v>L</v>
          </cell>
          <cell r="J13">
            <v>24.48</v>
          </cell>
          <cell r="K13">
            <v>0.4</v>
          </cell>
        </row>
        <row r="14">
          <cell r="B14">
            <v>24.795833333333331</v>
          </cell>
          <cell r="C14">
            <v>34.4</v>
          </cell>
          <cell r="D14">
            <v>15.5</v>
          </cell>
          <cell r="E14">
            <v>51.208333333333336</v>
          </cell>
          <cell r="F14">
            <v>84</v>
          </cell>
          <cell r="G14">
            <v>21</v>
          </cell>
          <cell r="H14">
            <v>12.96</v>
          </cell>
          <cell r="I14" t="str">
            <v>L</v>
          </cell>
          <cell r="J14">
            <v>26.64</v>
          </cell>
          <cell r="K14">
            <v>0.2</v>
          </cell>
        </row>
        <row r="15">
          <cell r="B15">
            <v>26.779166666666669</v>
          </cell>
          <cell r="C15">
            <v>36.1</v>
          </cell>
          <cell r="D15">
            <v>17.5</v>
          </cell>
          <cell r="E15">
            <v>46.791666666666664</v>
          </cell>
          <cell r="F15">
            <v>83</v>
          </cell>
          <cell r="G15">
            <v>16</v>
          </cell>
          <cell r="H15">
            <v>13.68</v>
          </cell>
          <cell r="I15" t="str">
            <v>NE</v>
          </cell>
          <cell r="J15">
            <v>27.720000000000002</v>
          </cell>
          <cell r="K15">
            <v>0.2</v>
          </cell>
        </row>
        <row r="16">
          <cell r="B16">
            <v>26.783333333333335</v>
          </cell>
          <cell r="C16">
            <v>36.5</v>
          </cell>
          <cell r="D16">
            <v>16.899999999999999</v>
          </cell>
          <cell r="E16">
            <v>42.75</v>
          </cell>
          <cell r="F16">
            <v>76</v>
          </cell>
          <cell r="G16">
            <v>15</v>
          </cell>
          <cell r="H16">
            <v>22.32</v>
          </cell>
          <cell r="I16" t="str">
            <v>N</v>
          </cell>
          <cell r="J16">
            <v>43.56</v>
          </cell>
          <cell r="K16">
            <v>0</v>
          </cell>
        </row>
        <row r="17">
          <cell r="B17">
            <v>26.870833333333337</v>
          </cell>
          <cell r="C17">
            <v>36.299999999999997</v>
          </cell>
          <cell r="D17">
            <v>16.8</v>
          </cell>
          <cell r="E17">
            <v>39.916666666666664</v>
          </cell>
          <cell r="F17">
            <v>72</v>
          </cell>
          <cell r="G17">
            <v>14</v>
          </cell>
          <cell r="H17">
            <v>22.68</v>
          </cell>
          <cell r="I17" t="str">
            <v>NO</v>
          </cell>
          <cell r="J17">
            <v>41.04</v>
          </cell>
          <cell r="K17">
            <v>0</v>
          </cell>
        </row>
        <row r="18">
          <cell r="B18">
            <v>24.375</v>
          </cell>
          <cell r="C18">
            <v>30.8</v>
          </cell>
          <cell r="D18">
            <v>20.399999999999999</v>
          </cell>
          <cell r="E18">
            <v>50.958333333333336</v>
          </cell>
          <cell r="F18">
            <v>72</v>
          </cell>
          <cell r="G18">
            <v>31</v>
          </cell>
          <cell r="H18">
            <v>14.4</v>
          </cell>
          <cell r="I18" t="str">
            <v>SO</v>
          </cell>
          <cell r="J18">
            <v>29.52</v>
          </cell>
          <cell r="K18">
            <v>0</v>
          </cell>
        </row>
        <row r="19">
          <cell r="B19">
            <v>21.483333333333334</v>
          </cell>
          <cell r="C19">
            <v>29.9</v>
          </cell>
          <cell r="D19">
            <v>13.5</v>
          </cell>
          <cell r="E19">
            <v>43.541666666666664</v>
          </cell>
          <cell r="F19">
            <v>76</v>
          </cell>
          <cell r="G19">
            <v>20</v>
          </cell>
          <cell r="H19">
            <v>7.2</v>
          </cell>
          <cell r="I19" t="str">
            <v>SE</v>
          </cell>
          <cell r="J19">
            <v>29.16</v>
          </cell>
          <cell r="K19">
            <v>0</v>
          </cell>
        </row>
        <row r="20">
          <cell r="B20">
            <v>23.462500000000002</v>
          </cell>
          <cell r="C20">
            <v>33.9</v>
          </cell>
          <cell r="D20">
            <v>14.8</v>
          </cell>
          <cell r="E20">
            <v>45.333333333333336</v>
          </cell>
          <cell r="F20">
            <v>80</v>
          </cell>
          <cell r="G20">
            <v>20</v>
          </cell>
          <cell r="H20">
            <v>11.520000000000001</v>
          </cell>
          <cell r="I20" t="str">
            <v>O</v>
          </cell>
          <cell r="J20">
            <v>27.36</v>
          </cell>
          <cell r="K20">
            <v>0</v>
          </cell>
        </row>
        <row r="21">
          <cell r="B21">
            <v>26.725000000000005</v>
          </cell>
          <cell r="C21">
            <v>36.799999999999997</v>
          </cell>
          <cell r="D21">
            <v>16.3</v>
          </cell>
          <cell r="E21">
            <v>44.416666666666664</v>
          </cell>
          <cell r="F21">
            <v>77</v>
          </cell>
          <cell r="G21">
            <v>22</v>
          </cell>
          <cell r="H21">
            <v>10.08</v>
          </cell>
          <cell r="I21" t="str">
            <v>L</v>
          </cell>
          <cell r="J21">
            <v>24.12</v>
          </cell>
          <cell r="K21">
            <v>0</v>
          </cell>
        </row>
        <row r="22">
          <cell r="B22">
            <v>26.575000000000003</v>
          </cell>
          <cell r="C22">
            <v>33.5</v>
          </cell>
          <cell r="D22">
            <v>21.7</v>
          </cell>
          <cell r="E22">
            <v>54.291666666666664</v>
          </cell>
          <cell r="F22">
            <v>78</v>
          </cell>
          <cell r="G22">
            <v>32</v>
          </cell>
          <cell r="H22">
            <v>12.24</v>
          </cell>
          <cell r="I22" t="str">
            <v>L</v>
          </cell>
          <cell r="J22">
            <v>24.48</v>
          </cell>
          <cell r="K22">
            <v>0.60000000000000009</v>
          </cell>
        </row>
        <row r="23">
          <cell r="B23">
            <v>25.733333333333338</v>
          </cell>
          <cell r="C23">
            <v>32.700000000000003</v>
          </cell>
          <cell r="D23">
            <v>20.100000000000001</v>
          </cell>
          <cell r="E23">
            <v>58.166666666666664</v>
          </cell>
          <cell r="F23">
            <v>84</v>
          </cell>
          <cell r="G23">
            <v>35</v>
          </cell>
          <cell r="H23">
            <v>19.8</v>
          </cell>
          <cell r="I23" t="str">
            <v>O</v>
          </cell>
          <cell r="J23">
            <v>54.36</v>
          </cell>
          <cell r="K23">
            <v>0</v>
          </cell>
        </row>
        <row r="24">
          <cell r="B24">
            <v>22.929166666666664</v>
          </cell>
          <cell r="C24">
            <v>30</v>
          </cell>
          <cell r="D24">
            <v>17.899999999999999</v>
          </cell>
          <cell r="E24">
            <v>70.041666666666671</v>
          </cell>
          <cell r="F24">
            <v>89</v>
          </cell>
          <cell r="G24">
            <v>41</v>
          </cell>
          <cell r="H24">
            <v>11.879999999999999</v>
          </cell>
          <cell r="I24" t="str">
            <v>SE</v>
          </cell>
          <cell r="J24">
            <v>22.32</v>
          </cell>
          <cell r="K24">
            <v>0</v>
          </cell>
        </row>
        <row r="25">
          <cell r="B25">
            <v>22.208333333333332</v>
          </cell>
          <cell r="C25">
            <v>29</v>
          </cell>
          <cell r="D25">
            <v>16.899999999999999</v>
          </cell>
          <cell r="E25">
            <v>56.625</v>
          </cell>
          <cell r="F25">
            <v>88</v>
          </cell>
          <cell r="G25">
            <v>24</v>
          </cell>
          <cell r="H25">
            <v>24.12</v>
          </cell>
          <cell r="I25" t="str">
            <v>SE</v>
          </cell>
          <cell r="J25">
            <v>38.519999999999996</v>
          </cell>
          <cell r="K25">
            <v>0</v>
          </cell>
        </row>
        <row r="26">
          <cell r="B26">
            <v>21.599999999999998</v>
          </cell>
          <cell r="C26">
            <v>32.5</v>
          </cell>
          <cell r="D26">
            <v>13.1</v>
          </cell>
          <cell r="E26">
            <v>47.5</v>
          </cell>
          <cell r="F26">
            <v>76</v>
          </cell>
          <cell r="G26">
            <v>16</v>
          </cell>
          <cell r="H26">
            <v>12.6</v>
          </cell>
          <cell r="I26" t="str">
            <v>L</v>
          </cell>
          <cell r="J26">
            <v>24.48</v>
          </cell>
          <cell r="K26">
            <v>0</v>
          </cell>
        </row>
        <row r="27">
          <cell r="B27">
            <v>24.066666666666663</v>
          </cell>
          <cell r="C27">
            <v>36.5</v>
          </cell>
          <cell r="D27">
            <v>13.3</v>
          </cell>
          <cell r="E27">
            <v>43.125</v>
          </cell>
          <cell r="F27">
            <v>82</v>
          </cell>
          <cell r="G27">
            <v>10</v>
          </cell>
          <cell r="H27">
            <v>12.24</v>
          </cell>
          <cell r="I27" t="str">
            <v>O</v>
          </cell>
          <cell r="J27">
            <v>27.720000000000002</v>
          </cell>
          <cell r="K27">
            <v>0</v>
          </cell>
        </row>
        <row r="28">
          <cell r="B28">
            <v>24.770833333333332</v>
          </cell>
          <cell r="C28">
            <v>35.700000000000003</v>
          </cell>
          <cell r="D28">
            <v>13.8</v>
          </cell>
          <cell r="E28">
            <v>41.625</v>
          </cell>
          <cell r="F28">
            <v>78</v>
          </cell>
          <cell r="G28">
            <v>13</v>
          </cell>
          <cell r="H28">
            <v>12.96</v>
          </cell>
          <cell r="I28" t="str">
            <v>O</v>
          </cell>
          <cell r="J28">
            <v>29.880000000000003</v>
          </cell>
          <cell r="K28">
            <v>0</v>
          </cell>
        </row>
        <row r="29">
          <cell r="B29">
            <v>23.616666666666664</v>
          </cell>
          <cell r="C29">
            <v>32.799999999999997</v>
          </cell>
          <cell r="D29">
            <v>15.8</v>
          </cell>
          <cell r="E29">
            <v>49.583333333333336</v>
          </cell>
          <cell r="F29">
            <v>78</v>
          </cell>
          <cell r="G29">
            <v>25</v>
          </cell>
          <cell r="H29">
            <v>14.04</v>
          </cell>
          <cell r="I29" t="str">
            <v>O</v>
          </cell>
          <cell r="J29">
            <v>31.319999999999997</v>
          </cell>
          <cell r="K29">
            <v>0</v>
          </cell>
        </row>
        <row r="30">
          <cell r="B30">
            <v>24.641666666666666</v>
          </cell>
          <cell r="C30">
            <v>32.1</v>
          </cell>
          <cell r="D30">
            <v>17.3</v>
          </cell>
          <cell r="E30">
            <v>49.666666666666664</v>
          </cell>
          <cell r="F30">
            <v>79</v>
          </cell>
          <cell r="G30">
            <v>26</v>
          </cell>
          <cell r="H30">
            <v>13.68</v>
          </cell>
          <cell r="I30" t="str">
            <v>L</v>
          </cell>
          <cell r="J30">
            <v>24.48</v>
          </cell>
          <cell r="K30">
            <v>0</v>
          </cell>
        </row>
        <row r="31">
          <cell r="B31">
            <v>24.891666666666676</v>
          </cell>
          <cell r="C31">
            <v>32.6</v>
          </cell>
          <cell r="D31">
            <v>16.899999999999999</v>
          </cell>
          <cell r="E31">
            <v>40.875</v>
          </cell>
          <cell r="F31">
            <v>71</v>
          </cell>
          <cell r="G31">
            <v>21</v>
          </cell>
          <cell r="H31">
            <v>13.32</v>
          </cell>
          <cell r="I31" t="str">
            <v>SE</v>
          </cell>
          <cell r="J31">
            <v>31.319999999999997</v>
          </cell>
          <cell r="K31">
            <v>0</v>
          </cell>
        </row>
        <row r="32">
          <cell r="B32">
            <v>24.470833333333335</v>
          </cell>
          <cell r="C32">
            <v>34.700000000000003</v>
          </cell>
          <cell r="D32">
            <v>13.4</v>
          </cell>
          <cell r="E32">
            <v>36.791666666666664</v>
          </cell>
          <cell r="F32">
            <v>69</v>
          </cell>
          <cell r="G32">
            <v>18</v>
          </cell>
          <cell r="H32">
            <v>10.08</v>
          </cell>
          <cell r="I32" t="str">
            <v>L</v>
          </cell>
          <cell r="J32">
            <v>51.12</v>
          </cell>
          <cell r="K32">
            <v>0</v>
          </cell>
        </row>
        <row r="33">
          <cell r="B33">
            <v>25.979166666666668</v>
          </cell>
          <cell r="C33">
            <v>36.1</v>
          </cell>
          <cell r="D33">
            <v>14.5</v>
          </cell>
          <cell r="E33">
            <v>36.875</v>
          </cell>
          <cell r="F33">
            <v>71</v>
          </cell>
          <cell r="G33">
            <v>16</v>
          </cell>
          <cell r="H33">
            <v>12.24</v>
          </cell>
          <cell r="I33" t="str">
            <v>O</v>
          </cell>
          <cell r="J33">
            <v>25.92</v>
          </cell>
          <cell r="K33">
            <v>0</v>
          </cell>
        </row>
        <row r="34">
          <cell r="B34">
            <v>26.220833333333335</v>
          </cell>
          <cell r="C34">
            <v>36.700000000000003</v>
          </cell>
          <cell r="D34">
            <v>15</v>
          </cell>
          <cell r="E34">
            <v>40.75</v>
          </cell>
          <cell r="F34">
            <v>79</v>
          </cell>
          <cell r="G34">
            <v>16</v>
          </cell>
          <cell r="H34">
            <v>11.520000000000001</v>
          </cell>
          <cell r="I34" t="str">
            <v>O</v>
          </cell>
          <cell r="J34">
            <v>23.400000000000002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19.2</v>
          </cell>
          <cell r="C5">
            <v>28.1</v>
          </cell>
          <cell r="D5">
            <v>14.3</v>
          </cell>
          <cell r="E5">
            <v>81.708333333333329</v>
          </cell>
          <cell r="F5">
            <v>96</v>
          </cell>
          <cell r="G5">
            <v>38</v>
          </cell>
          <cell r="H5">
            <v>12.96</v>
          </cell>
          <cell r="I5" t="str">
            <v>NO</v>
          </cell>
          <cell r="J5">
            <v>33.840000000000003</v>
          </cell>
          <cell r="K5">
            <v>0</v>
          </cell>
        </row>
        <row r="6">
          <cell r="B6">
            <v>22.795833333333338</v>
          </cell>
          <cell r="C6">
            <v>31.6</v>
          </cell>
          <cell r="D6">
            <v>15.3</v>
          </cell>
          <cell r="E6">
            <v>59.333333333333336</v>
          </cell>
          <cell r="F6">
            <v>89</v>
          </cell>
          <cell r="G6">
            <v>24</v>
          </cell>
          <cell r="H6">
            <v>20.52</v>
          </cell>
          <cell r="I6" t="str">
            <v>NO</v>
          </cell>
          <cell r="J6">
            <v>39.6</v>
          </cell>
          <cell r="K6">
            <v>0</v>
          </cell>
        </row>
        <row r="7">
          <cell r="B7">
            <v>19.379166666666666</v>
          </cell>
          <cell r="C7">
            <v>25.2</v>
          </cell>
          <cell r="D7">
            <v>16.8</v>
          </cell>
          <cell r="E7">
            <v>79.083333333333329</v>
          </cell>
          <cell r="F7">
            <v>94</v>
          </cell>
          <cell r="G7">
            <v>38</v>
          </cell>
          <cell r="H7">
            <v>12.96</v>
          </cell>
          <cell r="I7" t="str">
            <v>NO</v>
          </cell>
          <cell r="J7">
            <v>34.56</v>
          </cell>
          <cell r="K7">
            <v>0</v>
          </cell>
        </row>
        <row r="8">
          <cell r="B8">
            <v>17.375000000000004</v>
          </cell>
          <cell r="C8">
            <v>18.600000000000001</v>
          </cell>
          <cell r="D8">
            <v>16.7</v>
          </cell>
          <cell r="E8">
            <v>93</v>
          </cell>
          <cell r="F8">
            <v>95</v>
          </cell>
          <cell r="G8">
            <v>84</v>
          </cell>
          <cell r="H8">
            <v>16.920000000000002</v>
          </cell>
          <cell r="I8" t="str">
            <v>NE</v>
          </cell>
          <cell r="J8">
            <v>29.52</v>
          </cell>
          <cell r="K8">
            <v>0</v>
          </cell>
        </row>
        <row r="9">
          <cell r="B9">
            <v>19.875</v>
          </cell>
          <cell r="C9">
            <v>26.8</v>
          </cell>
          <cell r="D9">
            <v>16.7</v>
          </cell>
          <cell r="E9">
            <v>82.041666666666671</v>
          </cell>
          <cell r="F9">
            <v>96</v>
          </cell>
          <cell r="G9">
            <v>49</v>
          </cell>
          <cell r="H9">
            <v>16.559999999999999</v>
          </cell>
          <cell r="I9" t="str">
            <v>N</v>
          </cell>
          <cell r="J9">
            <v>33.480000000000004</v>
          </cell>
          <cell r="K9">
            <v>0</v>
          </cell>
        </row>
        <row r="10">
          <cell r="B10">
            <v>16.112500000000001</v>
          </cell>
          <cell r="C10">
            <v>19.600000000000001</v>
          </cell>
          <cell r="D10">
            <v>13</v>
          </cell>
          <cell r="E10">
            <v>89.75</v>
          </cell>
          <cell r="F10">
            <v>96</v>
          </cell>
          <cell r="G10">
            <v>74</v>
          </cell>
          <cell r="H10">
            <v>22.32</v>
          </cell>
          <cell r="I10" t="str">
            <v>NE</v>
          </cell>
          <cell r="J10">
            <v>38.880000000000003</v>
          </cell>
          <cell r="K10">
            <v>0</v>
          </cell>
        </row>
        <row r="11">
          <cell r="B11">
            <v>15.8375</v>
          </cell>
          <cell r="C11">
            <v>23.5</v>
          </cell>
          <cell r="D11">
            <v>10.9</v>
          </cell>
          <cell r="E11">
            <v>78.833333333333329</v>
          </cell>
          <cell r="F11">
            <v>96</v>
          </cell>
          <cell r="G11">
            <v>50</v>
          </cell>
          <cell r="H11">
            <v>11.16</v>
          </cell>
          <cell r="I11" t="str">
            <v>N</v>
          </cell>
          <cell r="J11">
            <v>24.12</v>
          </cell>
          <cell r="K11">
            <v>0</v>
          </cell>
        </row>
        <row r="12">
          <cell r="B12">
            <v>18.741666666666667</v>
          </cell>
          <cell r="C12">
            <v>26.2</v>
          </cell>
          <cell r="D12">
            <v>13.4</v>
          </cell>
          <cell r="E12">
            <v>67.458333333333329</v>
          </cell>
          <cell r="F12">
            <v>89</v>
          </cell>
          <cell r="G12">
            <v>41</v>
          </cell>
          <cell r="H12">
            <v>10.8</v>
          </cell>
          <cell r="I12" t="str">
            <v>N</v>
          </cell>
          <cell r="J12">
            <v>27.36</v>
          </cell>
          <cell r="K12">
            <v>0</v>
          </cell>
        </row>
        <row r="13">
          <cell r="B13">
            <v>21.2</v>
          </cell>
          <cell r="C13">
            <v>29.5</v>
          </cell>
          <cell r="D13">
            <v>13.8</v>
          </cell>
          <cell r="E13">
            <v>51.583333333333336</v>
          </cell>
          <cell r="F13">
            <v>79</v>
          </cell>
          <cell r="G13">
            <v>30</v>
          </cell>
          <cell r="H13">
            <v>17.64</v>
          </cell>
          <cell r="I13" t="str">
            <v>NO</v>
          </cell>
          <cell r="J13">
            <v>33.480000000000004</v>
          </cell>
          <cell r="K13">
            <v>0</v>
          </cell>
        </row>
        <row r="14">
          <cell r="B14">
            <v>24.349999999999998</v>
          </cell>
          <cell r="C14">
            <v>32.1</v>
          </cell>
          <cell r="D14">
            <v>18.5</v>
          </cell>
          <cell r="E14">
            <v>46.083333333333336</v>
          </cell>
          <cell r="F14">
            <v>66</v>
          </cell>
          <cell r="G14">
            <v>24</v>
          </cell>
          <cell r="H14">
            <v>20.52</v>
          </cell>
          <cell r="I14" t="str">
            <v>NO</v>
          </cell>
          <cell r="J14">
            <v>40.32</v>
          </cell>
          <cell r="K14">
            <v>0</v>
          </cell>
        </row>
        <row r="15">
          <cell r="B15">
            <v>26.508333333333336</v>
          </cell>
          <cell r="C15">
            <v>33.5</v>
          </cell>
          <cell r="D15">
            <v>18.899999999999999</v>
          </cell>
          <cell r="E15">
            <v>39.208333333333336</v>
          </cell>
          <cell r="F15">
            <v>69</v>
          </cell>
          <cell r="G15">
            <v>16</v>
          </cell>
          <cell r="H15">
            <v>19.079999999999998</v>
          </cell>
          <cell r="I15" t="str">
            <v>NO</v>
          </cell>
          <cell r="J15">
            <v>38.880000000000003</v>
          </cell>
          <cell r="K15">
            <v>0</v>
          </cell>
        </row>
        <row r="16">
          <cell r="B16">
            <v>26.587500000000002</v>
          </cell>
          <cell r="C16">
            <v>33.6</v>
          </cell>
          <cell r="D16">
            <v>20.5</v>
          </cell>
          <cell r="E16">
            <v>30.875</v>
          </cell>
          <cell r="F16">
            <v>48</v>
          </cell>
          <cell r="G16">
            <v>16</v>
          </cell>
          <cell r="H16">
            <v>23.400000000000002</v>
          </cell>
          <cell r="I16" t="str">
            <v>O</v>
          </cell>
          <cell r="J16">
            <v>45</v>
          </cell>
          <cell r="K16">
            <v>0</v>
          </cell>
        </row>
        <row r="17">
          <cell r="B17">
            <v>25.779166666666665</v>
          </cell>
          <cell r="C17">
            <v>32.5</v>
          </cell>
          <cell r="D17">
            <v>19.600000000000001</v>
          </cell>
          <cell r="E17">
            <v>33.458333333333336</v>
          </cell>
          <cell r="F17">
            <v>47</v>
          </cell>
          <cell r="G17">
            <v>16</v>
          </cell>
          <cell r="H17">
            <v>25.2</v>
          </cell>
          <cell r="I17" t="str">
            <v>SE</v>
          </cell>
          <cell r="J17">
            <v>46.080000000000005</v>
          </cell>
          <cell r="K17">
            <v>0</v>
          </cell>
        </row>
        <row r="18">
          <cell r="B18">
            <v>22.354166666666668</v>
          </cell>
          <cell r="C18">
            <v>26.8</v>
          </cell>
          <cell r="D18">
            <v>17.7</v>
          </cell>
          <cell r="E18">
            <v>54.458333333333336</v>
          </cell>
          <cell r="F18">
            <v>83</v>
          </cell>
          <cell r="G18">
            <v>37</v>
          </cell>
          <cell r="H18">
            <v>13.68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19.495833333333334</v>
          </cell>
          <cell r="C19">
            <v>27.2</v>
          </cell>
          <cell r="D19">
            <v>13.1</v>
          </cell>
          <cell r="E19">
            <v>42.25</v>
          </cell>
          <cell r="F19">
            <v>62</v>
          </cell>
          <cell r="G19">
            <v>25</v>
          </cell>
          <cell r="H19">
            <v>18.36</v>
          </cell>
          <cell r="I19" t="str">
            <v>N</v>
          </cell>
          <cell r="J19">
            <v>30.6</v>
          </cell>
          <cell r="K19">
            <v>0</v>
          </cell>
        </row>
        <row r="20">
          <cell r="B20">
            <v>23.774999999999995</v>
          </cell>
          <cell r="C20">
            <v>32.9</v>
          </cell>
          <cell r="D20">
            <v>17.5</v>
          </cell>
          <cell r="E20">
            <v>34.416666666666664</v>
          </cell>
          <cell r="F20">
            <v>50</v>
          </cell>
          <cell r="G20">
            <v>23</v>
          </cell>
          <cell r="H20">
            <v>14.76</v>
          </cell>
          <cell r="I20" t="str">
            <v>N</v>
          </cell>
          <cell r="J20">
            <v>24.48</v>
          </cell>
          <cell r="K20">
            <v>0</v>
          </cell>
        </row>
        <row r="21">
          <cell r="B21">
            <v>26.374999999999996</v>
          </cell>
          <cell r="C21">
            <v>34.799999999999997</v>
          </cell>
          <cell r="D21">
            <v>19.100000000000001</v>
          </cell>
          <cell r="E21">
            <v>39.208333333333336</v>
          </cell>
          <cell r="F21">
            <v>57</v>
          </cell>
          <cell r="G21">
            <v>20</v>
          </cell>
          <cell r="H21">
            <v>18</v>
          </cell>
          <cell r="I21" t="str">
            <v>O</v>
          </cell>
          <cell r="J21">
            <v>30.6</v>
          </cell>
          <cell r="K21">
            <v>0</v>
          </cell>
        </row>
        <row r="22">
          <cell r="B22">
            <v>26.020833333333332</v>
          </cell>
          <cell r="C22">
            <v>33.799999999999997</v>
          </cell>
          <cell r="D22">
            <v>18.3</v>
          </cell>
          <cell r="E22">
            <v>49.458333333333336</v>
          </cell>
          <cell r="F22">
            <v>85</v>
          </cell>
          <cell r="G22">
            <v>29</v>
          </cell>
          <cell r="H22">
            <v>24.48</v>
          </cell>
          <cell r="I22" t="str">
            <v>NO</v>
          </cell>
          <cell r="J22">
            <v>53.64</v>
          </cell>
          <cell r="K22">
            <v>0</v>
          </cell>
        </row>
        <row r="23">
          <cell r="B23">
            <v>23.145833333333332</v>
          </cell>
          <cell r="C23">
            <v>27.5</v>
          </cell>
          <cell r="D23">
            <v>17.899999999999999</v>
          </cell>
          <cell r="E23">
            <v>60.666666666666664</v>
          </cell>
          <cell r="F23">
            <v>88</v>
          </cell>
          <cell r="G23">
            <v>37</v>
          </cell>
          <cell r="H23">
            <v>20.88</v>
          </cell>
          <cell r="I23" t="str">
            <v>SO</v>
          </cell>
          <cell r="J23">
            <v>49.680000000000007</v>
          </cell>
          <cell r="K23">
            <v>12.799999999999999</v>
          </cell>
        </row>
        <row r="24">
          <cell r="B24">
            <v>20.512499999999996</v>
          </cell>
          <cell r="C24">
            <v>27.1</v>
          </cell>
          <cell r="D24">
            <v>16.2</v>
          </cell>
          <cell r="E24">
            <v>74.875</v>
          </cell>
          <cell r="F24">
            <v>95</v>
          </cell>
          <cell r="G24">
            <v>43</v>
          </cell>
          <cell r="H24">
            <v>13.68</v>
          </cell>
          <cell r="I24" t="str">
            <v>N</v>
          </cell>
          <cell r="J24">
            <v>28.08</v>
          </cell>
          <cell r="K24">
            <v>0</v>
          </cell>
        </row>
        <row r="25">
          <cell r="B25">
            <v>20.45</v>
          </cell>
          <cell r="C25">
            <v>26.8</v>
          </cell>
          <cell r="D25">
            <v>16.5</v>
          </cell>
          <cell r="E25">
            <v>64.041666666666671</v>
          </cell>
          <cell r="F25">
            <v>88</v>
          </cell>
          <cell r="G25">
            <v>32</v>
          </cell>
          <cell r="H25">
            <v>22.32</v>
          </cell>
          <cell r="I25" t="str">
            <v>N</v>
          </cell>
          <cell r="J25">
            <v>37.080000000000005</v>
          </cell>
          <cell r="K25">
            <v>0</v>
          </cell>
        </row>
        <row r="26">
          <cell r="B26">
            <v>20.987499999999997</v>
          </cell>
          <cell r="C26">
            <v>30.8</v>
          </cell>
          <cell r="D26">
            <v>13.8</v>
          </cell>
          <cell r="E26">
            <v>43.5</v>
          </cell>
          <cell r="F26">
            <v>69</v>
          </cell>
          <cell r="G26">
            <v>16</v>
          </cell>
          <cell r="H26">
            <v>23.040000000000003</v>
          </cell>
          <cell r="I26" t="str">
            <v>NO</v>
          </cell>
          <cell r="J26">
            <v>37.080000000000005</v>
          </cell>
          <cell r="K26">
            <v>0</v>
          </cell>
        </row>
        <row r="27">
          <cell r="B27">
            <v>24.591666666666665</v>
          </cell>
          <cell r="C27">
            <v>33.5</v>
          </cell>
          <cell r="D27">
            <v>17.399999999999999</v>
          </cell>
          <cell r="E27">
            <v>33.125</v>
          </cell>
          <cell r="F27">
            <v>55</v>
          </cell>
          <cell r="G27">
            <v>12</v>
          </cell>
          <cell r="H27">
            <v>17.64</v>
          </cell>
          <cell r="I27" t="str">
            <v>N</v>
          </cell>
          <cell r="J27">
            <v>37.800000000000004</v>
          </cell>
          <cell r="K27">
            <v>0</v>
          </cell>
        </row>
        <row r="28">
          <cell r="B28">
            <v>23.979166666666668</v>
          </cell>
          <cell r="C28">
            <v>32.200000000000003</v>
          </cell>
          <cell r="D28">
            <v>15.2</v>
          </cell>
          <cell r="E28">
            <v>36.083333333333336</v>
          </cell>
          <cell r="F28">
            <v>69</v>
          </cell>
          <cell r="G28">
            <v>11</v>
          </cell>
          <cell r="H28">
            <v>11.520000000000001</v>
          </cell>
          <cell r="I28" t="str">
            <v>NE</v>
          </cell>
          <cell r="J28">
            <v>30.6</v>
          </cell>
          <cell r="K28">
            <v>0</v>
          </cell>
        </row>
        <row r="29">
          <cell r="B29">
            <v>23.270833333333339</v>
          </cell>
          <cell r="C29">
            <v>29.3</v>
          </cell>
          <cell r="D29">
            <v>17.2</v>
          </cell>
          <cell r="E29">
            <v>43.125</v>
          </cell>
          <cell r="F29">
            <v>67</v>
          </cell>
          <cell r="G29">
            <v>30</v>
          </cell>
          <cell r="H29">
            <v>12.96</v>
          </cell>
          <cell r="I29" t="str">
            <v>NE</v>
          </cell>
          <cell r="J29">
            <v>29.16</v>
          </cell>
          <cell r="K29">
            <v>0</v>
          </cell>
        </row>
        <row r="30">
          <cell r="B30">
            <v>22.795833333333338</v>
          </cell>
          <cell r="C30">
            <v>28.8</v>
          </cell>
          <cell r="D30">
            <v>17.100000000000001</v>
          </cell>
          <cell r="E30">
            <v>51.125</v>
          </cell>
          <cell r="F30">
            <v>73</v>
          </cell>
          <cell r="G30">
            <v>32</v>
          </cell>
          <cell r="H30">
            <v>20.52</v>
          </cell>
          <cell r="I30" t="str">
            <v>NO</v>
          </cell>
          <cell r="J30">
            <v>34.200000000000003</v>
          </cell>
          <cell r="K30">
            <v>0</v>
          </cell>
        </row>
        <row r="31">
          <cell r="B31">
            <v>23.458333333333332</v>
          </cell>
          <cell r="C31">
            <v>30.4</v>
          </cell>
          <cell r="D31">
            <v>16.899999999999999</v>
          </cell>
          <cell r="E31">
            <v>43.083333333333336</v>
          </cell>
          <cell r="F31">
            <v>63</v>
          </cell>
          <cell r="G31">
            <v>26</v>
          </cell>
          <cell r="H31">
            <v>18.720000000000002</v>
          </cell>
          <cell r="I31" t="str">
            <v>NO</v>
          </cell>
          <cell r="J31">
            <v>30.96</v>
          </cell>
          <cell r="K31">
            <v>0</v>
          </cell>
        </row>
        <row r="32">
          <cell r="B32">
            <v>24.19583333333334</v>
          </cell>
          <cell r="C32">
            <v>32.4</v>
          </cell>
          <cell r="D32">
            <v>17.5</v>
          </cell>
          <cell r="E32">
            <v>32.125</v>
          </cell>
          <cell r="F32">
            <v>49</v>
          </cell>
          <cell r="G32">
            <v>19</v>
          </cell>
          <cell r="H32">
            <v>16.920000000000002</v>
          </cell>
          <cell r="I32" t="str">
            <v>NO</v>
          </cell>
          <cell r="J32">
            <v>28.8</v>
          </cell>
          <cell r="K32">
            <v>0</v>
          </cell>
        </row>
        <row r="33">
          <cell r="B33">
            <v>25.445833333333326</v>
          </cell>
          <cell r="C33">
            <v>33.799999999999997</v>
          </cell>
          <cell r="D33">
            <v>15.7</v>
          </cell>
          <cell r="E33">
            <v>31.791666666666668</v>
          </cell>
          <cell r="F33">
            <v>62</v>
          </cell>
          <cell r="G33">
            <v>16</v>
          </cell>
          <cell r="H33">
            <v>14.04</v>
          </cell>
          <cell r="I33" t="str">
            <v>N</v>
          </cell>
          <cell r="J33">
            <v>34.92</v>
          </cell>
          <cell r="K33">
            <v>0</v>
          </cell>
        </row>
        <row r="34">
          <cell r="B34">
            <v>26.304166666666664</v>
          </cell>
          <cell r="C34">
            <v>34.700000000000003</v>
          </cell>
          <cell r="D34">
            <v>18.5</v>
          </cell>
          <cell r="E34">
            <v>31.916666666666668</v>
          </cell>
          <cell r="F34">
            <v>52</v>
          </cell>
          <cell r="G34">
            <v>14</v>
          </cell>
          <cell r="H34">
            <v>11.879999999999999</v>
          </cell>
          <cell r="I34" t="str">
            <v>N</v>
          </cell>
          <cell r="J34">
            <v>29.880000000000003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22.245833333333337</v>
          </cell>
          <cell r="C5">
            <v>30.8</v>
          </cell>
          <cell r="D5">
            <v>15.1</v>
          </cell>
          <cell r="E5">
            <v>59</v>
          </cell>
          <cell r="F5">
            <v>91</v>
          </cell>
          <cell r="G5">
            <v>29</v>
          </cell>
          <cell r="H5">
            <v>13.68</v>
          </cell>
          <cell r="I5" t="str">
            <v>L</v>
          </cell>
          <cell r="J5">
            <v>27.36</v>
          </cell>
          <cell r="K5">
            <v>0</v>
          </cell>
        </row>
        <row r="6">
          <cell r="B6">
            <v>26.470833333333331</v>
          </cell>
          <cell r="C6">
            <v>31.4</v>
          </cell>
          <cell r="D6">
            <v>19.3</v>
          </cell>
          <cell r="E6">
            <v>41.958333333333336</v>
          </cell>
          <cell r="F6">
            <v>78</v>
          </cell>
          <cell r="G6">
            <v>30</v>
          </cell>
          <cell r="H6">
            <v>19.079999999999998</v>
          </cell>
          <cell r="I6" t="str">
            <v>SE</v>
          </cell>
          <cell r="J6">
            <v>32.04</v>
          </cell>
          <cell r="K6">
            <v>0</v>
          </cell>
        </row>
        <row r="7">
          <cell r="B7">
            <v>15.204166666666666</v>
          </cell>
          <cell r="C7">
            <v>29.3</v>
          </cell>
          <cell r="D7">
            <v>10.7</v>
          </cell>
          <cell r="E7">
            <v>79.75</v>
          </cell>
          <cell r="F7">
            <v>89</v>
          </cell>
          <cell r="G7">
            <v>36</v>
          </cell>
          <cell r="H7">
            <v>29.52</v>
          </cell>
          <cell r="I7" t="str">
            <v>SO</v>
          </cell>
          <cell r="J7">
            <v>73.44</v>
          </cell>
          <cell r="K7">
            <v>14.2</v>
          </cell>
        </row>
        <row r="8">
          <cell r="B8">
            <v>11.258333333333335</v>
          </cell>
          <cell r="C8">
            <v>13.5</v>
          </cell>
          <cell r="D8">
            <v>9.8000000000000007</v>
          </cell>
          <cell r="E8">
            <v>84.666666666666671</v>
          </cell>
          <cell r="F8">
            <v>90</v>
          </cell>
          <cell r="G8">
            <v>75</v>
          </cell>
          <cell r="H8">
            <v>20.16</v>
          </cell>
          <cell r="I8" t="str">
            <v>SO</v>
          </cell>
          <cell r="J8">
            <v>47.16</v>
          </cell>
          <cell r="K8">
            <v>0.2</v>
          </cell>
        </row>
        <row r="9">
          <cell r="B9">
            <v>11.716666666666667</v>
          </cell>
          <cell r="C9">
            <v>12.8</v>
          </cell>
          <cell r="D9">
            <v>10.8</v>
          </cell>
          <cell r="E9">
            <v>87.25</v>
          </cell>
          <cell r="F9">
            <v>92</v>
          </cell>
          <cell r="G9">
            <v>80</v>
          </cell>
          <cell r="H9">
            <v>16.559999999999999</v>
          </cell>
          <cell r="I9" t="str">
            <v>SO</v>
          </cell>
          <cell r="J9">
            <v>39.24</v>
          </cell>
          <cell r="K9">
            <v>37</v>
          </cell>
        </row>
        <row r="10">
          <cell r="B10">
            <v>15.070833333333335</v>
          </cell>
          <cell r="C10">
            <v>21.1</v>
          </cell>
          <cell r="D10">
            <v>11.7</v>
          </cell>
          <cell r="E10">
            <v>66.125</v>
          </cell>
          <cell r="F10">
            <v>87</v>
          </cell>
          <cell r="G10">
            <v>38</v>
          </cell>
          <cell r="H10">
            <v>16.2</v>
          </cell>
          <cell r="I10" t="str">
            <v>SO</v>
          </cell>
          <cell r="J10">
            <v>36.72</v>
          </cell>
          <cell r="K10">
            <v>0</v>
          </cell>
        </row>
        <row r="11">
          <cell r="B11">
            <v>17.854166666666668</v>
          </cell>
          <cell r="C11">
            <v>24.3</v>
          </cell>
          <cell r="D11">
            <v>12.3</v>
          </cell>
          <cell r="E11">
            <v>58.416666666666664</v>
          </cell>
          <cell r="F11">
            <v>84</v>
          </cell>
          <cell r="G11">
            <v>34</v>
          </cell>
          <cell r="H11">
            <v>6.48</v>
          </cell>
          <cell r="I11" t="str">
            <v>N</v>
          </cell>
          <cell r="J11">
            <v>17.64</v>
          </cell>
          <cell r="K11">
            <v>0</v>
          </cell>
        </row>
        <row r="12">
          <cell r="B12">
            <v>21.358333333333334</v>
          </cell>
          <cell r="C12">
            <v>28.7</v>
          </cell>
          <cell r="D12">
            <v>15.3</v>
          </cell>
          <cell r="E12">
            <v>48.083333333333336</v>
          </cell>
          <cell r="F12">
            <v>82</v>
          </cell>
          <cell r="G12">
            <v>25</v>
          </cell>
          <cell r="H12">
            <v>10.8</v>
          </cell>
          <cell r="I12" t="str">
            <v>S</v>
          </cell>
          <cell r="J12">
            <v>24.840000000000003</v>
          </cell>
          <cell r="K12">
            <v>0</v>
          </cell>
        </row>
        <row r="13">
          <cell r="B13">
            <v>23.533333333333328</v>
          </cell>
          <cell r="C13">
            <v>32</v>
          </cell>
          <cell r="D13">
            <v>15.7</v>
          </cell>
          <cell r="E13">
            <v>53.125</v>
          </cell>
          <cell r="F13">
            <v>89</v>
          </cell>
          <cell r="G13">
            <v>27</v>
          </cell>
          <cell r="H13">
            <v>11.520000000000001</v>
          </cell>
          <cell r="I13" t="str">
            <v>SE</v>
          </cell>
          <cell r="J13">
            <v>21.240000000000002</v>
          </cell>
          <cell r="K13">
            <v>0</v>
          </cell>
        </row>
        <row r="14">
          <cell r="B14">
            <v>27.041666666666671</v>
          </cell>
          <cell r="C14">
            <v>34.700000000000003</v>
          </cell>
          <cell r="D14">
            <v>18.7</v>
          </cell>
          <cell r="E14">
            <v>48.625</v>
          </cell>
          <cell r="F14">
            <v>86</v>
          </cell>
          <cell r="G14">
            <v>28</v>
          </cell>
          <cell r="H14">
            <v>13.32</v>
          </cell>
          <cell r="I14" t="str">
            <v>L</v>
          </cell>
          <cell r="J14">
            <v>20.88</v>
          </cell>
          <cell r="K14">
            <v>0</v>
          </cell>
        </row>
        <row r="15">
          <cell r="B15">
            <v>29.866666666666674</v>
          </cell>
          <cell r="C15">
            <v>36.799999999999997</v>
          </cell>
          <cell r="D15">
            <v>20</v>
          </cell>
          <cell r="E15">
            <v>40.958333333333336</v>
          </cell>
          <cell r="F15">
            <v>82</v>
          </cell>
          <cell r="G15">
            <v>23</v>
          </cell>
          <cell r="H15">
            <v>12.6</v>
          </cell>
          <cell r="I15" t="str">
            <v>L</v>
          </cell>
          <cell r="J15">
            <v>24.12</v>
          </cell>
          <cell r="K15">
            <v>0</v>
          </cell>
        </row>
        <row r="16">
          <cell r="B16">
            <v>29.837499999999995</v>
          </cell>
          <cell r="C16">
            <v>35.700000000000003</v>
          </cell>
          <cell r="D16">
            <v>22.5</v>
          </cell>
          <cell r="E16">
            <v>48.875</v>
          </cell>
          <cell r="F16">
            <v>76</v>
          </cell>
          <cell r="G16">
            <v>30</v>
          </cell>
          <cell r="H16">
            <v>19.440000000000001</v>
          </cell>
          <cell r="I16" t="str">
            <v>SE</v>
          </cell>
          <cell r="J16">
            <v>37.440000000000005</v>
          </cell>
          <cell r="K16">
            <v>0</v>
          </cell>
        </row>
        <row r="17">
          <cell r="B17">
            <v>30.320833333333336</v>
          </cell>
          <cell r="C17">
            <v>35.4</v>
          </cell>
          <cell r="D17">
            <v>26.9</v>
          </cell>
          <cell r="E17">
            <v>47.583333333333336</v>
          </cell>
          <cell r="F17">
            <v>62</v>
          </cell>
          <cell r="G17">
            <v>36</v>
          </cell>
          <cell r="H17">
            <v>22.68</v>
          </cell>
          <cell r="I17" t="str">
            <v>NE</v>
          </cell>
          <cell r="J17">
            <v>49.32</v>
          </cell>
          <cell r="K17">
            <v>0</v>
          </cell>
        </row>
        <row r="18">
          <cell r="B18">
            <v>25.816666666666666</v>
          </cell>
          <cell r="C18">
            <v>32.5</v>
          </cell>
          <cell r="D18">
            <v>21.6</v>
          </cell>
          <cell r="E18">
            <v>36.875</v>
          </cell>
          <cell r="F18">
            <v>58</v>
          </cell>
          <cell r="G18">
            <v>18</v>
          </cell>
          <cell r="H18">
            <v>27.36</v>
          </cell>
          <cell r="I18" t="str">
            <v>SO</v>
          </cell>
          <cell r="J18">
            <v>59.04</v>
          </cell>
          <cell r="K18">
            <v>0</v>
          </cell>
        </row>
        <row r="19">
          <cell r="B19">
            <v>24.033333333333331</v>
          </cell>
          <cell r="C19">
            <v>29.1</v>
          </cell>
          <cell r="D19">
            <v>18.3</v>
          </cell>
          <cell r="E19">
            <v>36.041666666666664</v>
          </cell>
          <cell r="F19">
            <v>75</v>
          </cell>
          <cell r="G19">
            <v>20</v>
          </cell>
          <cell r="H19">
            <v>11.520000000000001</v>
          </cell>
          <cell r="I19" t="str">
            <v>S</v>
          </cell>
          <cell r="J19">
            <v>32.04</v>
          </cell>
          <cell r="K19">
            <v>0</v>
          </cell>
        </row>
        <row r="20">
          <cell r="B20">
            <v>24.875</v>
          </cell>
          <cell r="C20">
            <v>32.299999999999997</v>
          </cell>
          <cell r="D20">
            <v>17.899999999999999</v>
          </cell>
          <cell r="E20">
            <v>47.625</v>
          </cell>
          <cell r="F20">
            <v>84</v>
          </cell>
          <cell r="G20">
            <v>24</v>
          </cell>
          <cell r="H20">
            <v>7.9200000000000008</v>
          </cell>
          <cell r="I20" t="str">
            <v>L</v>
          </cell>
          <cell r="J20">
            <v>13.32</v>
          </cell>
          <cell r="K20">
            <v>0</v>
          </cell>
        </row>
        <row r="21">
          <cell r="B21">
            <v>28.895833333333339</v>
          </cell>
          <cell r="C21">
            <v>35.700000000000003</v>
          </cell>
          <cell r="D21">
            <v>22.5</v>
          </cell>
          <cell r="E21">
            <v>45.416666666666664</v>
          </cell>
          <cell r="F21">
            <v>81</v>
          </cell>
          <cell r="G21">
            <v>32</v>
          </cell>
          <cell r="H21">
            <v>13.32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30.825000000000003</v>
          </cell>
          <cell r="C22">
            <v>37.299999999999997</v>
          </cell>
          <cell r="D22">
            <v>23.9</v>
          </cell>
          <cell r="E22">
            <v>53.208333333333336</v>
          </cell>
          <cell r="F22">
            <v>82</v>
          </cell>
          <cell r="G22">
            <v>32</v>
          </cell>
          <cell r="H22">
            <v>9.3600000000000012</v>
          </cell>
          <cell r="I22" t="str">
            <v>L</v>
          </cell>
          <cell r="J22">
            <v>23.040000000000003</v>
          </cell>
          <cell r="K22">
            <v>0</v>
          </cell>
        </row>
        <row r="23">
          <cell r="B23">
            <v>26.354166666666668</v>
          </cell>
          <cell r="C23">
            <v>32.299999999999997</v>
          </cell>
          <cell r="D23">
            <v>20.7</v>
          </cell>
          <cell r="E23">
            <v>67.25</v>
          </cell>
          <cell r="F23">
            <v>90</v>
          </cell>
          <cell r="G23">
            <v>50</v>
          </cell>
          <cell r="H23">
            <v>25.56</v>
          </cell>
          <cell r="I23" t="str">
            <v>SE</v>
          </cell>
          <cell r="J23">
            <v>61.560000000000009</v>
          </cell>
          <cell r="K23">
            <v>8.4</v>
          </cell>
        </row>
        <row r="24">
          <cell r="B24">
            <v>23.529166666666665</v>
          </cell>
          <cell r="C24">
            <v>29.5</v>
          </cell>
          <cell r="D24">
            <v>19.600000000000001</v>
          </cell>
          <cell r="E24">
            <v>68.375</v>
          </cell>
          <cell r="F24">
            <v>90</v>
          </cell>
          <cell r="G24">
            <v>44</v>
          </cell>
          <cell r="H24">
            <v>14.04</v>
          </cell>
          <cell r="I24" t="str">
            <v>NO</v>
          </cell>
          <cell r="J24">
            <v>33.840000000000003</v>
          </cell>
          <cell r="K24">
            <v>0</v>
          </cell>
        </row>
        <row r="25">
          <cell r="B25">
            <v>25.658333333333331</v>
          </cell>
          <cell r="C25">
            <v>31.5</v>
          </cell>
          <cell r="D25">
            <v>19.2</v>
          </cell>
          <cell r="E25">
            <v>49.541666666666664</v>
          </cell>
          <cell r="F25">
            <v>87</v>
          </cell>
          <cell r="G25">
            <v>30</v>
          </cell>
          <cell r="H25">
            <v>13.32</v>
          </cell>
          <cell r="I25" t="str">
            <v>L</v>
          </cell>
          <cell r="J25">
            <v>28.44</v>
          </cell>
          <cell r="K25">
            <v>0</v>
          </cell>
        </row>
        <row r="26">
          <cell r="B26">
            <v>27.537499999999994</v>
          </cell>
          <cell r="C26">
            <v>33.4</v>
          </cell>
          <cell r="D26">
            <v>22.7</v>
          </cell>
          <cell r="E26">
            <v>39.416666666666664</v>
          </cell>
          <cell r="F26">
            <v>70</v>
          </cell>
          <cell r="G26">
            <v>31</v>
          </cell>
          <cell r="H26">
            <v>19.8</v>
          </cell>
          <cell r="I26" t="str">
            <v>L</v>
          </cell>
          <cell r="J26">
            <v>37.800000000000004</v>
          </cell>
          <cell r="K26">
            <v>0</v>
          </cell>
        </row>
        <row r="27">
          <cell r="B27">
            <v>28.42916666666666</v>
          </cell>
          <cell r="C27">
            <v>35.5</v>
          </cell>
          <cell r="D27">
            <v>21.7</v>
          </cell>
          <cell r="E27">
            <v>44.041666666666664</v>
          </cell>
          <cell r="F27">
            <v>78</v>
          </cell>
          <cell r="G27">
            <v>26</v>
          </cell>
          <cell r="H27">
            <v>21.96</v>
          </cell>
          <cell r="I27" t="str">
            <v>NE</v>
          </cell>
          <cell r="J27">
            <v>47.519999999999996</v>
          </cell>
          <cell r="K27">
            <v>0</v>
          </cell>
        </row>
        <row r="28">
          <cell r="B28">
            <v>25.583333333333325</v>
          </cell>
          <cell r="C28">
            <v>31.2</v>
          </cell>
          <cell r="D28">
            <v>21.3</v>
          </cell>
          <cell r="E28">
            <v>58.666666666666664</v>
          </cell>
          <cell r="F28">
            <v>77</v>
          </cell>
          <cell r="G28">
            <v>30</v>
          </cell>
          <cell r="H28">
            <v>21.240000000000002</v>
          </cell>
          <cell r="I28" t="str">
            <v>SO</v>
          </cell>
          <cell r="J28">
            <v>45.72</v>
          </cell>
          <cell r="K28">
            <v>0</v>
          </cell>
        </row>
        <row r="29">
          <cell r="B29">
            <v>24.625</v>
          </cell>
          <cell r="C29">
            <v>28.6</v>
          </cell>
          <cell r="D29">
            <v>20.7</v>
          </cell>
          <cell r="E29">
            <v>50.416666666666664</v>
          </cell>
          <cell r="F29">
            <v>69</v>
          </cell>
          <cell r="G29">
            <v>35</v>
          </cell>
          <cell r="H29">
            <v>18.36</v>
          </cell>
          <cell r="I29" t="str">
            <v>SO</v>
          </cell>
          <cell r="J29">
            <v>47.16</v>
          </cell>
          <cell r="K29">
            <v>0</v>
          </cell>
        </row>
        <row r="30">
          <cell r="B30">
            <v>25.933333333333337</v>
          </cell>
          <cell r="C30">
            <v>32.9</v>
          </cell>
          <cell r="D30">
            <v>19</v>
          </cell>
          <cell r="E30">
            <v>45.833333333333336</v>
          </cell>
          <cell r="F30">
            <v>83</v>
          </cell>
          <cell r="G30">
            <v>28</v>
          </cell>
          <cell r="H30">
            <v>6.84</v>
          </cell>
          <cell r="I30" t="str">
            <v>NE</v>
          </cell>
          <cell r="J30">
            <v>17.64</v>
          </cell>
          <cell r="K30">
            <v>0</v>
          </cell>
        </row>
        <row r="31">
          <cell r="B31">
            <v>28.324999999999992</v>
          </cell>
          <cell r="C31">
            <v>35.200000000000003</v>
          </cell>
          <cell r="D31">
            <v>21</v>
          </cell>
          <cell r="E31">
            <v>50.833333333333336</v>
          </cell>
          <cell r="F31">
            <v>89</v>
          </cell>
          <cell r="G31">
            <v>26</v>
          </cell>
          <cell r="H31">
            <v>13.68</v>
          </cell>
          <cell r="I31" t="str">
            <v>L</v>
          </cell>
          <cell r="J31">
            <v>25.2</v>
          </cell>
          <cell r="K31">
            <v>0</v>
          </cell>
        </row>
        <row r="32">
          <cell r="B32">
            <v>29.858333333333331</v>
          </cell>
          <cell r="C32">
            <v>36</v>
          </cell>
          <cell r="D32">
            <v>21.2</v>
          </cell>
          <cell r="E32">
            <v>38.125</v>
          </cell>
          <cell r="F32">
            <v>77</v>
          </cell>
          <cell r="G32">
            <v>24</v>
          </cell>
          <cell r="H32">
            <v>17.28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30.187499999999996</v>
          </cell>
          <cell r="C33">
            <v>37.299999999999997</v>
          </cell>
          <cell r="D33">
            <v>21.5</v>
          </cell>
          <cell r="E33">
            <v>40.75</v>
          </cell>
          <cell r="F33">
            <v>79</v>
          </cell>
          <cell r="G33">
            <v>18</v>
          </cell>
          <cell r="H33">
            <v>13.68</v>
          </cell>
          <cell r="I33" t="str">
            <v>L</v>
          </cell>
          <cell r="J33">
            <v>26.28</v>
          </cell>
          <cell r="K33">
            <v>0</v>
          </cell>
        </row>
        <row r="34">
          <cell r="B34">
            <v>31.408333333333335</v>
          </cell>
          <cell r="C34">
            <v>38.1</v>
          </cell>
          <cell r="D34">
            <v>23.8</v>
          </cell>
          <cell r="E34">
            <v>36.791666666666664</v>
          </cell>
          <cell r="F34">
            <v>73</v>
          </cell>
          <cell r="G34">
            <v>22</v>
          </cell>
          <cell r="H34">
            <v>12.24</v>
          </cell>
          <cell r="I34" t="str">
            <v>SE</v>
          </cell>
          <cell r="J34">
            <v>22.32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0" zoomScale="90" zoomScaleNormal="90" workbookViewId="0">
      <selection activeCell="B43" sqref="B43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4" ht="20.100000000000001" customHeight="1" x14ac:dyDescent="0.2">
      <c r="A1" s="134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6"/>
    </row>
    <row r="2" spans="1:34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3"/>
      <c r="AG2" s="7"/>
    </row>
    <row r="3" spans="1:34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09" t="s">
        <v>40</v>
      </c>
      <c r="AG3" s="8"/>
    </row>
    <row r="4" spans="1:34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09" t="s">
        <v>39</v>
      </c>
      <c r="AG4" s="8"/>
    </row>
    <row r="5" spans="1:34" s="5" customFormat="1" ht="20.100000000000001" customHeight="1" x14ac:dyDescent="0.2">
      <c r="A5" s="110" t="s">
        <v>45</v>
      </c>
      <c r="B5" s="14">
        <f>[1]Setembro!$B$5</f>
        <v>19.212499999999999</v>
      </c>
      <c r="C5" s="14">
        <f>[1]Setembro!$B$6</f>
        <v>21.458333333333332</v>
      </c>
      <c r="D5" s="14">
        <f>[1]Setembro!$B$7</f>
        <v>20.958333333333332</v>
      </c>
      <c r="E5" s="14">
        <f>[1]Setembro!$B$8</f>
        <v>19.662499999999998</v>
      </c>
      <c r="F5" s="14">
        <f>[1]Setembro!$B$9</f>
        <v>19.083333333333332</v>
      </c>
      <c r="G5" s="14">
        <f>[1]Setembro!$B$10</f>
        <v>16.362500000000001</v>
      </c>
      <c r="H5" s="14">
        <f>[1]Setembro!$B$11</f>
        <v>16.733333333333334</v>
      </c>
      <c r="I5" s="14">
        <f>[1]Setembro!$B$12</f>
        <v>17.970833333333339</v>
      </c>
      <c r="J5" s="14">
        <f>[1]Setembro!$B$13</f>
        <v>20.087499999999999</v>
      </c>
      <c r="K5" s="14">
        <f>[1]Setembro!$B$14</f>
        <v>22.370833333333334</v>
      </c>
      <c r="L5" s="14">
        <f>[1]Setembro!$B$15</f>
        <v>25.162499999999998</v>
      </c>
      <c r="M5" s="14">
        <f>[1]Setembro!$B$16</f>
        <v>25.970833333333331</v>
      </c>
      <c r="N5" s="14">
        <f>[1]Setembro!$B$17</f>
        <v>25.933333333333323</v>
      </c>
      <c r="O5" s="14">
        <f>[1]Setembro!$B$18</f>
        <v>23.154166666666669</v>
      </c>
      <c r="P5" s="14">
        <f>[1]Setembro!$B$19</f>
        <v>20.504166666666663</v>
      </c>
      <c r="Q5" s="14">
        <f>[1]Setembro!$B$20</f>
        <v>21.329166666666662</v>
      </c>
      <c r="R5" s="14">
        <f>[1]Setembro!$B$21</f>
        <v>25.091666666666669</v>
      </c>
      <c r="S5" s="14">
        <f>[1]Setembro!$B$22</f>
        <v>27.716666666666669</v>
      </c>
      <c r="T5" s="14">
        <f>[1]Setembro!$B$23</f>
        <v>25.125</v>
      </c>
      <c r="U5" s="14">
        <f>[1]Setembro!$B$24</f>
        <v>21.683333333333337</v>
      </c>
      <c r="V5" s="14">
        <f>[1]Setembro!$B$25</f>
        <v>19.870833333333337</v>
      </c>
      <c r="W5" s="14">
        <f>[1]Setembro!$B$26</f>
        <v>19.912500000000005</v>
      </c>
      <c r="X5" s="14">
        <f>[1]Setembro!$B$27</f>
        <v>21.004166666666666</v>
      </c>
      <c r="Y5" s="14">
        <f>[1]Setembro!$B$28</f>
        <v>22.454166666666666</v>
      </c>
      <c r="Z5" s="14">
        <f>[1]Setembro!$B$29</f>
        <v>24.091666666666658</v>
      </c>
      <c r="AA5" s="14">
        <f>[1]Setembro!$B$30</f>
        <v>23.099999999999994</v>
      </c>
      <c r="AB5" s="14">
        <f>[1]Setembro!$B$31</f>
        <v>23.541666666666668</v>
      </c>
      <c r="AC5" s="14">
        <f>[1]Setembro!$B$32</f>
        <v>23.724999999999998</v>
      </c>
      <c r="AD5" s="14">
        <f>[1]Setembro!$B$33</f>
        <v>23.574999999999999</v>
      </c>
      <c r="AE5" s="14">
        <f>[1]Setembro!$B$34</f>
        <v>23.420833333333334</v>
      </c>
      <c r="AF5" s="111">
        <f t="shared" ref="AF5:AF12" si="1">AVERAGE(B5:AE5)</f>
        <v>22.008888888888894</v>
      </c>
      <c r="AG5" s="8"/>
    </row>
    <row r="6" spans="1:34" ht="17.100000000000001" customHeight="1" x14ac:dyDescent="0.2">
      <c r="A6" s="110" t="s">
        <v>0</v>
      </c>
      <c r="B6" s="15">
        <f>[2]Setembro!$B$5</f>
        <v>16.920833333333331</v>
      </c>
      <c r="C6" s="15">
        <f>[2]Setembro!$B$6</f>
        <v>18.308333333333334</v>
      </c>
      <c r="D6" s="15">
        <f>[2]Setembro!$B$7</f>
        <v>17.037500000000001</v>
      </c>
      <c r="E6" s="15">
        <f>[2]Setembro!$B$8</f>
        <v>13.983333333333334</v>
      </c>
      <c r="F6" s="15">
        <f>[2]Setembro!$B$9</f>
        <v>12.35</v>
      </c>
      <c r="G6" s="15">
        <f>[2]Setembro!$B$10</f>
        <v>10.929166666666667</v>
      </c>
      <c r="H6" s="15">
        <f>[2]Setembro!$B$11</f>
        <v>11.327272727272728</v>
      </c>
      <c r="I6" s="15">
        <f>[2]Setembro!$B$12</f>
        <v>13.966666666666667</v>
      </c>
      <c r="J6" s="15">
        <f>[2]Setembro!$B$13</f>
        <v>16.333333333333332</v>
      </c>
      <c r="K6" s="15">
        <f>[2]Setembro!$B$14</f>
        <v>19.870833333333334</v>
      </c>
      <c r="L6" s="15">
        <f>[2]Setembro!$B$15</f>
        <v>22.962500000000002</v>
      </c>
      <c r="M6" s="15">
        <f>[2]Setembro!$B$16</f>
        <v>23.950000000000003</v>
      </c>
      <c r="N6" s="15">
        <f>[2]Setembro!$B$17</f>
        <v>25.425000000000001</v>
      </c>
      <c r="O6" s="15">
        <f>[2]Setembro!$B$18</f>
        <v>18.245833333333334</v>
      </c>
      <c r="P6" s="15">
        <f>[2]Setembro!$B$19</f>
        <v>16.520833333333332</v>
      </c>
      <c r="Q6" s="15">
        <f>[2]Setembro!$B$20</f>
        <v>20.954166666666669</v>
      </c>
      <c r="R6" s="15">
        <f>[2]Setembro!$B$21</f>
        <v>24.441666666666666</v>
      </c>
      <c r="S6" s="15">
        <f>[2]Setembro!$B$22</f>
        <v>27.475000000000005</v>
      </c>
      <c r="T6" s="15">
        <f>[2]Setembro!$B$23</f>
        <v>20.404166666666665</v>
      </c>
      <c r="U6" s="15">
        <f>[2]Setembro!$B$24</f>
        <v>18.349999999999998</v>
      </c>
      <c r="V6" s="15">
        <f>[2]Setembro!$B$25</f>
        <v>18.066666666666666</v>
      </c>
      <c r="W6" s="15">
        <f>[2]Setembro!$B$26</f>
        <v>18.295833333333331</v>
      </c>
      <c r="X6" s="15">
        <f>[2]Setembro!$B$27</f>
        <v>20.304166666666667</v>
      </c>
      <c r="Y6" s="15">
        <f>[2]Setembro!$B$28</f>
        <v>21.333333333333332</v>
      </c>
      <c r="Z6" s="15">
        <f>[2]Setembro!$B$29</f>
        <v>20.437500000000004</v>
      </c>
      <c r="AA6" s="15">
        <f>[2]Setembro!$B$30</f>
        <v>20.025000000000002</v>
      </c>
      <c r="AB6" s="15">
        <f>[2]Setembro!$B$31</f>
        <v>21.741666666666664</v>
      </c>
      <c r="AC6" s="15">
        <f>[2]Setembro!$B$32</f>
        <v>23.237500000000001</v>
      </c>
      <c r="AD6" s="15">
        <f>[2]Setembro!$B$33</f>
        <v>23.050000000000008</v>
      </c>
      <c r="AE6" s="15">
        <f>[2]Setembro!$B$34</f>
        <v>21.2</v>
      </c>
      <c r="AF6" s="112">
        <f t="shared" si="1"/>
        <v>19.248270202020201</v>
      </c>
    </row>
    <row r="7" spans="1:34" ht="17.100000000000001" customHeight="1" x14ac:dyDescent="0.2">
      <c r="A7" s="110" t="s">
        <v>1</v>
      </c>
      <c r="B7" s="15">
        <f>[3]Setembro!$B$5</f>
        <v>19.558333333333334</v>
      </c>
      <c r="C7" s="15">
        <f>[3]Setembro!$B$6</f>
        <v>22.729166666666671</v>
      </c>
      <c r="D7" s="15">
        <f>[3]Setembro!$B$7</f>
        <v>19.187500000000004</v>
      </c>
      <c r="E7" s="15">
        <f>[3]Setembro!$B$8</f>
        <v>15.354166666666666</v>
      </c>
      <c r="F7" s="15">
        <f>[3]Setembro!$B$9</f>
        <v>14.379166666666665</v>
      </c>
      <c r="G7" s="15">
        <f>[3]Setembro!$B$10</f>
        <v>16.864285714285717</v>
      </c>
      <c r="H7" s="15">
        <f>[3]Setembro!$B$11</f>
        <v>16.337500000000002</v>
      </c>
      <c r="I7" s="15">
        <f>[3]Setembro!$B$12</f>
        <v>18.829166666666669</v>
      </c>
      <c r="J7" s="15">
        <f>[3]Setembro!$B$13</f>
        <v>22.579166666666669</v>
      </c>
      <c r="K7" s="15">
        <f>[3]Setembro!$B$14</f>
        <v>23.579166666666666</v>
      </c>
      <c r="L7" s="15">
        <f>[3]Setembro!$B$15</f>
        <v>25.587500000000002</v>
      </c>
      <c r="M7" s="15">
        <f>[3]Setembro!$B$16</f>
        <v>26.887500000000003</v>
      </c>
      <c r="N7" s="15">
        <f>[3]Setembro!$B$17</f>
        <v>30.316666666666659</v>
      </c>
      <c r="O7" s="15">
        <f>[3]Setembro!$B$18</f>
        <v>23.741666666666671</v>
      </c>
      <c r="P7" s="15">
        <f>[3]Setembro!$B$19</f>
        <v>20.849999999999998</v>
      </c>
      <c r="Q7" s="15">
        <f>[3]Setembro!$B$20</f>
        <v>23.299999999999997</v>
      </c>
      <c r="R7" s="15">
        <f>[3]Setembro!$B$21</f>
        <v>26.083333333333329</v>
      </c>
      <c r="S7" s="15">
        <f>[3]Setembro!$B$22</f>
        <v>27.704166666666666</v>
      </c>
      <c r="T7" s="15">
        <f>[3]Setembro!$B$23</f>
        <v>23.870833333333326</v>
      </c>
      <c r="U7" s="15">
        <f>[3]Setembro!$B$24</f>
        <v>22.341666666666665</v>
      </c>
      <c r="V7" s="15">
        <f>[3]Setembro!$B$25</f>
        <v>22.941666666666666</v>
      </c>
      <c r="W7" s="15">
        <f>[3]Setembro!$B$26</f>
        <v>23.670833333333331</v>
      </c>
      <c r="X7" s="15">
        <f>[3]Setembro!$B$27</f>
        <v>25.162500000000005</v>
      </c>
      <c r="Y7" s="15">
        <f>[3]Setembro!$B$28</f>
        <v>24.029166666666669</v>
      </c>
      <c r="Z7" s="15">
        <f>[3]Setembro!$B$29</f>
        <v>24.162500000000005</v>
      </c>
      <c r="AA7" s="15">
        <f>[3]Setembro!$B$30</f>
        <v>23.683333333333334</v>
      </c>
      <c r="AB7" s="15">
        <f>[3]Setembro!$B$31</f>
        <v>25.108333333333334</v>
      </c>
      <c r="AC7" s="15">
        <f>[3]Setembro!$B$32</f>
        <v>26.429166666666671</v>
      </c>
      <c r="AD7" s="15">
        <f>[3]Setembro!$B$33</f>
        <v>25.924999999999997</v>
      </c>
      <c r="AE7" s="15">
        <f>[3]Setembro!$B$34</f>
        <v>26.712500000000002</v>
      </c>
      <c r="AF7" s="112">
        <f t="shared" si="1"/>
        <v>22.930198412698413</v>
      </c>
    </row>
    <row r="8" spans="1:34" ht="17.100000000000001" customHeight="1" x14ac:dyDescent="0.2">
      <c r="A8" s="110" t="s">
        <v>53</v>
      </c>
      <c r="B8" s="15">
        <f>[4]Setembro!$B$5</f>
        <v>19.974999999999998</v>
      </c>
      <c r="C8" s="15">
        <f>[4]Setembro!$B$6</f>
        <v>22.074999999999999</v>
      </c>
      <c r="D8" s="15">
        <f>[4]Setembro!$B$7</f>
        <v>20.891666666666666</v>
      </c>
      <c r="E8" s="15">
        <f>[4]Setembro!$B$8</f>
        <v>19.737500000000001</v>
      </c>
      <c r="F8" s="15">
        <f>[4]Setembro!$B$9</f>
        <v>19.412500000000005</v>
      </c>
      <c r="G8" s="15">
        <f>[4]Setembro!$B$10</f>
        <v>15.016666666666666</v>
      </c>
      <c r="H8" s="15">
        <f>[4]Setembro!$B$11</f>
        <v>15.133333333333333</v>
      </c>
      <c r="I8" s="15">
        <f>[4]Setembro!$B$12</f>
        <v>14.883333333333335</v>
      </c>
      <c r="J8" s="15">
        <f>[4]Setembro!$B$13</f>
        <v>19.537499999999998</v>
      </c>
      <c r="K8" s="15">
        <f>[4]Setembro!$B$14</f>
        <v>22.804166666666671</v>
      </c>
      <c r="L8" s="15">
        <f>[4]Setembro!$B$15</f>
        <v>25.695833333333326</v>
      </c>
      <c r="M8" s="15">
        <f>[4]Setembro!$B$16</f>
        <v>27.350000000000005</v>
      </c>
      <c r="N8" s="15">
        <f>[4]Setembro!$B$17</f>
        <v>28.683333333333337</v>
      </c>
      <c r="O8" s="15">
        <f>[4]Setembro!$B$18</f>
        <v>21.775000000000002</v>
      </c>
      <c r="P8" s="15">
        <f>[4]Setembro!$B$19</f>
        <v>20.179166666666664</v>
      </c>
      <c r="Q8" s="15">
        <f>[4]Setembro!$B$20</f>
        <v>22.008333333333329</v>
      </c>
      <c r="R8" s="15">
        <f>[4]Setembro!$B$21</f>
        <v>24.766666666666666</v>
      </c>
      <c r="S8" s="15">
        <f>[4]Setembro!$B$22</f>
        <v>28.649999999999995</v>
      </c>
      <c r="T8" s="15">
        <f>[4]Setembro!$B$23</f>
        <v>23.291666666666661</v>
      </c>
      <c r="U8" s="15">
        <f>[4]Setembro!$B$24</f>
        <v>21.916666666666668</v>
      </c>
      <c r="V8" s="15">
        <f>[4]Setembro!$B$25</f>
        <v>20.854166666666664</v>
      </c>
      <c r="W8" s="15">
        <f>[4]Setembro!$B$26</f>
        <v>21.250000000000004</v>
      </c>
      <c r="X8" s="15">
        <f>[4]Setembro!$B$27</f>
        <v>23.054166666666671</v>
      </c>
      <c r="Y8" s="15">
        <f>[4]Setembro!$B$28</f>
        <v>24.041666666666668</v>
      </c>
      <c r="Z8" s="15">
        <f>[4]Setembro!$B$29</f>
        <v>23.920833333333338</v>
      </c>
      <c r="AA8" s="15">
        <f>[4]Setembro!$B$30</f>
        <v>22.991666666666671</v>
      </c>
      <c r="AB8" s="15">
        <f>[4]Setembro!$B$31</f>
        <v>23.920833333333324</v>
      </c>
      <c r="AC8" s="15">
        <f>[4]Setembro!$B$32</f>
        <v>23.720833333333331</v>
      </c>
      <c r="AD8" s="15">
        <f>[4]Setembro!$B$33</f>
        <v>25.979166666666671</v>
      </c>
      <c r="AE8" s="15">
        <f>[4]Setembro!$B$34</f>
        <v>24.633333333333329</v>
      </c>
      <c r="AF8" s="112">
        <f t="shared" ref="AF8" si="2">AVERAGE(B8:AE8)</f>
        <v>22.271666666666665</v>
      </c>
    </row>
    <row r="9" spans="1:34" ht="17.100000000000001" customHeight="1" x14ac:dyDescent="0.2">
      <c r="A9" s="110" t="s">
        <v>46</v>
      </c>
      <c r="B9" s="15">
        <f>[5]Setembro!$B$5</f>
        <v>18.470833333333335</v>
      </c>
      <c r="C9" s="15">
        <f>[5]Setembro!$B$6</f>
        <v>19.037499999999998</v>
      </c>
      <c r="D9" s="15">
        <f>[5]Setembro!$B$7</f>
        <v>16.141666666666669</v>
      </c>
      <c r="E9" s="15">
        <f>[5]Setembro!$B$8</f>
        <v>12.413043478260869</v>
      </c>
      <c r="F9" s="15" t="str">
        <f>[5]Setembro!$B$9</f>
        <v>*</v>
      </c>
      <c r="G9" s="15">
        <f>[5]Setembro!$B$10</f>
        <v>15.1875</v>
      </c>
      <c r="H9" s="15">
        <f>[5]Setembro!$B$11</f>
        <v>17</v>
      </c>
      <c r="I9" s="15">
        <f>[5]Setembro!$B$12</f>
        <v>16.629166666666666</v>
      </c>
      <c r="J9" s="15">
        <f>[5]Setembro!$B$13</f>
        <v>18.65217391304348</v>
      </c>
      <c r="K9" s="15">
        <f>[5]Setembro!$B$14</f>
        <v>20.695833333333333</v>
      </c>
      <c r="L9" s="15">
        <f>[5]Setembro!$B$15</f>
        <v>23.016666666666666</v>
      </c>
      <c r="M9" s="15">
        <f>[5]Setembro!$B$16</f>
        <v>26.054166666666671</v>
      </c>
      <c r="N9" s="15">
        <f>[5]Setembro!$B$17</f>
        <v>27.708333333333329</v>
      </c>
      <c r="O9" s="15">
        <f>[5]Setembro!$B$18</f>
        <v>20.279166666666665</v>
      </c>
      <c r="P9" s="15">
        <f>[5]Setembro!$B$19</f>
        <v>17.595833333333335</v>
      </c>
      <c r="Q9" s="15">
        <f>[5]Setembro!$B$20</f>
        <v>20.533333333333335</v>
      </c>
      <c r="R9" s="15">
        <f>[5]Setembro!$B$21</f>
        <v>24.637500000000003</v>
      </c>
      <c r="S9" s="15">
        <f>[5]Setembro!$B$22</f>
        <v>28.670833333333338</v>
      </c>
      <c r="T9" s="15">
        <f>[5]Setembro!$B$23</f>
        <v>22.445833333333329</v>
      </c>
      <c r="U9" s="15">
        <f>[5]Setembro!$B$24</f>
        <v>20.008333333333336</v>
      </c>
      <c r="V9" s="15">
        <f>[5]Setembro!$B$25</f>
        <v>19.091666666666669</v>
      </c>
      <c r="W9" s="15">
        <f>[5]Setembro!$B$26</f>
        <v>22.495833333333337</v>
      </c>
      <c r="X9" s="15">
        <f>[5]Setembro!$B$27</f>
        <v>21.554166666666664</v>
      </c>
      <c r="Y9" s="15">
        <f>[5]Setembro!$B$28</f>
        <v>21.295833333333334</v>
      </c>
      <c r="Z9" s="15">
        <f>[5]Setembro!$B$29</f>
        <v>20.1875</v>
      </c>
      <c r="AA9" s="15">
        <f>[5]Setembro!$B$30</f>
        <v>20.870833333333334</v>
      </c>
      <c r="AB9" s="15">
        <f>[5]Setembro!$B$31</f>
        <v>22.599999999999998</v>
      </c>
      <c r="AC9" s="15">
        <f>[5]Setembro!$B$32</f>
        <v>23.733333333333331</v>
      </c>
      <c r="AD9" s="15">
        <f>[5]Setembro!$B$33</f>
        <v>25.928571428571427</v>
      </c>
      <c r="AE9" s="15">
        <f>[5]Setembro!$B$34</f>
        <v>25.600000000000005</v>
      </c>
      <c r="AF9" s="112">
        <f t="shared" si="1"/>
        <v>20.983981223673883</v>
      </c>
    </row>
    <row r="10" spans="1:34" ht="17.100000000000001" customHeight="1" x14ac:dyDescent="0.2">
      <c r="A10" s="110" t="s">
        <v>2</v>
      </c>
      <c r="B10" s="15">
        <f>[6]Setembro!$B$5</f>
        <v>19.970833333333331</v>
      </c>
      <c r="C10" s="15">
        <f>[6]Setembro!$B$6</f>
        <v>22.912499999999998</v>
      </c>
      <c r="D10" s="15">
        <f>[6]Setembro!$B$7</f>
        <v>19.912500000000001</v>
      </c>
      <c r="E10" s="15">
        <f>[6]Setembro!$B$8</f>
        <v>16.45</v>
      </c>
      <c r="F10" s="15">
        <f>[6]Setembro!$B$9</f>
        <v>15.41666666666667</v>
      </c>
      <c r="G10" s="15">
        <f>[6]Setembro!$B$10</f>
        <v>13.179166666666667</v>
      </c>
      <c r="H10" s="15">
        <f>[6]Setembro!$B$11</f>
        <v>15.4625</v>
      </c>
      <c r="I10" s="15">
        <f>[6]Setembro!$B$12</f>
        <v>17.658333333333335</v>
      </c>
      <c r="J10" s="15">
        <f>[6]Setembro!$B$13</f>
        <v>21.345833333333335</v>
      </c>
      <c r="K10" s="15">
        <f>[6]Setembro!$B$14</f>
        <v>25.495833333333334</v>
      </c>
      <c r="L10" s="15">
        <f>[6]Setembro!$B$15</f>
        <v>26.229166666666671</v>
      </c>
      <c r="M10" s="15">
        <f>[6]Setembro!$B$16</f>
        <v>27.370833333333334</v>
      </c>
      <c r="N10" s="15">
        <f>[6]Setembro!$B$17</f>
        <v>27.804166666666678</v>
      </c>
      <c r="O10" s="15">
        <f>[6]Setembro!$B$18</f>
        <v>21.466666666666669</v>
      </c>
      <c r="P10" s="15">
        <f>[6]Setembro!$B$19</f>
        <v>20.85</v>
      </c>
      <c r="Q10" s="15">
        <f>[6]Setembro!$B$20</f>
        <v>23.720833333333331</v>
      </c>
      <c r="R10" s="15">
        <f>[6]Setembro!$B$21</f>
        <v>27.045833333333338</v>
      </c>
      <c r="S10" s="15">
        <f>[6]Setembro!$B$22</f>
        <v>28.291666666666661</v>
      </c>
      <c r="T10" s="15">
        <f>[6]Setembro!$B$23</f>
        <v>23.987500000000001</v>
      </c>
      <c r="U10" s="15">
        <f>[6]Setembro!$B$24</f>
        <v>21.487500000000001</v>
      </c>
      <c r="V10" s="15">
        <f>[6]Setembro!$B$25</f>
        <v>22.129166666666663</v>
      </c>
      <c r="W10" s="15">
        <f>[6]Setembro!$B$26</f>
        <v>22.958333333333329</v>
      </c>
      <c r="X10" s="15">
        <f>[6]Setembro!$B$27</f>
        <v>24.320833333333329</v>
      </c>
      <c r="Y10" s="15">
        <f>[6]Setembro!$B$28</f>
        <v>24.179166666666671</v>
      </c>
      <c r="Z10" s="15">
        <f>[6]Setembro!$B$29</f>
        <v>23.645833333333339</v>
      </c>
      <c r="AA10" s="15">
        <f>[6]Setembro!$B$30</f>
        <v>24.520833333333332</v>
      </c>
      <c r="AB10" s="15">
        <f>[6]Setembro!$B$31</f>
        <v>26.258333333333336</v>
      </c>
      <c r="AC10" s="15">
        <f>[6]Setembro!$B$32</f>
        <v>26.299999999999997</v>
      </c>
      <c r="AD10" s="15">
        <f>[6]Setembro!$B$33</f>
        <v>26.604166666666668</v>
      </c>
      <c r="AE10" s="15">
        <f>[6]Setembro!$B$34</f>
        <v>27.30416666666666</v>
      </c>
      <c r="AF10" s="112">
        <f t="shared" si="1"/>
        <v>22.809305555555557</v>
      </c>
    </row>
    <row r="11" spans="1:34" ht="17.100000000000001" customHeight="1" x14ac:dyDescent="0.2">
      <c r="A11" s="110" t="s">
        <v>3</v>
      </c>
      <c r="B11" s="15">
        <f>[7]Setembro!$B$5</f>
        <v>23.466666666666669</v>
      </c>
      <c r="C11" s="15">
        <f>[7]Setembro!$B$6</f>
        <v>24.241666666666671</v>
      </c>
      <c r="D11" s="15">
        <f>[7]Setembro!$B$7</f>
        <v>21.904166666666669</v>
      </c>
      <c r="E11" s="15">
        <f>[7]Setembro!$B$8</f>
        <v>19.475000000000001</v>
      </c>
      <c r="F11" s="15">
        <f>[7]Setembro!$B$9</f>
        <v>24.40666666666667</v>
      </c>
      <c r="G11" s="15">
        <f>[7]Setembro!$B$10</f>
        <v>19.6875</v>
      </c>
      <c r="H11" s="15">
        <f>[7]Setembro!$B$11</f>
        <v>18.904166666666665</v>
      </c>
      <c r="I11" s="15">
        <f>[7]Setembro!$B$12</f>
        <v>20.629166666666666</v>
      </c>
      <c r="J11" s="15">
        <f>[7]Setembro!$B$13</f>
        <v>21.19166666666667</v>
      </c>
      <c r="K11" s="15">
        <f>[7]Setembro!$B$14</f>
        <v>24.795833333333331</v>
      </c>
      <c r="L11" s="15">
        <f>[7]Setembro!$B$15</f>
        <v>26.779166666666669</v>
      </c>
      <c r="M11" s="15">
        <f>[7]Setembro!$B$16</f>
        <v>26.783333333333335</v>
      </c>
      <c r="N11" s="15">
        <f>[7]Setembro!$B$17</f>
        <v>26.870833333333337</v>
      </c>
      <c r="O11" s="15">
        <f>[7]Setembro!$B$18</f>
        <v>24.375</v>
      </c>
      <c r="P11" s="15">
        <f>[7]Setembro!$B$19</f>
        <v>21.483333333333334</v>
      </c>
      <c r="Q11" s="15">
        <f>[7]Setembro!$B$20</f>
        <v>23.462500000000002</v>
      </c>
      <c r="R11" s="15">
        <f>[7]Setembro!$B$21</f>
        <v>26.725000000000005</v>
      </c>
      <c r="S11" s="15">
        <f>[7]Setembro!$B$22</f>
        <v>26.575000000000003</v>
      </c>
      <c r="T11" s="15">
        <f>[7]Setembro!$B$23</f>
        <v>25.733333333333338</v>
      </c>
      <c r="U11" s="15">
        <f>[7]Setembro!$B$24</f>
        <v>22.929166666666664</v>
      </c>
      <c r="V11" s="15">
        <f>[7]Setembro!$B$25</f>
        <v>22.208333333333332</v>
      </c>
      <c r="W11" s="15">
        <f>[7]Setembro!$B$26</f>
        <v>21.599999999999998</v>
      </c>
      <c r="X11" s="15">
        <f>[7]Setembro!$B$27</f>
        <v>24.066666666666663</v>
      </c>
      <c r="Y11" s="15">
        <f>[7]Setembro!$B$28</f>
        <v>24.770833333333332</v>
      </c>
      <c r="Z11" s="15">
        <f>[7]Setembro!$B$29</f>
        <v>23.616666666666664</v>
      </c>
      <c r="AA11" s="15">
        <f>[7]Setembro!$B$30</f>
        <v>24.641666666666666</v>
      </c>
      <c r="AB11" s="15">
        <f>[7]Setembro!$B$31</f>
        <v>24.891666666666676</v>
      </c>
      <c r="AC11" s="15">
        <f>[7]Setembro!$B$32</f>
        <v>24.470833333333335</v>
      </c>
      <c r="AD11" s="15">
        <f>[7]Setembro!$B$33</f>
        <v>25.979166666666668</v>
      </c>
      <c r="AE11" s="15">
        <f>[7]Setembro!$B$34</f>
        <v>26.220833333333335</v>
      </c>
      <c r="AF11" s="112">
        <f t="shared" si="1"/>
        <v>23.762861111111103</v>
      </c>
    </row>
    <row r="12" spans="1:34" ht="17.100000000000001" customHeight="1" x14ac:dyDescent="0.2">
      <c r="A12" s="110" t="s">
        <v>4</v>
      </c>
      <c r="B12" s="15">
        <f>[8]Setembro!$B$5</f>
        <v>19.2</v>
      </c>
      <c r="C12" s="15">
        <f>[8]Setembro!$B$6</f>
        <v>22.795833333333338</v>
      </c>
      <c r="D12" s="15">
        <f>[8]Setembro!$B$7</f>
        <v>19.379166666666666</v>
      </c>
      <c r="E12" s="15">
        <f>[8]Setembro!$B$8</f>
        <v>17.375000000000004</v>
      </c>
      <c r="F12" s="15">
        <f>[8]Setembro!$B$9</f>
        <v>19.875</v>
      </c>
      <c r="G12" s="15">
        <f>[8]Setembro!$B$10</f>
        <v>16.112500000000001</v>
      </c>
      <c r="H12" s="15">
        <f>[8]Setembro!$B$11</f>
        <v>15.8375</v>
      </c>
      <c r="I12" s="15">
        <f>[8]Setembro!$B$12</f>
        <v>18.741666666666667</v>
      </c>
      <c r="J12" s="15">
        <f>[8]Setembro!$B$13</f>
        <v>21.2</v>
      </c>
      <c r="K12" s="15">
        <f>[8]Setembro!$B$14</f>
        <v>24.349999999999998</v>
      </c>
      <c r="L12" s="15">
        <f>[8]Setembro!$B$15</f>
        <v>26.508333333333336</v>
      </c>
      <c r="M12" s="15">
        <f>[8]Setembro!$B$16</f>
        <v>26.587500000000002</v>
      </c>
      <c r="N12" s="15">
        <f>[8]Setembro!$B$17</f>
        <v>25.779166666666665</v>
      </c>
      <c r="O12" s="15">
        <f>[8]Setembro!$B$18</f>
        <v>22.354166666666668</v>
      </c>
      <c r="P12" s="15">
        <f>[8]Setembro!$B$19</f>
        <v>19.495833333333334</v>
      </c>
      <c r="Q12" s="15">
        <f>[8]Setembro!$B$20</f>
        <v>23.774999999999995</v>
      </c>
      <c r="R12" s="15">
        <f>[8]Setembro!$B$21</f>
        <v>26.374999999999996</v>
      </c>
      <c r="S12" s="15">
        <f>[8]Setembro!$B$22</f>
        <v>26.020833333333332</v>
      </c>
      <c r="T12" s="15">
        <f>[8]Setembro!$B$23</f>
        <v>23.145833333333332</v>
      </c>
      <c r="U12" s="15">
        <f>[8]Setembro!$B$24</f>
        <v>20.512499999999996</v>
      </c>
      <c r="V12" s="15">
        <f>[8]Setembro!$B$25</f>
        <v>20.45</v>
      </c>
      <c r="W12" s="15">
        <f>[8]Setembro!$B$26</f>
        <v>20.987499999999997</v>
      </c>
      <c r="X12" s="15">
        <f>[8]Setembro!$B$27</f>
        <v>24.591666666666665</v>
      </c>
      <c r="Y12" s="15">
        <f>[8]Setembro!$B$28</f>
        <v>23.979166666666668</v>
      </c>
      <c r="Z12" s="15">
        <f>[8]Setembro!$B$29</f>
        <v>23.270833333333339</v>
      </c>
      <c r="AA12" s="15">
        <f>[8]Setembro!$B$30</f>
        <v>22.795833333333338</v>
      </c>
      <c r="AB12" s="15">
        <f>[8]Setembro!$B$31</f>
        <v>23.458333333333332</v>
      </c>
      <c r="AC12" s="15">
        <f>[8]Setembro!$B$32</f>
        <v>24.19583333333334</v>
      </c>
      <c r="AD12" s="15">
        <f>[8]Setembro!$B$33</f>
        <v>25.445833333333326</v>
      </c>
      <c r="AE12" s="15">
        <f>[8]Setembro!$B$34</f>
        <v>26.304166666666664</v>
      </c>
      <c r="AF12" s="112">
        <f t="shared" si="1"/>
        <v>22.363333333333333</v>
      </c>
    </row>
    <row r="13" spans="1:34" ht="17.100000000000001" customHeight="1" x14ac:dyDescent="0.2">
      <c r="A13" s="110" t="s">
        <v>5</v>
      </c>
      <c r="B13" s="15">
        <f>[9]Setembro!$B$5</f>
        <v>22.245833333333337</v>
      </c>
      <c r="C13" s="15">
        <f>[9]Setembro!$B$6</f>
        <v>26.470833333333331</v>
      </c>
      <c r="D13" s="15">
        <f>[9]Setembro!$B$7</f>
        <v>15.204166666666666</v>
      </c>
      <c r="E13" s="15">
        <f>[9]Setembro!$B$8</f>
        <v>11.258333333333335</v>
      </c>
      <c r="F13" s="15">
        <f>[9]Setembro!$B$9</f>
        <v>11.716666666666667</v>
      </c>
      <c r="G13" s="15">
        <f>[9]Setembro!$B$10</f>
        <v>15.070833333333335</v>
      </c>
      <c r="H13" s="15">
        <f>[9]Setembro!$B$11</f>
        <v>17.854166666666668</v>
      </c>
      <c r="I13" s="15">
        <f>[9]Setembro!$B$12</f>
        <v>21.358333333333334</v>
      </c>
      <c r="J13" s="15">
        <f>[9]Setembro!$B$13</f>
        <v>23.533333333333328</v>
      </c>
      <c r="K13" s="15">
        <f>[9]Setembro!$B$14</f>
        <v>27.041666666666671</v>
      </c>
      <c r="L13" s="15">
        <f>[9]Setembro!$B$15</f>
        <v>29.866666666666674</v>
      </c>
      <c r="M13" s="15">
        <f>[9]Setembro!$B$16</f>
        <v>29.837499999999995</v>
      </c>
      <c r="N13" s="15">
        <f>[9]Setembro!$B$17</f>
        <v>30.320833333333336</v>
      </c>
      <c r="O13" s="15">
        <f>[9]Setembro!$B$18</f>
        <v>25.816666666666666</v>
      </c>
      <c r="P13" s="15">
        <f>[9]Setembro!$B$19</f>
        <v>24.033333333333331</v>
      </c>
      <c r="Q13" s="15">
        <f>[9]Setembro!$B$20</f>
        <v>24.875</v>
      </c>
      <c r="R13" s="15">
        <f>[9]Setembro!$B$21</f>
        <v>28.895833333333339</v>
      </c>
      <c r="S13" s="15">
        <f>[9]Setembro!$B$22</f>
        <v>30.825000000000003</v>
      </c>
      <c r="T13" s="15">
        <f>[9]Setembro!$B$23</f>
        <v>26.354166666666668</v>
      </c>
      <c r="U13" s="15">
        <f>[9]Setembro!$B$24</f>
        <v>23.529166666666665</v>
      </c>
      <c r="V13" s="15">
        <f>[9]Setembro!$B$25</f>
        <v>25.658333333333331</v>
      </c>
      <c r="W13" s="15">
        <f>[9]Setembro!$B$26</f>
        <v>27.537499999999994</v>
      </c>
      <c r="X13" s="15">
        <f>[9]Setembro!$B$27</f>
        <v>28.42916666666666</v>
      </c>
      <c r="Y13" s="15">
        <f>[9]Setembro!$B$28</f>
        <v>25.583333333333325</v>
      </c>
      <c r="Z13" s="15">
        <f>[9]Setembro!$B$29</f>
        <v>24.625</v>
      </c>
      <c r="AA13" s="15">
        <f>[9]Setembro!$B$30</f>
        <v>25.933333333333337</v>
      </c>
      <c r="AB13" s="15">
        <f>[9]Setembro!$B$31</f>
        <v>28.324999999999992</v>
      </c>
      <c r="AC13" s="15">
        <f>[9]Setembro!$B$32</f>
        <v>29.858333333333331</v>
      </c>
      <c r="AD13" s="15">
        <f>[9]Setembro!$B$33</f>
        <v>30.187499999999996</v>
      </c>
      <c r="AE13" s="15">
        <f>[9]Setembro!$B$34</f>
        <v>31.408333333333335</v>
      </c>
      <c r="AF13" s="112">
        <f>AVERAGE(B13:AE13)</f>
        <v>24.788472222222222</v>
      </c>
    </row>
    <row r="14" spans="1:34" ht="17.100000000000001" customHeight="1" x14ac:dyDescent="0.2">
      <c r="A14" s="110" t="s">
        <v>48</v>
      </c>
      <c r="B14" s="15">
        <f>[10]Setembro!$B$5</f>
        <v>20.954166666666662</v>
      </c>
      <c r="C14" s="15">
        <f>[10]Setembro!$B$6</f>
        <v>23.570833333333336</v>
      </c>
      <c r="D14" s="15">
        <f>[10]Setembro!$B$7</f>
        <v>20.304166666666667</v>
      </c>
      <c r="E14" s="15">
        <f>[10]Setembro!$B$8</f>
        <v>17.858333333333338</v>
      </c>
      <c r="F14" s="15">
        <f>[10]Setembro!$B$9</f>
        <v>19.8125</v>
      </c>
      <c r="G14" s="15">
        <f>[10]Setembro!$B$10</f>
        <v>16.262499999999999</v>
      </c>
      <c r="H14" s="15">
        <f>[10]Setembro!$B$11</f>
        <v>17.804166666666664</v>
      </c>
      <c r="I14" s="15">
        <f>[10]Setembro!$B$12</f>
        <v>20.183333333333334</v>
      </c>
      <c r="J14" s="15">
        <f>[10]Setembro!$B$13</f>
        <v>23.224999999999998</v>
      </c>
      <c r="K14" s="15">
        <f>[10]Setembro!$B$14</f>
        <v>25.216666666666665</v>
      </c>
      <c r="L14" s="15">
        <f>[10]Setembro!$B$15</f>
        <v>26.341666666666669</v>
      </c>
      <c r="M14" s="15">
        <f>[10]Setembro!$B$16</f>
        <v>27.216666666666669</v>
      </c>
      <c r="N14" s="15">
        <f>[10]Setembro!$B$17</f>
        <v>26.316666666666663</v>
      </c>
      <c r="O14" s="15">
        <f>[10]Setembro!$B$18</f>
        <v>23.595833333333335</v>
      </c>
      <c r="P14" s="15">
        <f>[10]Setembro!$B$19</f>
        <v>21.429166666666664</v>
      </c>
      <c r="Q14" s="15">
        <f>[10]Setembro!$B$20</f>
        <v>24.0625</v>
      </c>
      <c r="R14" s="15">
        <f>[10]Setembro!$B$21</f>
        <v>26.912500000000005</v>
      </c>
      <c r="S14" s="15">
        <f>[10]Setembro!$B$22</f>
        <v>25.795833333333331</v>
      </c>
      <c r="T14" s="15">
        <f>[10]Setembro!$B$23</f>
        <v>23.449999999999992</v>
      </c>
      <c r="U14" s="15">
        <f>[10]Setembro!$B$24</f>
        <v>21.779166666666665</v>
      </c>
      <c r="V14" s="15">
        <f>[10]Setembro!$B$25</f>
        <v>22.558333333333334</v>
      </c>
      <c r="W14" s="15">
        <f>[10]Setembro!$B$26</f>
        <v>22.995833333333337</v>
      </c>
      <c r="X14" s="15">
        <f>[10]Setembro!$B$27</f>
        <v>24.579166666666666</v>
      </c>
      <c r="Y14" s="15">
        <f>[10]Setembro!$B$28</f>
        <v>24.204166666666666</v>
      </c>
      <c r="Z14" s="15">
        <f>[10]Setembro!$B$29</f>
        <v>23.595833333333331</v>
      </c>
      <c r="AA14" s="15">
        <f>[10]Setembro!$B$30</f>
        <v>23.665217391304349</v>
      </c>
      <c r="AB14" s="15">
        <f>[10]Setembro!$B$31</f>
        <v>24.525000000000002</v>
      </c>
      <c r="AC14" s="15">
        <f>[10]Setembro!$B$32</f>
        <v>25.325000000000003</v>
      </c>
      <c r="AD14" s="15">
        <f>[10]Setembro!$B$33</f>
        <v>25.933333333333334</v>
      </c>
      <c r="AE14" s="15">
        <f>[10]Setembro!$B$34</f>
        <v>26.383333333333329</v>
      </c>
      <c r="AF14" s="112">
        <f>AVERAGE(B14:AE14)</f>
        <v>23.195229468599035</v>
      </c>
    </row>
    <row r="15" spans="1:34" ht="17.100000000000001" customHeight="1" x14ac:dyDescent="0.2">
      <c r="A15" s="110" t="s">
        <v>6</v>
      </c>
      <c r="B15" s="15">
        <f>[11]Setembro!$B$5</f>
        <v>22.664999999999999</v>
      </c>
      <c r="C15" s="15">
        <f>[11]Setembro!$B$6</f>
        <v>25.77</v>
      </c>
      <c r="D15" s="15">
        <f>[11]Setembro!$B$7</f>
        <v>21.666666666666668</v>
      </c>
      <c r="E15" s="15">
        <f>[11]Setembro!$B$8</f>
        <v>15.545454545454545</v>
      </c>
      <c r="F15" s="15">
        <f>[11]Setembro!$B$9</f>
        <v>16.236363636363635</v>
      </c>
      <c r="G15" s="15">
        <f>[11]Setembro!$B$10</f>
        <v>18.358333333333334</v>
      </c>
      <c r="H15" s="15">
        <f>[11]Setembro!$B$11</f>
        <v>20.099999999999998</v>
      </c>
      <c r="I15" s="15">
        <f>[11]Setembro!$B$12</f>
        <v>21.8125</v>
      </c>
      <c r="J15" s="15">
        <f>[11]Setembro!$B$13</f>
        <v>24.283333333333335</v>
      </c>
      <c r="K15" s="15">
        <f>[11]Setembro!$B$14</f>
        <v>26.612500000000008</v>
      </c>
      <c r="L15" s="15">
        <f>[11]Setembro!$B$15</f>
        <v>28.621739130434779</v>
      </c>
      <c r="M15" s="15">
        <f>[11]Setembro!$B$16</f>
        <v>30.794117647058822</v>
      </c>
      <c r="N15" s="15">
        <f>[11]Setembro!$B$17</f>
        <v>30.526666666666664</v>
      </c>
      <c r="O15" s="15">
        <f>[11]Setembro!$B$18</f>
        <v>27.138461538461538</v>
      </c>
      <c r="P15" s="15">
        <f>[11]Setembro!$B$19</f>
        <v>26.74285714285714</v>
      </c>
      <c r="Q15" s="15">
        <f>[11]Setembro!$B$20</f>
        <v>28.211764705882352</v>
      </c>
      <c r="R15" s="15">
        <f>[11]Setembro!$B$21</f>
        <v>31.237500000000004</v>
      </c>
      <c r="S15" s="15">
        <f>[11]Setembro!$B$22</f>
        <v>31.305555555555557</v>
      </c>
      <c r="T15" s="15">
        <f>[11]Setembro!$B$23</f>
        <v>26.561111111111117</v>
      </c>
      <c r="U15" s="15">
        <f>[11]Setembro!$B$24</f>
        <v>26.975000000000001</v>
      </c>
      <c r="V15" s="15">
        <f>[11]Setembro!$B$25</f>
        <v>25.962499999999995</v>
      </c>
      <c r="W15" s="15">
        <f>[11]Setembro!$B$26</f>
        <v>25.525000000000006</v>
      </c>
      <c r="X15" s="15">
        <f>[11]Setembro!$B$27</f>
        <v>30</v>
      </c>
      <c r="Y15" s="15">
        <f>[11]Setembro!$B$28</f>
        <v>30.539999999999996</v>
      </c>
      <c r="Z15" s="15">
        <f>[11]Setembro!$B$29</f>
        <v>29.623076923076919</v>
      </c>
      <c r="AA15" s="15">
        <f>[11]Setembro!$B$30</f>
        <v>30.900000000000002</v>
      </c>
      <c r="AB15" s="15">
        <f>[11]Setembro!$B$31</f>
        <v>31.969230769230769</v>
      </c>
      <c r="AC15" s="15">
        <f>[11]Setembro!$B$32</f>
        <v>32.42307692307692</v>
      </c>
      <c r="AD15" s="15">
        <f>[11]Setembro!$B$33</f>
        <v>33.736363636363642</v>
      </c>
      <c r="AE15" s="15">
        <f>[11]Setembro!$B$34</f>
        <v>34.727272727272727</v>
      </c>
      <c r="AF15" s="112">
        <f t="shared" ref="AF15:AF30" si="3">AVERAGE(B15:AE15)</f>
        <v>26.88571486640668</v>
      </c>
    </row>
    <row r="16" spans="1:34" ht="17.100000000000001" customHeight="1" x14ac:dyDescent="0.2">
      <c r="A16" s="110" t="s">
        <v>7</v>
      </c>
      <c r="B16" s="15">
        <f>[12]Setembro!$B$5</f>
        <v>18.883333333333329</v>
      </c>
      <c r="C16" s="15">
        <f>[12]Setembro!$B$6</f>
        <v>20.716666666666672</v>
      </c>
      <c r="D16" s="15">
        <f>[12]Setembro!$B$7</f>
        <v>17.916666666666661</v>
      </c>
      <c r="E16" s="15">
        <f>[12]Setembro!$B$8</f>
        <v>16.170833333333331</v>
      </c>
      <c r="F16" s="15">
        <f>[12]Setembro!$B$9</f>
        <v>13.754166666666668</v>
      </c>
      <c r="G16" s="15">
        <f>[12]Setembro!$B$10</f>
        <v>11.562499999999998</v>
      </c>
      <c r="H16" s="15">
        <f>[12]Setembro!$B$11</f>
        <v>12.941666666666668</v>
      </c>
      <c r="I16" s="15">
        <f>[12]Setembro!$B$12</f>
        <v>15.5625</v>
      </c>
      <c r="J16" s="15">
        <f>[12]Setembro!$B$13</f>
        <v>19.000000000000004</v>
      </c>
      <c r="K16" s="15">
        <f>[12]Setembro!$B$14</f>
        <v>23.816666666666666</v>
      </c>
      <c r="L16" s="15">
        <f>[12]Setembro!$B$15</f>
        <v>25.620833333333334</v>
      </c>
      <c r="M16" s="15">
        <f>[12]Setembro!$B$16</f>
        <v>27.616666666666671</v>
      </c>
      <c r="N16" s="15">
        <f>[12]Setembro!$B$17</f>
        <v>26.216666666666669</v>
      </c>
      <c r="O16" s="15">
        <f>[12]Setembro!$B$18</f>
        <v>19.895833333333332</v>
      </c>
      <c r="P16" s="15">
        <f>[12]Setembro!$B$19</f>
        <v>18.287499999999998</v>
      </c>
      <c r="Q16" s="15">
        <f>[12]Setembro!$B$20</f>
        <v>22.179166666666664</v>
      </c>
      <c r="R16" s="15">
        <f>[12]Setembro!$B$21</f>
        <v>26.087500000000002</v>
      </c>
      <c r="S16" s="15">
        <f>[12]Setembro!$B$22</f>
        <v>28.837500000000002</v>
      </c>
      <c r="T16" s="15">
        <f>[12]Setembro!$B$23</f>
        <v>20.95</v>
      </c>
      <c r="U16" s="15">
        <f>[12]Setembro!$B$24</f>
        <v>19.112500000000001</v>
      </c>
      <c r="V16" s="15">
        <f>[12]Setembro!$B$25</f>
        <v>20.133333333333333</v>
      </c>
      <c r="W16" s="15">
        <f>[12]Setembro!$B$26</f>
        <v>20.612500000000001</v>
      </c>
      <c r="X16" s="15">
        <f>[12]Setembro!$B$27</f>
        <v>23</v>
      </c>
      <c r="Y16" s="15">
        <f>[12]Setembro!$B$28</f>
        <v>23.058333333333337</v>
      </c>
      <c r="Z16" s="15">
        <f>[12]Setembro!$B$29</f>
        <v>21.737500000000001</v>
      </c>
      <c r="AA16" s="15">
        <f>[12]Setembro!$B$30</f>
        <v>21.849999999999998</v>
      </c>
      <c r="AB16" s="15">
        <f>[12]Setembro!$B$31</f>
        <v>24.125</v>
      </c>
      <c r="AC16" s="15">
        <f>[12]Setembro!$B$32</f>
        <v>24.954166666666666</v>
      </c>
      <c r="AD16" s="15">
        <f>[12]Setembro!$B$33</f>
        <v>25.695833333333336</v>
      </c>
      <c r="AE16" s="15">
        <f>[12]Setembro!$B$34</f>
        <v>25.483333333333331</v>
      </c>
      <c r="AF16" s="112">
        <f t="shared" si="3"/>
        <v>21.19263888888889</v>
      </c>
      <c r="AH16" s="33" t="s">
        <v>52</v>
      </c>
    </row>
    <row r="17" spans="1:32" ht="17.100000000000001" customHeight="1" x14ac:dyDescent="0.2">
      <c r="A17" s="110" t="s">
        <v>8</v>
      </c>
      <c r="B17" s="15">
        <f>[13]Setembro!$B$5</f>
        <v>17.666666666666668</v>
      </c>
      <c r="C17" s="15">
        <f>[13]Setembro!$B$6</f>
        <v>19.93333333333333</v>
      </c>
      <c r="D17" s="15">
        <f>[13]Setembro!$B$7</f>
        <v>19.24583333333333</v>
      </c>
      <c r="E17" s="15">
        <f>[13]Setembro!$B$8</f>
        <v>17.199999999999996</v>
      </c>
      <c r="F17" s="15">
        <f>[13]Setembro!$B$9</f>
        <v>14.741666666666669</v>
      </c>
      <c r="G17" s="15">
        <f>[13]Setembro!$B$10</f>
        <v>11.870833333333335</v>
      </c>
      <c r="H17" s="15">
        <f>[13]Setembro!$B$11</f>
        <v>12.354166666666666</v>
      </c>
      <c r="I17" s="15">
        <f>[13]Setembro!$B$12</f>
        <v>14.554166666666669</v>
      </c>
      <c r="J17" s="15">
        <f>[13]Setembro!$B$13</f>
        <v>17.729166666666668</v>
      </c>
      <c r="K17" s="15">
        <f>[13]Setembro!$B$14</f>
        <v>21.933333333333337</v>
      </c>
      <c r="L17" s="15">
        <f>[13]Setembro!$B$15</f>
        <v>24.091666666666665</v>
      </c>
      <c r="M17" s="15">
        <f>[13]Setembro!$B$16</f>
        <v>26.075000000000003</v>
      </c>
      <c r="N17" s="15">
        <f>[13]Setembro!$B$17</f>
        <v>25.737500000000001</v>
      </c>
      <c r="O17" s="15">
        <f>[13]Setembro!$B$18</f>
        <v>18.716666666666669</v>
      </c>
      <c r="P17" s="15">
        <f>[13]Setembro!$B$19</f>
        <v>17.616666666666664</v>
      </c>
      <c r="Q17" s="15">
        <f>[13]Setembro!$B$20</f>
        <v>21.741666666666671</v>
      </c>
      <c r="R17" s="15">
        <f>[13]Setembro!$B$21</f>
        <v>23.950000000000003</v>
      </c>
      <c r="S17" s="15">
        <f>[13]Setembro!$B$22</f>
        <v>26.916666666666668</v>
      </c>
      <c r="T17" s="15">
        <f>[13]Setembro!$B$23</f>
        <v>19.954166666666666</v>
      </c>
      <c r="U17" s="15">
        <f>[13]Setembro!$B$24</f>
        <v>18.616666666666671</v>
      </c>
      <c r="V17" s="15">
        <f>[13]Setembro!$B$25</f>
        <v>18.841666666666669</v>
      </c>
      <c r="W17" s="15">
        <f>[13]Setembro!$B$26</f>
        <v>19.733333333333338</v>
      </c>
      <c r="X17" s="15">
        <f>[13]Setembro!$B$27</f>
        <v>21.195833333333336</v>
      </c>
      <c r="Y17" s="15">
        <f>[13]Setembro!$B$28</f>
        <v>22.870833333333334</v>
      </c>
      <c r="Z17" s="15">
        <f>[13]Setembro!$B$29</f>
        <v>22.391666666666666</v>
      </c>
      <c r="AA17" s="15">
        <f>[13]Setembro!$B$30</f>
        <v>21.829166666666666</v>
      </c>
      <c r="AB17" s="15">
        <f>[13]Setembro!$B$31</f>
        <v>22.4375</v>
      </c>
      <c r="AC17" s="15">
        <f>[13]Setembro!$B$32</f>
        <v>23.591666666666669</v>
      </c>
      <c r="AD17" s="15">
        <f>[13]Setembro!$B$33</f>
        <v>24.000000000000004</v>
      </c>
      <c r="AE17" s="15">
        <f>[13]Setembro!$B$34</f>
        <v>21.582608695652173</v>
      </c>
      <c r="AF17" s="112">
        <f t="shared" si="3"/>
        <v>20.304003623188411</v>
      </c>
    </row>
    <row r="18" spans="1:32" ht="17.100000000000001" customHeight="1" x14ac:dyDescent="0.2">
      <c r="A18" s="110" t="s">
        <v>9</v>
      </c>
      <c r="B18" s="15">
        <f>[14]Setembro!$B$5</f>
        <v>19.429166666666667</v>
      </c>
      <c r="C18" s="15">
        <f>[14]Setembro!$B$6</f>
        <v>21.429166666666664</v>
      </c>
      <c r="D18" s="15">
        <f>[14]Setembro!$B$7</f>
        <v>20.179166666666664</v>
      </c>
      <c r="E18" s="15">
        <f>[14]Setembro!$B$8</f>
        <v>17.866666666666671</v>
      </c>
      <c r="F18" s="15">
        <f>[14]Setembro!$B$9</f>
        <v>15.941666666666665</v>
      </c>
      <c r="G18" s="15">
        <f>[14]Setembro!$B$10</f>
        <v>12.700000000000001</v>
      </c>
      <c r="H18" s="15">
        <f>[14]Setembro!$B$11</f>
        <v>14.062500000000002</v>
      </c>
      <c r="I18" s="15">
        <f>[14]Setembro!$B$12</f>
        <v>14.241666666666669</v>
      </c>
      <c r="J18" s="15">
        <f>[14]Setembro!$B$13</f>
        <v>18.937500000000004</v>
      </c>
      <c r="K18" s="15">
        <f>[14]Setembro!$B$14</f>
        <v>22.991666666666664</v>
      </c>
      <c r="L18" s="15">
        <f>[14]Setembro!$B$15</f>
        <v>25.916666666666668</v>
      </c>
      <c r="M18" s="15">
        <f>[14]Setembro!$B$16</f>
        <v>27.445833333333326</v>
      </c>
      <c r="N18" s="15">
        <f>[14]Setembro!$B$17</f>
        <v>26.38636363636364</v>
      </c>
      <c r="O18" s="15">
        <f>[14]Setembro!$B$18</f>
        <v>20.545833333333331</v>
      </c>
      <c r="P18" s="15">
        <f>[14]Setembro!$B$19</f>
        <v>19.579166666666669</v>
      </c>
      <c r="Q18" s="15">
        <f>[14]Setembro!$B$20</f>
        <v>22.620833333333337</v>
      </c>
      <c r="R18" s="15">
        <f>[14]Setembro!$B$21</f>
        <v>25.5</v>
      </c>
      <c r="S18" s="15">
        <f>[14]Setembro!$B$22</f>
        <v>27.83636363636364</v>
      </c>
      <c r="T18" s="15">
        <f>[14]Setembro!$B$23</f>
        <v>21.812499999999996</v>
      </c>
      <c r="U18" s="15">
        <f>[14]Setembro!$B$24</f>
        <v>20.325000000000003</v>
      </c>
      <c r="V18" s="15">
        <f>[14]Setembro!$B$25</f>
        <v>20.470833333333331</v>
      </c>
      <c r="W18" s="15">
        <f>[14]Setembro!$B$26</f>
        <v>20.637499999999999</v>
      </c>
      <c r="X18" s="15">
        <f>[14]Setembro!$B$27</f>
        <v>23.241666666666664</v>
      </c>
      <c r="Y18" s="15">
        <f>[14]Setembro!$B$28</f>
        <v>24.381818181818186</v>
      </c>
      <c r="Z18" s="15">
        <f>[14]Setembro!$B$29</f>
        <v>23.379166666666663</v>
      </c>
      <c r="AA18" s="15">
        <f>[14]Setembro!$B$30</f>
        <v>23.458333333333329</v>
      </c>
      <c r="AB18" s="15">
        <f>[14]Setembro!$B$31</f>
        <v>24.487499999999997</v>
      </c>
      <c r="AC18" s="15">
        <f>[14]Setembro!$B$32</f>
        <v>24.478260869565219</v>
      </c>
      <c r="AD18" s="15">
        <f>[14]Setembro!$B$33</f>
        <v>25.345000000000002</v>
      </c>
      <c r="AE18" s="15">
        <f>[14]Setembro!$B$34</f>
        <v>24.791666666666661</v>
      </c>
      <c r="AF18" s="112">
        <f>AVERAGE(B18:AE18)</f>
        <v>21.680649099692577</v>
      </c>
    </row>
    <row r="19" spans="1:32" ht="17.100000000000001" customHeight="1" x14ac:dyDescent="0.2">
      <c r="A19" s="110" t="s">
        <v>47</v>
      </c>
      <c r="B19" s="15">
        <f>[15]Setembro!$B$5</f>
        <v>19.033333333333335</v>
      </c>
      <c r="C19" s="15">
        <f>[15]Setembro!$B$6</f>
        <v>21.158333333333335</v>
      </c>
      <c r="D19" s="15">
        <f>[15]Setembro!$B$7</f>
        <v>17.662499999999998</v>
      </c>
      <c r="E19" s="15">
        <f>[15]Setembro!$B$8</f>
        <v>14.054166666666669</v>
      </c>
      <c r="F19" s="15">
        <f>[15]Setembro!$B$9</f>
        <v>12.85416666666667</v>
      </c>
      <c r="G19" s="15">
        <f>[15]Setembro!$B$10</f>
        <v>13.370833333333335</v>
      </c>
      <c r="H19" s="15">
        <f>[15]Setembro!$B$11</f>
        <v>14.566666666666665</v>
      </c>
      <c r="I19" s="15">
        <f>[15]Setembro!$B$12</f>
        <v>17.845833333333331</v>
      </c>
      <c r="J19" s="15">
        <f>[15]Setembro!$B$13</f>
        <v>19.916666666666668</v>
      </c>
      <c r="K19" s="15">
        <f>[15]Setembro!$B$14</f>
        <v>22.787499999999998</v>
      </c>
      <c r="L19" s="15">
        <f>[15]Setembro!$B$15</f>
        <v>25.079166666666669</v>
      </c>
      <c r="M19" s="15">
        <f>[15]Setembro!$B$16</f>
        <v>25.991666666666664</v>
      </c>
      <c r="N19" s="15">
        <f>[15]Setembro!$B$17</f>
        <v>28.004166666666666</v>
      </c>
      <c r="O19" s="15">
        <f>[15]Setembro!$B$18</f>
        <v>22.750000000000004</v>
      </c>
      <c r="P19" s="15">
        <f>[15]Setembro!$B$19</f>
        <v>20.860869565217389</v>
      </c>
      <c r="Q19" s="15">
        <f>[15]Setembro!$B$20</f>
        <v>22.583333333333339</v>
      </c>
      <c r="R19" s="15">
        <f>[15]Setembro!$B$21</f>
        <v>26.070833333333329</v>
      </c>
      <c r="S19" s="15">
        <f>[15]Setembro!$B$22</f>
        <v>27.275000000000002</v>
      </c>
      <c r="T19" s="15">
        <f>[15]Setembro!$B$23</f>
        <v>22.716666666666669</v>
      </c>
      <c r="U19" s="15">
        <f>[15]Setembro!$B$24</f>
        <v>21.295833333333334</v>
      </c>
      <c r="V19" s="15">
        <f>[15]Setembro!$B$25</f>
        <v>20.920833333333331</v>
      </c>
      <c r="W19" s="15">
        <f>[15]Setembro!$B$26</f>
        <v>22.879166666666666</v>
      </c>
      <c r="X19" s="15">
        <f>[15]Setembro!$B$27</f>
        <v>24.295833333333334</v>
      </c>
      <c r="Y19" s="15">
        <f>[15]Setembro!$B$28</f>
        <v>23.325000000000003</v>
      </c>
      <c r="Z19" s="15">
        <f>[15]Setembro!$B$29</f>
        <v>22.337500000000002</v>
      </c>
      <c r="AA19" s="15">
        <f>[15]Setembro!$B$30</f>
        <v>22.612500000000001</v>
      </c>
      <c r="AB19" s="15">
        <f>[15]Setembro!$B$31</f>
        <v>24.541666666666661</v>
      </c>
      <c r="AC19" s="15">
        <f>[15]Setembro!$B$32</f>
        <v>25.875000000000004</v>
      </c>
      <c r="AD19" s="15">
        <f>[15]Setembro!$B$33</f>
        <v>25.224999999999998</v>
      </c>
      <c r="AE19" s="15">
        <f>[15]Setembro!$B$34</f>
        <v>26.662500000000005</v>
      </c>
      <c r="AF19" s="112">
        <f>AVERAGE(B19:AE19)</f>
        <v>21.818417874396133</v>
      </c>
    </row>
    <row r="20" spans="1:32" ht="17.100000000000001" customHeight="1" x14ac:dyDescent="0.2">
      <c r="A20" s="110" t="s">
        <v>10</v>
      </c>
      <c r="B20" s="15">
        <f>[16]Setembro!$B$5</f>
        <v>18.079166666666666</v>
      </c>
      <c r="C20" s="15">
        <f>[16]Setembro!$B$6</f>
        <v>19.925000000000001</v>
      </c>
      <c r="D20" s="15">
        <f>[16]Setembro!$B$7</f>
        <v>18.687500000000004</v>
      </c>
      <c r="E20" s="15">
        <f>[16]Setembro!$B$8</f>
        <v>16.600000000000001</v>
      </c>
      <c r="F20" s="15">
        <f>[16]Setembro!$B$9</f>
        <v>14.22916666666667</v>
      </c>
      <c r="G20" s="15">
        <f>[16]Setembro!$B$10</f>
        <v>11.712499999999999</v>
      </c>
      <c r="H20" s="15">
        <f>[16]Setembro!$B$11</f>
        <v>11.9125</v>
      </c>
      <c r="I20" s="15">
        <f>[16]Setembro!$B$12</f>
        <v>13.833333333333334</v>
      </c>
      <c r="J20" s="15">
        <f>[16]Setembro!$B$13</f>
        <v>18.204166666666662</v>
      </c>
      <c r="K20" s="15">
        <f>[16]Setembro!$B$14</f>
        <v>21.850000000000005</v>
      </c>
      <c r="L20" s="15">
        <f>[16]Setembro!$B$15</f>
        <v>28.729999999999997</v>
      </c>
      <c r="M20" s="15">
        <f>[16]Setembro!$B$16</f>
        <v>32.637500000000003</v>
      </c>
      <c r="N20" s="15">
        <f>[16]Setembro!$B$17</f>
        <v>31.675000000000001</v>
      </c>
      <c r="O20" s="15">
        <f>[16]Setembro!$B$18</f>
        <v>21.777777777777779</v>
      </c>
      <c r="P20" s="15">
        <f>[16]Setembro!$B$19</f>
        <v>22.055555555555557</v>
      </c>
      <c r="Q20" s="15">
        <f>[16]Setembro!$B$20</f>
        <v>26.362500000000001</v>
      </c>
      <c r="R20" s="15">
        <f>[16]Setembro!$B$21</f>
        <v>30.825000000000003</v>
      </c>
      <c r="S20" s="15">
        <f>[16]Setembro!$B$22</f>
        <v>27.395833333333332</v>
      </c>
      <c r="T20" s="15">
        <f>[16]Setembro!$B$23</f>
        <v>21.363636363636363</v>
      </c>
      <c r="U20" s="15">
        <f>[16]Setembro!$B$24</f>
        <v>22.408333333333331</v>
      </c>
      <c r="V20" s="15">
        <f>[16]Setembro!$B$25</f>
        <v>22.733333333333334</v>
      </c>
      <c r="W20" s="15">
        <f>[16]Setembro!$B$26</f>
        <v>24.324999999999999</v>
      </c>
      <c r="X20" s="15">
        <f>[16]Setembro!$B$27</f>
        <v>25.499999999999996</v>
      </c>
      <c r="Y20" s="15">
        <f>[16]Setembro!$B$28</f>
        <v>26.833333333333339</v>
      </c>
      <c r="Z20" s="15">
        <f>[16]Setembro!$B$29</f>
        <v>25.05</v>
      </c>
      <c r="AA20" s="15">
        <f>[16]Setembro!$B$30</f>
        <v>26.512499999999999</v>
      </c>
      <c r="AB20" s="15">
        <f>[16]Setembro!$B$31</f>
        <v>28.825000000000003</v>
      </c>
      <c r="AC20" s="15">
        <f>[16]Setembro!$B$32</f>
        <v>29.2</v>
      </c>
      <c r="AD20" s="15">
        <f>[16]Setembro!$B$33</f>
        <v>30.228571428571424</v>
      </c>
      <c r="AE20" s="15">
        <f>[16]Setembro!$B$34</f>
        <v>27.266666666666669</v>
      </c>
      <c r="AF20" s="112">
        <f t="shared" si="3"/>
        <v>23.224629148629148</v>
      </c>
    </row>
    <row r="21" spans="1:32" ht="17.100000000000001" customHeight="1" x14ac:dyDescent="0.2">
      <c r="A21" s="110" t="s">
        <v>11</v>
      </c>
      <c r="B21" s="15">
        <f>[17]Setembro!$B$5</f>
        <v>17.274999999999999</v>
      </c>
      <c r="C21" s="15">
        <f>[17]Setembro!$B$6</f>
        <v>19.191666666666666</v>
      </c>
      <c r="D21" s="15">
        <f>[17]Setembro!$B$7</f>
        <v>18.200000000000003</v>
      </c>
      <c r="E21" s="15">
        <f>[17]Setembro!$B$8</f>
        <v>16.662500000000001</v>
      </c>
      <c r="F21" s="15">
        <f>[17]Setembro!$B$9</f>
        <v>14.591666666666669</v>
      </c>
      <c r="G21" s="15">
        <f>[17]Setembro!$B$10</f>
        <v>13.35</v>
      </c>
      <c r="H21" s="15">
        <f>[17]Setembro!$B$11</f>
        <v>14.924999999999999</v>
      </c>
      <c r="I21" s="15">
        <f>[17]Setembro!$B$12</f>
        <v>16.004166666666666</v>
      </c>
      <c r="J21" s="15">
        <f>[17]Setembro!$B$13</f>
        <v>18.279166666666672</v>
      </c>
      <c r="K21" s="15">
        <f>[17]Setembro!$B$14</f>
        <v>21.516666666666666</v>
      </c>
      <c r="L21" s="15">
        <f>[17]Setembro!$B$15</f>
        <v>23.620833333333337</v>
      </c>
      <c r="M21" s="15">
        <f>[17]Setembro!$B$16</f>
        <v>24.466666666666669</v>
      </c>
      <c r="N21" s="15">
        <f>[17]Setembro!$B$17</f>
        <v>25.733333333333334</v>
      </c>
      <c r="O21" s="15">
        <f>[17]Setembro!$B$18</f>
        <v>21.175000000000001</v>
      </c>
      <c r="P21" s="15">
        <f>[17]Setembro!$B$19</f>
        <v>19.625000000000004</v>
      </c>
      <c r="Q21" s="15">
        <f>[17]Setembro!$B$20</f>
        <v>20.587500000000002</v>
      </c>
      <c r="R21" s="15">
        <f>[17]Setembro!$B$21</f>
        <v>24.574999999999999</v>
      </c>
      <c r="S21" s="15">
        <f>[17]Setembro!$B$22</f>
        <v>26.262500000000003</v>
      </c>
      <c r="T21" s="15">
        <f>[17]Setembro!$B$23</f>
        <v>20.675000000000001</v>
      </c>
      <c r="U21" s="15">
        <f>[17]Setembro!$B$24</f>
        <v>19.408333333333331</v>
      </c>
      <c r="V21" s="15">
        <f>[17]Setembro!$B$25</f>
        <v>18.487500000000001</v>
      </c>
      <c r="W21" s="15">
        <f>[17]Setembro!$B$26</f>
        <v>19.879166666666666</v>
      </c>
      <c r="X21" s="15">
        <f>[17]Setembro!$B$27</f>
        <v>21.200000000000003</v>
      </c>
      <c r="Y21" s="15">
        <f>[17]Setembro!$B$28</f>
        <v>23.087499999999995</v>
      </c>
      <c r="Z21" s="15">
        <f>[17]Setembro!$B$29</f>
        <v>23.195833333333329</v>
      </c>
      <c r="AA21" s="15">
        <f>[17]Setembro!$B$30</f>
        <v>22.420833333333334</v>
      </c>
      <c r="AB21" s="15">
        <f>[17]Setembro!$B$31</f>
        <v>23.395833333333332</v>
      </c>
      <c r="AC21" s="15">
        <f>[17]Setembro!$B$32</f>
        <v>23.520833333333332</v>
      </c>
      <c r="AD21" s="15">
        <f>[17]Setembro!$B$33</f>
        <v>23.174999999999997</v>
      </c>
      <c r="AE21" s="15">
        <f>[17]Setembro!$B$34</f>
        <v>23.6875</v>
      </c>
      <c r="AF21" s="112">
        <f t="shared" si="3"/>
        <v>20.605833333333333</v>
      </c>
    </row>
    <row r="22" spans="1:32" ht="17.100000000000001" customHeight="1" x14ac:dyDescent="0.2">
      <c r="A22" s="110" t="s">
        <v>12</v>
      </c>
      <c r="B22" s="15">
        <f>[18]Setembro!$B$5</f>
        <v>19.387499999999999</v>
      </c>
      <c r="C22" s="15">
        <f>[18]Setembro!$B$6</f>
        <v>22.795833333333331</v>
      </c>
      <c r="D22" s="15">
        <f>[18]Setembro!$B$7</f>
        <v>18.862499999999997</v>
      </c>
      <c r="E22" s="15">
        <f>[18]Setembro!$B$8</f>
        <v>15.262499999999998</v>
      </c>
      <c r="F22" s="15">
        <f>[18]Setembro!$B$9</f>
        <v>14.720833333333333</v>
      </c>
      <c r="G22" s="15">
        <f>[18]Setembro!$B$10</f>
        <v>15.691666666666668</v>
      </c>
      <c r="H22" s="15">
        <f>[18]Setembro!$B$11</f>
        <v>16.399999999999999</v>
      </c>
      <c r="I22" s="15">
        <f>[18]Setembro!$B$12</f>
        <v>18.824999999999999</v>
      </c>
      <c r="J22" s="15">
        <f>[18]Setembro!$B$13</f>
        <v>21.599999999999998</v>
      </c>
      <c r="K22" s="15">
        <f>[18]Setembro!$B$14</f>
        <v>24.249999999999996</v>
      </c>
      <c r="L22" s="15">
        <f>[18]Setembro!$B$15</f>
        <v>26.30416666666666</v>
      </c>
      <c r="M22" s="15">
        <f>[18]Setembro!$B$16</f>
        <v>26.833333333333339</v>
      </c>
      <c r="N22" s="15">
        <f>[18]Setembro!$B$17</f>
        <v>29.270833333333332</v>
      </c>
      <c r="O22" s="15">
        <f>[18]Setembro!$B$18</f>
        <v>24.041666666666668</v>
      </c>
      <c r="P22" s="15">
        <f>[18]Setembro!$B$19</f>
        <v>21.545833333333334</v>
      </c>
      <c r="Q22" s="15">
        <f>[18]Setembro!$B$20</f>
        <v>23.454166666666662</v>
      </c>
      <c r="R22" s="15">
        <f>[18]Setembro!$B$21</f>
        <v>26.204166666666662</v>
      </c>
      <c r="S22" s="15">
        <f>[18]Setembro!$B$22</f>
        <v>27.816666666666666</v>
      </c>
      <c r="T22" s="15">
        <f>[18]Setembro!$B$23</f>
        <v>24.120833333333334</v>
      </c>
      <c r="U22" s="15">
        <f>[18]Setembro!$B$24</f>
        <v>22.266666666666662</v>
      </c>
      <c r="V22" s="15">
        <f>[18]Setembro!$B$25</f>
        <v>22.920833333333334</v>
      </c>
      <c r="W22" s="15">
        <f>[18]Setembro!$B$26</f>
        <v>23.724999999999998</v>
      </c>
      <c r="X22" s="15">
        <f>[18]Setembro!$B$27</f>
        <v>25.766666666666666</v>
      </c>
      <c r="Y22" s="15">
        <f>[18]Setembro!$B$28</f>
        <v>25.095833333333331</v>
      </c>
      <c r="Z22" s="15">
        <f>[18]Setembro!$B$29</f>
        <v>24.658333333333331</v>
      </c>
      <c r="AA22" s="15">
        <f>[18]Setembro!$B$30</f>
        <v>24.758333333333329</v>
      </c>
      <c r="AB22" s="15">
        <f>[18]Setembro!$B$31</f>
        <v>25.904166666666665</v>
      </c>
      <c r="AC22" s="15">
        <f>[18]Setembro!$B$32</f>
        <v>26.466666666666665</v>
      </c>
      <c r="AD22" s="15">
        <f>[18]Setembro!$B$33</f>
        <v>27.245833333333337</v>
      </c>
      <c r="AE22" s="15">
        <f>[18]Setembro!$B$34</f>
        <v>28.254166666666666</v>
      </c>
      <c r="AF22" s="112">
        <f>AVERAGE(B22:AE22)</f>
        <v>23.148333333333337</v>
      </c>
    </row>
    <row r="23" spans="1:32" ht="17.100000000000001" customHeight="1" x14ac:dyDescent="0.2">
      <c r="A23" s="110" t="s">
        <v>13</v>
      </c>
      <c r="B23" s="15">
        <f>[19]Setembro!$B$5</f>
        <v>18.920833333333334</v>
      </c>
      <c r="C23" s="15">
        <f>[19]Setembro!$B$6</f>
        <v>22.545833333333331</v>
      </c>
      <c r="D23" s="15">
        <f>[19]Setembro!$B$7</f>
        <v>16.766666666666662</v>
      </c>
      <c r="E23" s="15">
        <f>[19]Setembro!$B$8</f>
        <v>12.5375</v>
      </c>
      <c r="F23" s="15">
        <f>[19]Setembro!$B$9</f>
        <v>12.375</v>
      </c>
      <c r="G23" s="15">
        <f>[19]Setembro!$B$10</f>
        <v>14.75</v>
      </c>
      <c r="H23" s="15">
        <f>[19]Setembro!$B$11</f>
        <v>16.758333333333329</v>
      </c>
      <c r="I23" s="15">
        <f>[19]Setembro!$B$12</f>
        <v>19.974999999999998</v>
      </c>
      <c r="J23" s="15">
        <f>[19]Setembro!$B$13</f>
        <v>22.533333333333335</v>
      </c>
      <c r="K23" s="15">
        <f>[19]Setembro!$B$14</f>
        <v>24.633333333333336</v>
      </c>
      <c r="L23" s="15">
        <f>[19]Setembro!$B$15</f>
        <v>26.112500000000001</v>
      </c>
      <c r="M23" s="15">
        <f>[19]Setembro!$B$16</f>
        <v>27.116666666666664</v>
      </c>
      <c r="N23" s="15">
        <f>[19]Setembro!$B$17</f>
        <v>30.124999999999996</v>
      </c>
      <c r="O23" s="15">
        <f>[19]Setembro!$B$18</f>
        <v>25.179166666666671</v>
      </c>
      <c r="P23" s="15">
        <f>[19]Setembro!$B$19</f>
        <v>22.05</v>
      </c>
      <c r="Q23" s="15">
        <f>[19]Setembro!$B$20</f>
        <v>22.9375</v>
      </c>
      <c r="R23" s="15">
        <f>[19]Setembro!$B$21</f>
        <v>26.383333333333329</v>
      </c>
      <c r="S23" s="15">
        <f>[19]Setembro!$B$22</f>
        <v>27.495833333333334</v>
      </c>
      <c r="T23" s="15">
        <f>[19]Setembro!$B$23</f>
        <v>24.845833333333335</v>
      </c>
      <c r="U23" s="15">
        <f>[19]Setembro!$B$24</f>
        <v>23.3125</v>
      </c>
      <c r="V23" s="15">
        <f>[19]Setembro!$B$25</f>
        <v>23.979166666666668</v>
      </c>
      <c r="W23" s="15">
        <f>[19]Setembro!$B$26</f>
        <v>24.670833333333334</v>
      </c>
      <c r="X23" s="15">
        <f>[19]Setembro!$B$27</f>
        <v>25.891666666666666</v>
      </c>
      <c r="Y23" s="15">
        <f>[19]Setembro!$B$28</f>
        <v>25.979166666666661</v>
      </c>
      <c r="Z23" s="15">
        <f>[19]Setembro!$B$29</f>
        <v>24.574999999999999</v>
      </c>
      <c r="AA23" s="15">
        <f>[19]Setembro!$B$30</f>
        <v>24.575000000000006</v>
      </c>
      <c r="AB23" s="15">
        <f>[19]Setembro!$B$31</f>
        <v>26.408333333333331</v>
      </c>
      <c r="AC23" s="15">
        <f>[19]Setembro!$B$32</f>
        <v>27.212500000000002</v>
      </c>
      <c r="AD23" s="15">
        <f>[19]Setembro!$B$33</f>
        <v>26.766666666666666</v>
      </c>
      <c r="AE23" s="15">
        <f>[19]Setembro!$B$34</f>
        <v>27.020833333333332</v>
      </c>
      <c r="AF23" s="112">
        <f t="shared" si="3"/>
        <v>23.14777777777778</v>
      </c>
    </row>
    <row r="24" spans="1:32" ht="17.100000000000001" customHeight="1" x14ac:dyDescent="0.2">
      <c r="A24" s="110" t="s">
        <v>14</v>
      </c>
      <c r="B24" s="15">
        <f>[20]Setembro!$B$5</f>
        <v>20.162500000000005</v>
      </c>
      <c r="C24" s="15">
        <f>[20]Setembro!$B$6</f>
        <v>23.866666666666664</v>
      </c>
      <c r="D24" s="15">
        <f>[20]Setembro!$B$7</f>
        <v>22.029166666666669</v>
      </c>
      <c r="E24" s="15">
        <f>[20]Setembro!$B$8</f>
        <v>20.391666666666669</v>
      </c>
      <c r="F24" s="15">
        <f>[20]Setembro!$B$9</f>
        <v>22.766666666666669</v>
      </c>
      <c r="G24" s="15">
        <f>[20]Setembro!$B$10</f>
        <v>19.562499999999996</v>
      </c>
      <c r="H24" s="15">
        <f>[20]Setembro!$B$11</f>
        <v>17.929166666666667</v>
      </c>
      <c r="I24" s="15">
        <f>[20]Setembro!$B$12</f>
        <v>19.758333333333336</v>
      </c>
      <c r="J24" s="15">
        <f>[20]Setembro!$B$13</f>
        <v>20.637499999999999</v>
      </c>
      <c r="K24" s="15">
        <f>[20]Setembro!$B$14</f>
        <v>24.045833333333331</v>
      </c>
      <c r="L24" s="15">
        <f>[20]Setembro!$B$15</f>
        <v>26.704166666666676</v>
      </c>
      <c r="M24" s="15">
        <f>[20]Setembro!$B$16</f>
        <v>27.516666666666666</v>
      </c>
      <c r="N24" s="15">
        <f>[20]Setembro!$B$17</f>
        <v>28.283333333333335</v>
      </c>
      <c r="O24" s="15">
        <f>[20]Setembro!$B$18</f>
        <v>23.220833333333331</v>
      </c>
      <c r="P24" s="15">
        <f>[20]Setembro!$B$19</f>
        <v>20.55</v>
      </c>
      <c r="Q24" s="15">
        <f>[20]Setembro!$B$20</f>
        <v>23.083333333333329</v>
      </c>
      <c r="R24" s="15">
        <f>[20]Setembro!$B$21</f>
        <v>25.766666666666669</v>
      </c>
      <c r="S24" s="15">
        <f>[20]Setembro!$B$22</f>
        <v>28.341666666666665</v>
      </c>
      <c r="T24" s="15">
        <f>[20]Setembro!$B$23</f>
        <v>25.595833333333335</v>
      </c>
      <c r="U24" s="15">
        <f>[20]Setembro!$B$24</f>
        <v>21.679166666666671</v>
      </c>
      <c r="V24" s="15">
        <f>[20]Setembro!$B$25</f>
        <v>21.008333333333336</v>
      </c>
      <c r="W24" s="15">
        <f>[20]Setembro!$B$26</f>
        <v>21.75</v>
      </c>
      <c r="X24" s="15">
        <f>[20]Setembro!$B$27</f>
        <v>22.616666666666671</v>
      </c>
      <c r="Y24" s="15">
        <f>[20]Setembro!$B$28</f>
        <v>23.970833333333335</v>
      </c>
      <c r="Z24" s="15">
        <f>[20]Setembro!$B$29</f>
        <v>23.95</v>
      </c>
      <c r="AA24" s="15">
        <f>[20]Setembro!$B$30</f>
        <v>23.641666666666666</v>
      </c>
      <c r="AB24" s="15">
        <f>[20]Setembro!$B$31</f>
        <v>24.074999999999999</v>
      </c>
      <c r="AC24" s="15">
        <f>[20]Setembro!$B$32</f>
        <v>23.945833333333336</v>
      </c>
      <c r="AD24" s="15">
        <f>[20]Setembro!$B$33</f>
        <v>25.095833333333335</v>
      </c>
      <c r="AE24" s="15">
        <f>[20]Setembro!$B$34</f>
        <v>25.404166666666669</v>
      </c>
      <c r="AF24" s="112">
        <f t="shared" si="3"/>
        <v>23.245000000000001</v>
      </c>
    </row>
    <row r="25" spans="1:32" ht="17.100000000000001" customHeight="1" x14ac:dyDescent="0.2">
      <c r="A25" s="110" t="s">
        <v>15</v>
      </c>
      <c r="B25" s="15">
        <f>[21]Setembro!$B$5</f>
        <v>17.258333333333333</v>
      </c>
      <c r="C25" s="15">
        <f>[21]Setembro!$B$6</f>
        <v>19.462499999999999</v>
      </c>
      <c r="D25" s="15">
        <f>[21]Setembro!$B$7</f>
        <v>15.291666666666666</v>
      </c>
      <c r="E25" s="15">
        <f>[21]Setembro!$B$8</f>
        <v>11.487500000000002</v>
      </c>
      <c r="F25" s="15">
        <f>[21]Setembro!$B$9</f>
        <v>10.425000000000001</v>
      </c>
      <c r="G25" s="15">
        <f>[21]Setembro!$B$10</f>
        <v>8.9541666666666675</v>
      </c>
      <c r="H25" s="15">
        <f>[21]Setembro!$B$11</f>
        <v>11.429166666666667</v>
      </c>
      <c r="I25" s="15">
        <f>[21]Setembro!$B$12</f>
        <v>15.124999999999998</v>
      </c>
      <c r="J25" s="15">
        <f>[21]Setembro!$B$13</f>
        <v>18.037499999999998</v>
      </c>
      <c r="K25" s="15">
        <f>[21]Setembro!$B$14</f>
        <v>21.245833333333337</v>
      </c>
      <c r="L25" s="15">
        <f>[21]Setembro!$B$15</f>
        <v>23.587500000000006</v>
      </c>
      <c r="M25" s="15">
        <f>[21]Setembro!$B$16</f>
        <v>26.058333333333334</v>
      </c>
      <c r="N25" s="15">
        <f>[21]Setembro!$B$17</f>
        <v>25.462500000000002</v>
      </c>
      <c r="O25" s="15">
        <f>[21]Setembro!$B$18</f>
        <v>18.2</v>
      </c>
      <c r="P25" s="15">
        <f>[21]Setembro!$B$19</f>
        <v>17.625000000000004</v>
      </c>
      <c r="Q25" s="15">
        <f>[21]Setembro!$B$20</f>
        <v>21.308333333333334</v>
      </c>
      <c r="R25" s="15">
        <f>[21]Setembro!$B$21</f>
        <v>24.833333333333332</v>
      </c>
      <c r="S25" s="15">
        <f>[21]Setembro!$B$22</f>
        <v>27.633333333333336</v>
      </c>
      <c r="T25" s="15">
        <f>[21]Setembro!$B$23</f>
        <v>20.375</v>
      </c>
      <c r="U25" s="15">
        <f>[21]Setembro!$B$24</f>
        <v>18.537500000000001</v>
      </c>
      <c r="V25" s="15">
        <f>[21]Setembro!$B$25</f>
        <v>19.220833333333335</v>
      </c>
      <c r="W25" s="15">
        <f>[21]Setembro!$B$26</f>
        <v>19.616666666666667</v>
      </c>
      <c r="X25" s="15">
        <f>[21]Setembro!$B$27</f>
        <v>21.570833333333329</v>
      </c>
      <c r="Y25" s="15">
        <f>[21]Setembro!$B$28</f>
        <v>22.112500000000001</v>
      </c>
      <c r="Z25" s="15">
        <f>[21]Setembro!$B$29</f>
        <v>18.637500000000003</v>
      </c>
      <c r="AA25" s="15">
        <f>[21]Setembro!$B$30</f>
        <v>21.324999999999999</v>
      </c>
      <c r="AB25" s="15">
        <f>[21]Setembro!$B$31</f>
        <v>23.379166666666663</v>
      </c>
      <c r="AC25" s="15">
        <f>[21]Setembro!$B$32</f>
        <v>24.0625</v>
      </c>
      <c r="AD25" s="15">
        <f>[21]Setembro!$B$33</f>
        <v>25.137500000000003</v>
      </c>
      <c r="AE25" s="15">
        <f>[21]Setembro!$B$34</f>
        <v>24.137499999999999</v>
      </c>
      <c r="AF25" s="112">
        <f t="shared" si="3"/>
        <v>19.717916666666671</v>
      </c>
    </row>
    <row r="26" spans="1:32" ht="17.100000000000001" customHeight="1" x14ac:dyDescent="0.2">
      <c r="A26" s="110" t="s">
        <v>16</v>
      </c>
      <c r="B26" s="15">
        <f>[22]Setembro!$B$5</f>
        <v>20.545833333333334</v>
      </c>
      <c r="C26" s="15">
        <f>[22]Setembro!$B$6</f>
        <v>21.808333333333337</v>
      </c>
      <c r="D26" s="15">
        <f>[22]Setembro!$B$7</f>
        <v>14.070833333333331</v>
      </c>
      <c r="E26" s="15">
        <f>[22]Setembro!$B$8</f>
        <v>11.2125</v>
      </c>
      <c r="F26" s="15">
        <f>[22]Setembro!$B$9</f>
        <v>11.254166666666668</v>
      </c>
      <c r="G26" s="15">
        <f>[22]Setembro!$B$10</f>
        <v>13.549999999999999</v>
      </c>
      <c r="H26" s="15">
        <f>[22]Setembro!$B$11</f>
        <v>13.865217391304347</v>
      </c>
      <c r="I26" s="15">
        <f>[22]Setembro!$B$12</f>
        <v>18.433333333333334</v>
      </c>
      <c r="J26" s="15">
        <f>[22]Setembro!$B$13</f>
        <v>20.095833333333331</v>
      </c>
      <c r="K26" s="15">
        <f>[22]Setembro!$B$14</f>
        <v>23.55</v>
      </c>
      <c r="L26" s="15">
        <f>[22]Setembro!$B$15</f>
        <v>26.625000000000004</v>
      </c>
      <c r="M26" s="15">
        <f>[22]Setembro!$B$16</f>
        <v>30.433333333333337</v>
      </c>
      <c r="N26" s="15">
        <f>[22]Setembro!$B$17</f>
        <v>30.429166666666656</v>
      </c>
      <c r="O26" s="15">
        <f>[22]Setembro!$B$18</f>
        <v>22.312499999999996</v>
      </c>
      <c r="P26" s="15">
        <f>[22]Setembro!$B$19</f>
        <v>20.216666666666665</v>
      </c>
      <c r="Q26" s="15">
        <f>[22]Setembro!$B$20</f>
        <v>23.762500000000006</v>
      </c>
      <c r="R26" s="15">
        <f>[22]Setembro!$B$21</f>
        <v>27.241666666666664</v>
      </c>
      <c r="S26" s="15">
        <f>[22]Setembro!$B$22</f>
        <v>31.229166666666668</v>
      </c>
      <c r="T26" s="15">
        <f>[22]Setembro!$B$23</f>
        <v>24.666666666666661</v>
      </c>
      <c r="U26" s="15">
        <f>[22]Setembro!$B$24</f>
        <v>21.091666666666665</v>
      </c>
      <c r="V26" s="15">
        <f>[22]Setembro!$B$25</f>
        <v>22.441666666666666</v>
      </c>
      <c r="W26" s="15">
        <f>[22]Setembro!$B$26</f>
        <v>24.666666666666671</v>
      </c>
      <c r="X26" s="15">
        <f>[22]Setembro!$B$27</f>
        <v>25.245833333333337</v>
      </c>
      <c r="Y26" s="15">
        <f>[22]Setembro!$B$28</f>
        <v>24.245833333333337</v>
      </c>
      <c r="Z26" s="15">
        <f>[22]Setembro!$B$29</f>
        <v>21.641666666666666</v>
      </c>
      <c r="AA26" s="15">
        <f>[22]Setembro!$B$30</f>
        <v>23.362499999999997</v>
      </c>
      <c r="AB26" s="15">
        <f>[22]Setembro!$B$31</f>
        <v>27.05</v>
      </c>
      <c r="AC26" s="15">
        <f>[22]Setembro!$B$32</f>
        <v>28.224999999999994</v>
      </c>
      <c r="AD26" s="15">
        <f>[22]Setembro!$B$33</f>
        <v>29.283333333333331</v>
      </c>
      <c r="AE26" s="15">
        <f>[22]Setembro!$B$34</f>
        <v>27.587500000000002</v>
      </c>
      <c r="AF26" s="112">
        <f t="shared" si="3"/>
        <v>22.671479468599031</v>
      </c>
    </row>
    <row r="27" spans="1:32" ht="17.100000000000001" customHeight="1" x14ac:dyDescent="0.2">
      <c r="A27" s="110" t="s">
        <v>17</v>
      </c>
      <c r="B27" s="15">
        <f>[23]Setembro!$B$5</f>
        <v>18.679166666666667</v>
      </c>
      <c r="C27" s="15">
        <f>[23]Setembro!$B$6</f>
        <v>19.325000000000003</v>
      </c>
      <c r="D27" s="15">
        <f>[23]Setembro!$B$7</f>
        <v>18.695833333333336</v>
      </c>
      <c r="E27" s="15">
        <f>[23]Setembro!$B$8</f>
        <v>17.745833333333334</v>
      </c>
      <c r="F27" s="15">
        <f>[23]Setembro!$B$9</f>
        <v>15.899999999999999</v>
      </c>
      <c r="G27" s="15">
        <f>[23]Setembro!$B$10</f>
        <v>13.0625</v>
      </c>
      <c r="H27" s="15">
        <f>[23]Setembro!$B$11</f>
        <v>14.825000000000001</v>
      </c>
      <c r="I27" s="15">
        <f>[23]Setembro!$B$12</f>
        <v>14.795833333333333</v>
      </c>
      <c r="J27" s="15">
        <f>[23]Setembro!$B$13</f>
        <v>18.341666666666665</v>
      </c>
      <c r="K27" s="15">
        <f>[23]Setembro!$B$14</f>
        <v>21.508333333333329</v>
      </c>
      <c r="L27" s="15">
        <f>[23]Setembro!$B$15</f>
        <v>23.941666666666663</v>
      </c>
      <c r="M27" s="15">
        <f>[23]Setembro!$B$16</f>
        <v>25.841666666666672</v>
      </c>
      <c r="N27" s="15">
        <f>[23]Setembro!$B$17</f>
        <v>26.650000000000002</v>
      </c>
      <c r="O27" s="15">
        <f>[23]Setembro!$B$18</f>
        <v>21.199999999999996</v>
      </c>
      <c r="P27" s="15">
        <f>[23]Setembro!$B$19</f>
        <v>19.387500000000003</v>
      </c>
      <c r="Q27" s="15">
        <f>[23]Setembro!$B$20</f>
        <v>20.079166666666666</v>
      </c>
      <c r="R27" s="15">
        <f>[23]Setembro!$B$21</f>
        <v>25.133333333333329</v>
      </c>
      <c r="S27" s="15">
        <f>[23]Setembro!$B$22</f>
        <v>27.620833333333337</v>
      </c>
      <c r="T27" s="15">
        <f>[23]Setembro!$B$23</f>
        <v>21.429166666666664</v>
      </c>
      <c r="U27" s="15">
        <f>[23]Setembro!$B$24</f>
        <v>20.379166666666666</v>
      </c>
      <c r="V27" s="15">
        <f>[23]Setembro!$B$25</f>
        <v>18.362500000000001</v>
      </c>
      <c r="W27" s="15">
        <f>[23]Setembro!$B$26</f>
        <v>20.483333333333331</v>
      </c>
      <c r="X27" s="15">
        <f>[23]Setembro!$B$27</f>
        <v>20.441666666666663</v>
      </c>
      <c r="Y27" s="15">
        <f>[23]Setembro!$B$28</f>
        <v>21.887500000000003</v>
      </c>
      <c r="Z27" s="15">
        <f>[23]Setembro!$B$29</f>
        <v>23.616666666666664</v>
      </c>
      <c r="AA27" s="15">
        <f>[23]Setembro!$B$30</f>
        <v>21.720833333333331</v>
      </c>
      <c r="AB27" s="15">
        <f>[23]Setembro!$B$31</f>
        <v>23.029166666666672</v>
      </c>
      <c r="AC27" s="15">
        <f>[23]Setembro!$B$32</f>
        <v>23.970833333333331</v>
      </c>
      <c r="AD27" s="15">
        <f>[23]Setembro!$B$33</f>
        <v>23.787499999999998</v>
      </c>
      <c r="AE27" s="15">
        <f>[23]Setembro!$B$34</f>
        <v>22.891666666666666</v>
      </c>
      <c r="AF27" s="112">
        <f>AVERAGE(B27:AE27)</f>
        <v>20.824444444444445</v>
      </c>
    </row>
    <row r="28" spans="1:32" ht="17.100000000000001" customHeight="1" x14ac:dyDescent="0.2">
      <c r="A28" s="110" t="s">
        <v>18</v>
      </c>
      <c r="B28" s="15">
        <f>[24]Setembro!$B$5</f>
        <v>19.104166666666664</v>
      </c>
      <c r="C28" s="15">
        <f>[24]Setembro!$B$6</f>
        <v>22.270833333333332</v>
      </c>
      <c r="D28" s="15">
        <f>[24]Setembro!$B$7</f>
        <v>19.525000000000002</v>
      </c>
      <c r="E28" s="15">
        <f>[24]Setembro!$B$8</f>
        <v>15.787500000000001</v>
      </c>
      <c r="F28" s="15">
        <f>[24]Setembro!$B$9</f>
        <v>15.816666666666668</v>
      </c>
      <c r="G28" s="15">
        <f>[24]Setembro!$B$10</f>
        <v>13.325000000000001</v>
      </c>
      <c r="H28" s="15">
        <f>[24]Setembro!$B$11</f>
        <v>15.991666666666667</v>
      </c>
      <c r="I28" s="15">
        <f>[24]Setembro!$B$12</f>
        <v>18.624999999999996</v>
      </c>
      <c r="J28" s="15">
        <f>[24]Setembro!$B$13</f>
        <v>21.233333333333331</v>
      </c>
      <c r="K28" s="15">
        <f>[24]Setembro!$B$14</f>
        <v>24.5</v>
      </c>
      <c r="L28" s="15">
        <f>[24]Setembro!$B$15</f>
        <v>26.283333333333335</v>
      </c>
      <c r="M28" s="15">
        <f>[24]Setembro!$B$16</f>
        <v>25.950000000000003</v>
      </c>
      <c r="N28" s="15">
        <f>[24]Setembro!$B$17</f>
        <v>25.341666666666669</v>
      </c>
      <c r="O28" s="15">
        <f>[24]Setembro!$B$18</f>
        <v>22.541666666666671</v>
      </c>
      <c r="P28" s="15">
        <f>[24]Setembro!$B$19</f>
        <v>20.520833333333332</v>
      </c>
      <c r="Q28" s="15">
        <f>[24]Setembro!$B$20</f>
        <v>23.479166666666668</v>
      </c>
      <c r="R28" s="15">
        <f>[24]Setembro!$B$21</f>
        <v>26.5</v>
      </c>
      <c r="S28" s="15">
        <f>[24]Setembro!$B$22</f>
        <v>27.329166666666666</v>
      </c>
      <c r="T28" s="15">
        <f>[24]Setembro!$B$23</f>
        <v>22.916666666666661</v>
      </c>
      <c r="U28" s="15">
        <f>[24]Setembro!$B$24</f>
        <v>21.129166666666666</v>
      </c>
      <c r="V28" s="15">
        <f>[24]Setembro!$B$25</f>
        <v>21.845833333333331</v>
      </c>
      <c r="W28" s="15">
        <f>[24]Setembro!$B$26</f>
        <v>21.8</v>
      </c>
      <c r="X28" s="15">
        <f>[24]Setembro!$B$27</f>
        <v>24.5625</v>
      </c>
      <c r="Y28" s="15">
        <f>[24]Setembro!$B$28</f>
        <v>23.662499999999998</v>
      </c>
      <c r="Z28" s="15">
        <f>[24]Setembro!$B$29</f>
        <v>23.379166666666663</v>
      </c>
      <c r="AA28" s="15">
        <f>[24]Setembro!$B$30</f>
        <v>23.991666666666671</v>
      </c>
      <c r="AB28" s="15">
        <f>[24]Setembro!$B$31</f>
        <v>24.487499999999997</v>
      </c>
      <c r="AC28" s="15">
        <f>[24]Setembro!$B$32</f>
        <v>24.245833333333337</v>
      </c>
      <c r="AD28" s="15">
        <f>[24]Setembro!$B$33</f>
        <v>26.179166666666664</v>
      </c>
      <c r="AE28" s="15">
        <f>[24]Setembro!$B$34</f>
        <v>25.925000000000001</v>
      </c>
      <c r="AF28" s="112">
        <f>AVERAGE(B28:AE28)</f>
        <v>22.274999999999995</v>
      </c>
    </row>
    <row r="29" spans="1:32" ht="17.100000000000001" customHeight="1" x14ac:dyDescent="0.2">
      <c r="A29" s="110" t="s">
        <v>19</v>
      </c>
      <c r="B29" s="15">
        <f>[25]Setembro!$B$5</f>
        <v>17.191666666666666</v>
      </c>
      <c r="C29" s="15">
        <f>[25]Setembro!$B$6</f>
        <v>19.687499999999996</v>
      </c>
      <c r="D29" s="15">
        <f>[25]Setembro!$B$7</f>
        <v>16.983333333333331</v>
      </c>
      <c r="E29" s="15">
        <f>[25]Setembro!$B$8</f>
        <v>14.645833333333337</v>
      </c>
      <c r="F29" s="15">
        <f>[25]Setembro!$B$9</f>
        <v>12.570833333333331</v>
      </c>
      <c r="G29" s="15">
        <f>[25]Setembro!$B$10</f>
        <v>11.0375</v>
      </c>
      <c r="H29" s="15">
        <f>[25]Setembro!$B$11</f>
        <v>11.875</v>
      </c>
      <c r="I29" s="15">
        <f>[25]Setembro!$B$12</f>
        <v>14.85</v>
      </c>
      <c r="J29" s="15">
        <f>[25]Setembro!$B$13</f>
        <v>18.145833333333332</v>
      </c>
      <c r="K29" s="15">
        <f>[25]Setembro!$B$14</f>
        <v>22.120833333333334</v>
      </c>
      <c r="L29" s="15">
        <f>[25]Setembro!$B$15</f>
        <v>24.466666666666669</v>
      </c>
      <c r="M29" s="15">
        <f>[25]Setembro!$B$16</f>
        <v>26.037499999999998</v>
      </c>
      <c r="N29" s="15">
        <f>[25]Setembro!$B$17</f>
        <v>24.229166666666661</v>
      </c>
      <c r="O29" s="15">
        <f>[25]Setembro!$B$18</f>
        <v>17.583333333333332</v>
      </c>
      <c r="P29" s="15">
        <f>[25]Setembro!$B$19</f>
        <v>17.266666666666666</v>
      </c>
      <c r="Q29" s="15">
        <f>[25]Setembro!$B$20</f>
        <v>21.716666666666665</v>
      </c>
      <c r="R29" s="15">
        <f>[25]Setembro!$B$21</f>
        <v>24.045833333333331</v>
      </c>
      <c r="S29" s="15">
        <f>[25]Setembro!$B$22</f>
        <v>26.791666666666668</v>
      </c>
      <c r="T29" s="15">
        <f>[25]Setembro!$B$23</f>
        <v>19.662499999999998</v>
      </c>
      <c r="U29" s="15">
        <f>[25]Setembro!$B$24</f>
        <v>17.516666666666662</v>
      </c>
      <c r="V29" s="15">
        <f>[25]Setembro!$B$25</f>
        <v>19.045833333333338</v>
      </c>
      <c r="W29" s="15">
        <f>[25]Setembro!$B$26</f>
        <v>19.983333333333334</v>
      </c>
      <c r="X29" s="15">
        <f>[25]Setembro!$B$27</f>
        <v>22.337500000000002</v>
      </c>
      <c r="Y29" s="15">
        <f>[25]Setembro!$B$28</f>
        <v>22.425000000000001</v>
      </c>
      <c r="Z29" s="15">
        <f>[25]Setembro!$B$29</f>
        <v>20.279166666666665</v>
      </c>
      <c r="AA29" s="15">
        <f>[25]Setembro!$B$30</f>
        <v>21.029166666666669</v>
      </c>
      <c r="AB29" s="15">
        <f>[25]Setembro!$B$31</f>
        <v>23.025000000000002</v>
      </c>
      <c r="AC29" s="15">
        <f>[25]Setembro!$B$32</f>
        <v>24.045833333333334</v>
      </c>
      <c r="AD29" s="15">
        <f>[25]Setembro!$B$33</f>
        <v>25.191666666666666</v>
      </c>
      <c r="AE29" s="15">
        <f>[25]Setembro!$B$34</f>
        <v>21.291666666666668</v>
      </c>
      <c r="AF29" s="112">
        <f>AVERAGE(B29:AE29)</f>
        <v>19.902638888888887</v>
      </c>
    </row>
    <row r="30" spans="1:32" ht="17.100000000000001" customHeight="1" x14ac:dyDescent="0.2">
      <c r="A30" s="110" t="s">
        <v>31</v>
      </c>
      <c r="B30" s="15">
        <f>[26]Setembro!$B$5</f>
        <v>19.558333333333337</v>
      </c>
      <c r="C30" s="15">
        <f>[26]Setembro!$B$6</f>
        <v>21.025000000000002</v>
      </c>
      <c r="D30" s="15">
        <f>[26]Setembro!$B$7</f>
        <v>18.645833333333332</v>
      </c>
      <c r="E30" s="15">
        <f>[26]Setembro!$B$8</f>
        <v>16.5</v>
      </c>
      <c r="F30" s="15">
        <f>[26]Setembro!$B$9</f>
        <v>14.604166666666664</v>
      </c>
      <c r="G30" s="15">
        <f>[26]Setembro!$B$10</f>
        <v>13.299999999999999</v>
      </c>
      <c r="H30" s="15">
        <f>[26]Setembro!$B$11</f>
        <v>14.841666666666663</v>
      </c>
      <c r="I30" s="15">
        <f>[26]Setembro!$B$12</f>
        <v>15.829166666666666</v>
      </c>
      <c r="J30" s="15">
        <f>[26]Setembro!$B$13</f>
        <v>19.512499999999996</v>
      </c>
      <c r="K30" s="15">
        <f>[26]Setembro!$B$14</f>
        <v>23.129166666666666</v>
      </c>
      <c r="L30" s="15">
        <f>[26]Setembro!$B$15</f>
        <v>25.437500000000004</v>
      </c>
      <c r="M30" s="15">
        <f>[26]Setembro!$B$16</f>
        <v>27.895833333333329</v>
      </c>
      <c r="N30" s="15">
        <f>[26]Setembro!$B$17</f>
        <v>28.141666666666662</v>
      </c>
      <c r="O30" s="15">
        <f>[26]Setembro!$B$18</f>
        <v>20.095833333333331</v>
      </c>
      <c r="P30" s="15">
        <f>[26]Setembro!$B$19</f>
        <v>17.850000000000001</v>
      </c>
      <c r="Q30" s="15">
        <f>[26]Setembro!$B$20</f>
        <v>21.395833333333332</v>
      </c>
      <c r="R30" s="15">
        <f>[26]Setembro!$B$21</f>
        <v>26.804166666666671</v>
      </c>
      <c r="S30" s="15">
        <f>[26]Setembro!$B$22</f>
        <v>28.770833333333332</v>
      </c>
      <c r="T30" s="15">
        <f>[26]Setembro!$B$23</f>
        <v>22.787500000000005</v>
      </c>
      <c r="U30" s="15">
        <f>[26]Setembro!$B$24</f>
        <v>20.337500000000002</v>
      </c>
      <c r="V30" s="15">
        <f>[26]Setembro!$B$25</f>
        <v>19.425000000000001</v>
      </c>
      <c r="W30" s="15">
        <f>[26]Setembro!$B$26</f>
        <v>20.654166666666665</v>
      </c>
      <c r="X30" s="15">
        <f>[26]Setembro!$B$27</f>
        <v>22.5</v>
      </c>
      <c r="Y30" s="15">
        <f>[26]Setembro!$B$28</f>
        <v>22.841666666666665</v>
      </c>
      <c r="Z30" s="15">
        <f>[26]Setembro!$B$29</f>
        <v>23.070833333333336</v>
      </c>
      <c r="AA30" s="15">
        <f>[26]Setembro!$B$30</f>
        <v>22.633333333333336</v>
      </c>
      <c r="AB30" s="15">
        <f>[26]Setembro!$B$31</f>
        <v>24.316666666666663</v>
      </c>
      <c r="AC30" s="15">
        <f>[26]Setembro!$B$32</f>
        <v>26.083333333333332</v>
      </c>
      <c r="AD30" s="15">
        <f>[26]Setembro!$B$33</f>
        <v>26.333333333333329</v>
      </c>
      <c r="AE30" s="15">
        <f>[26]Setembro!$B$34</f>
        <v>26.987499999999997</v>
      </c>
      <c r="AF30" s="112">
        <f t="shared" si="3"/>
        <v>21.71027777777778</v>
      </c>
    </row>
    <row r="31" spans="1:32" ht="17.100000000000001" customHeight="1" x14ac:dyDescent="0.2">
      <c r="A31" s="110" t="s">
        <v>49</v>
      </c>
      <c r="B31" s="15">
        <f>[27]Setembro!$B$5</f>
        <v>21.837500000000002</v>
      </c>
      <c r="C31" s="15">
        <f>[27]Setembro!$B$6</f>
        <v>24.287500000000009</v>
      </c>
      <c r="D31" s="15">
        <f>[27]Setembro!$B$7</f>
        <v>19.254166666666666</v>
      </c>
      <c r="E31" s="15">
        <f>[27]Setembro!$B$8</f>
        <v>12.391666666666667</v>
      </c>
      <c r="F31" s="15">
        <f>[27]Setembro!$B$9</f>
        <v>13.041666666666664</v>
      </c>
      <c r="G31" s="15">
        <f>[27]Setembro!$B$10</f>
        <v>13.391666666666667</v>
      </c>
      <c r="H31" s="15">
        <f>[27]Setembro!$B$11</f>
        <v>17.362500000000001</v>
      </c>
      <c r="I31" s="15">
        <f>[27]Setembro!$B$12</f>
        <v>20.670833333333331</v>
      </c>
      <c r="J31" s="15">
        <f>[27]Setembro!$B$13</f>
        <v>24.316666666666666</v>
      </c>
      <c r="K31" s="15">
        <f>[27]Setembro!$B$14</f>
        <v>26.987499999999997</v>
      </c>
      <c r="L31" s="15">
        <f>[27]Setembro!$B$15</f>
        <v>28.929166666666671</v>
      </c>
      <c r="M31" s="15">
        <f>[27]Setembro!$B$16</f>
        <v>29.233333333333331</v>
      </c>
      <c r="N31" s="15">
        <f>[27]Setembro!$B$17</f>
        <v>27.937499999999996</v>
      </c>
      <c r="O31" s="15">
        <f>[27]Setembro!$B$18</f>
        <v>26.337500000000002</v>
      </c>
      <c r="P31" s="15">
        <f>[27]Setembro!$B$19</f>
        <v>22.929166666666664</v>
      </c>
      <c r="Q31" s="15">
        <f>[27]Setembro!$B$20</f>
        <v>26.387500000000003</v>
      </c>
      <c r="R31" s="15">
        <f>[27]Setembro!$B$21</f>
        <v>28.895833333333329</v>
      </c>
      <c r="S31" s="15">
        <f>[27]Setembro!$B$22</f>
        <v>30.191666666666666</v>
      </c>
      <c r="T31" s="15">
        <f>[27]Setembro!$B$23</f>
        <v>24.612499999999997</v>
      </c>
      <c r="U31" s="15">
        <f>[27]Setembro!$B$24</f>
        <v>23.737500000000008</v>
      </c>
      <c r="V31" s="15">
        <f>[27]Setembro!$B$25</f>
        <v>24.691666666666663</v>
      </c>
      <c r="W31" s="15">
        <f>[27]Setembro!$B$26</f>
        <v>26.241666666666664</v>
      </c>
      <c r="X31" s="15">
        <f>[27]Setembro!$B$27</f>
        <v>28.070833333333329</v>
      </c>
      <c r="Y31" s="15">
        <f>[27]Setembro!$B$28</f>
        <v>25.599999999999998</v>
      </c>
      <c r="Z31" s="15">
        <f>[27]Setembro!$B$29</f>
        <v>24.391666666666666</v>
      </c>
      <c r="AA31" s="15">
        <f>[27]Setembro!$B$30</f>
        <v>24.916666666666671</v>
      </c>
      <c r="AB31" s="15">
        <f>[27]Setembro!$B$31</f>
        <v>27.208333333333332</v>
      </c>
      <c r="AC31" s="15">
        <f>[27]Setembro!$B$32</f>
        <v>27.916666666666671</v>
      </c>
      <c r="AD31" s="15">
        <f>[27]Setembro!$B$33</f>
        <v>29.274999999999995</v>
      </c>
      <c r="AE31" s="15">
        <f>[27]Setembro!$B$34</f>
        <v>30.162499999999998</v>
      </c>
      <c r="AF31" s="112">
        <f>AVERAGE(B31:AE31)</f>
        <v>24.373611111111106</v>
      </c>
    </row>
    <row r="32" spans="1:32" ht="17.100000000000001" customHeight="1" x14ac:dyDescent="0.2">
      <c r="A32" s="110" t="s">
        <v>20</v>
      </c>
      <c r="B32" s="15" t="str">
        <f>[28]Setembro!$B$5</f>
        <v>*</v>
      </c>
      <c r="C32" s="15" t="str">
        <f>[28]Setembro!$B$6</f>
        <v>*</v>
      </c>
      <c r="D32" s="15" t="str">
        <f>[28]Setembro!$B$7</f>
        <v>*</v>
      </c>
      <c r="E32" s="15" t="str">
        <f>[28]Setembro!$B$8</f>
        <v>*</v>
      </c>
      <c r="F32" s="15" t="str">
        <f>[28]Setembro!$B$9</f>
        <v>*</v>
      </c>
      <c r="G32" s="15" t="str">
        <f>[28]Setembro!$B$10</f>
        <v>*</v>
      </c>
      <c r="H32" s="15" t="str">
        <f>[28]Setembro!$B$11</f>
        <v>*</v>
      </c>
      <c r="I32" s="15" t="str">
        <f>[28]Setembro!$B$12</f>
        <v>*</v>
      </c>
      <c r="J32" s="15" t="str">
        <f>[28]Setembro!$B$13</f>
        <v>*</v>
      </c>
      <c r="K32" s="15" t="str">
        <f>[28]Setembro!$B$14</f>
        <v>*</v>
      </c>
      <c r="L32" s="15" t="str">
        <f>[28]Setembro!$B$15</f>
        <v>*</v>
      </c>
      <c r="M32" s="15" t="str">
        <f>[28]Setembro!$B$16</f>
        <v>*</v>
      </c>
      <c r="N32" s="15" t="str">
        <f>[28]Setembro!$B$17</f>
        <v>*</v>
      </c>
      <c r="O32" s="15" t="str">
        <f>[28]Setembro!$B$18</f>
        <v>*</v>
      </c>
      <c r="P32" s="15" t="str">
        <f>[28]Setembro!$B$19</f>
        <v>*</v>
      </c>
      <c r="Q32" s="15" t="str">
        <f>[28]Setembro!$B$20</f>
        <v>*</v>
      </c>
      <c r="R32" s="15" t="str">
        <f>[28]Setembro!$B$21</f>
        <v>*</v>
      </c>
      <c r="S32" s="15" t="str">
        <f>[28]Setembro!$B$22</f>
        <v>*</v>
      </c>
      <c r="T32" s="15" t="str">
        <f>[28]Setembro!$B$23</f>
        <v>*</v>
      </c>
      <c r="U32" s="15" t="str">
        <f>[28]Setembro!$B$24</f>
        <v>*</v>
      </c>
      <c r="V32" s="15" t="str">
        <f>[28]Setembro!$B$25</f>
        <v>*</v>
      </c>
      <c r="W32" s="15" t="str">
        <f>[28]Setembro!$B$26</f>
        <v>*</v>
      </c>
      <c r="X32" s="15" t="str">
        <f>[28]Setembro!$B$27</f>
        <v>*</v>
      </c>
      <c r="Y32" s="15" t="str">
        <f>[28]Setembro!$B$28</f>
        <v>*</v>
      </c>
      <c r="Z32" s="15" t="str">
        <f>[28]Setembro!$B$29</f>
        <v>*</v>
      </c>
      <c r="AA32" s="15" t="str">
        <f>[28]Setembro!$B$30</f>
        <v>*</v>
      </c>
      <c r="AB32" s="15" t="str">
        <f>[28]Setembro!$B$31</f>
        <v>*</v>
      </c>
      <c r="AC32" s="15" t="str">
        <f>[28]Setembro!$B$32</f>
        <v>*</v>
      </c>
      <c r="AD32" s="15" t="str">
        <f>[28]Setembro!$B$33</f>
        <v>*</v>
      </c>
      <c r="AE32" s="15" t="str">
        <f>[28]Setembro!$B$34</f>
        <v>*</v>
      </c>
      <c r="AF32" s="112" t="s">
        <v>141</v>
      </c>
    </row>
    <row r="33" spans="1:35" s="5" customFormat="1" ht="17.100000000000001" customHeight="1" x14ac:dyDescent="0.2">
      <c r="A33" s="113" t="s">
        <v>34</v>
      </c>
      <c r="B33" s="23">
        <f t="shared" ref="B33:AF33" si="4">AVERAGE(B5:B32)</f>
        <v>19.468611111111112</v>
      </c>
      <c r="C33" s="23">
        <f t="shared" si="4"/>
        <v>21.80737654320988</v>
      </c>
      <c r="D33" s="23">
        <f t="shared" si="4"/>
        <v>18.689043209876544</v>
      </c>
      <c r="E33" s="23">
        <f t="shared" si="4"/>
        <v>15.764049309520324</v>
      </c>
      <c r="F33" s="23">
        <f t="shared" si="4"/>
        <v>15.47216783216783</v>
      </c>
      <c r="G33" s="23">
        <f t="shared" si="4"/>
        <v>14.230467372134038</v>
      </c>
      <c r="H33" s="23">
        <f t="shared" si="4"/>
        <v>15.353116917971988</v>
      </c>
      <c r="I33" s="23">
        <f t="shared" si="4"/>
        <v>17.46635802469136</v>
      </c>
      <c r="J33" s="23">
        <f t="shared" si="4"/>
        <v>20.314432367149763</v>
      </c>
      <c r="K33" s="23">
        <f t="shared" si="4"/>
        <v>23.470370370370368</v>
      </c>
      <c r="L33" s="23">
        <f t="shared" si="4"/>
        <v>25.86009527643586</v>
      </c>
      <c r="M33" s="23">
        <f t="shared" si="4"/>
        <v>27.257498184458967</v>
      </c>
      <c r="N33" s="23">
        <f t="shared" si="4"/>
        <v>27.604031986531982</v>
      </c>
      <c r="O33" s="23">
        <f t="shared" si="4"/>
        <v>22.13023108578664</v>
      </c>
      <c r="P33" s="23">
        <f t="shared" si="4"/>
        <v>20.283368478899874</v>
      </c>
      <c r="Q33" s="23">
        <f t="shared" si="4"/>
        <v>22.959694989106751</v>
      </c>
      <c r="R33" s="23">
        <f t="shared" si="4"/>
        <v>26.334413580246913</v>
      </c>
      <c r="S33" s="23">
        <f t="shared" si="4"/>
        <v>28.028713056490833</v>
      </c>
      <c r="T33" s="23">
        <f t="shared" si="4"/>
        <v>23.068663486719039</v>
      </c>
      <c r="U33" s="23">
        <f t="shared" si="4"/>
        <v>21.209876543209877</v>
      </c>
      <c r="V33" s="23">
        <f t="shared" si="4"/>
        <v>21.271141975308645</v>
      </c>
      <c r="W33" s="23">
        <f t="shared" si="4"/>
        <v>22.18101851851852</v>
      </c>
      <c r="X33" s="23">
        <f t="shared" si="4"/>
        <v>23.870524691358021</v>
      </c>
      <c r="Y33" s="23">
        <f t="shared" si="4"/>
        <v>23.992166105499443</v>
      </c>
      <c r="Z33" s="23">
        <f t="shared" si="4"/>
        <v>23.239589268755932</v>
      </c>
      <c r="AA33" s="23">
        <f t="shared" si="4"/>
        <v>23.472785829307568</v>
      </c>
      <c r="AB33" s="23">
        <f t="shared" si="4"/>
        <v>24.927255460588785</v>
      </c>
      <c r="AC33" s="23">
        <f t="shared" si="4"/>
        <v>25.600512510838598</v>
      </c>
      <c r="AD33" s="23">
        <f t="shared" si="4"/>
        <v>26.307753326919997</v>
      </c>
      <c r="AE33" s="23">
        <f t="shared" si="4"/>
        <v>26.038946225540425</v>
      </c>
      <c r="AF33" s="112">
        <f t="shared" si="4"/>
        <v>22.262613829181614</v>
      </c>
      <c r="AG33" s="8"/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3"/>
      <c r="AG35" s="9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77"/>
      <c r="AG36" s="2"/>
      <c r="AH36" s="2"/>
      <c r="AI36" s="2"/>
    </row>
    <row r="37" spans="1:35" x14ac:dyDescent="0.2">
      <c r="A37" s="78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81"/>
      <c r="AH37" s="13"/>
    </row>
    <row r="38" spans="1:35" ht="13.5" thickBot="1" x14ac:dyDescent="0.25">
      <c r="A38" s="82"/>
      <c r="B38" s="83"/>
      <c r="C38" s="84"/>
      <c r="D38" s="84"/>
      <c r="E38" s="84"/>
      <c r="F38" s="84"/>
      <c r="G38" s="84"/>
      <c r="H38" s="84"/>
      <c r="I38" s="84"/>
      <c r="J38" s="84"/>
      <c r="K38" s="83"/>
      <c r="L38" s="8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5"/>
    </row>
    <row r="41" spans="1:35" x14ac:dyDescent="0.2">
      <c r="F41" s="2" t="s">
        <v>52</v>
      </c>
      <c r="Q41" s="2" t="s">
        <v>52</v>
      </c>
    </row>
    <row r="42" spans="1:35" x14ac:dyDescent="0.2">
      <c r="H42" s="2" t="s">
        <v>52</v>
      </c>
    </row>
    <row r="43" spans="1:35" x14ac:dyDescent="0.2">
      <c r="U43" s="2" t="s">
        <v>52</v>
      </c>
    </row>
  </sheetData>
  <sheetProtection password="C6EC" sheet="1" objects="1" scenarios="1"/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Q35:U35"/>
    <mergeCell ref="Q36:U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topLeftCell="A10" zoomScale="90" zoomScaleNormal="90" workbookViewId="0">
      <selection activeCell="AF34" sqref="AF34"/>
    </sheetView>
  </sheetViews>
  <sheetFormatPr defaultRowHeight="12.75" x14ac:dyDescent="0.2"/>
  <cols>
    <col min="1" max="1" width="17.28515625" style="2" customWidth="1"/>
    <col min="2" max="2" width="6" style="2" customWidth="1"/>
    <col min="3" max="4" width="5.7109375" style="2" customWidth="1"/>
    <col min="5" max="5" width="5.85546875" style="2" customWidth="1"/>
    <col min="6" max="6" width="6.85546875" style="2" customWidth="1"/>
    <col min="7" max="7" width="5.42578125" style="2" customWidth="1"/>
    <col min="8" max="8" width="5.28515625" style="2" customWidth="1"/>
    <col min="9" max="9" width="5.85546875" style="2" customWidth="1"/>
    <col min="10" max="10" width="5.42578125" style="2" customWidth="1"/>
    <col min="11" max="11" width="6" style="2" customWidth="1"/>
    <col min="12" max="12" width="5.42578125" style="2" customWidth="1"/>
    <col min="13" max="13" width="5.85546875" style="2" customWidth="1"/>
    <col min="14" max="15" width="4.5703125" style="2" customWidth="1"/>
    <col min="16" max="16" width="5.28515625" style="2" customWidth="1"/>
    <col min="17" max="18" width="5.140625" style="2" customWidth="1"/>
    <col min="19" max="19" width="4.7109375" style="2" customWidth="1"/>
    <col min="20" max="20" width="6.42578125" style="2" customWidth="1"/>
    <col min="21" max="21" width="5" style="2" customWidth="1"/>
    <col min="22" max="22" width="5.140625" style="2" customWidth="1"/>
    <col min="23" max="23" width="4.85546875" style="2" customWidth="1"/>
    <col min="24" max="24" width="4.140625" style="2" customWidth="1"/>
    <col min="25" max="25" width="4.5703125" style="2" customWidth="1"/>
    <col min="26" max="26" width="4.42578125" style="2" customWidth="1"/>
    <col min="27" max="27" width="4.28515625" style="2" customWidth="1"/>
    <col min="28" max="28" width="4.85546875" style="2" customWidth="1"/>
    <col min="29" max="29" width="4.42578125" style="2" bestFit="1" customWidth="1"/>
    <col min="30" max="30" width="4.140625" style="2" customWidth="1"/>
    <col min="31" max="31" width="4.42578125" style="2" customWidth="1"/>
    <col min="32" max="32" width="7.5703125" style="9" customWidth="1"/>
    <col min="33" max="33" width="6.7109375" style="1" customWidth="1"/>
    <col min="34" max="34" width="9.85546875" style="13" customWidth="1"/>
  </cols>
  <sheetData>
    <row r="1" spans="1:34" ht="20.100000000000001" customHeight="1" x14ac:dyDescent="0.2">
      <c r="A1" s="134" t="s">
        <v>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21"/>
    </row>
    <row r="2" spans="1:34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22" t="s">
        <v>143</v>
      </c>
    </row>
    <row r="3" spans="1:34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31" t="s">
        <v>44</v>
      </c>
      <c r="AG3" s="29" t="s">
        <v>41</v>
      </c>
      <c r="AH3" s="122" t="s">
        <v>144</v>
      </c>
    </row>
    <row r="4" spans="1:34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26" t="s">
        <v>39</v>
      </c>
      <c r="AG4" s="29" t="s">
        <v>39</v>
      </c>
      <c r="AH4" s="123"/>
    </row>
    <row r="5" spans="1:34" s="5" customFormat="1" ht="20.100000000000001" customHeight="1" x14ac:dyDescent="0.2">
      <c r="A5" s="110" t="s">
        <v>45</v>
      </c>
      <c r="B5" s="14">
        <f>[1]Setembro!$K$5</f>
        <v>0.2</v>
      </c>
      <c r="C5" s="14">
        <f>[1]Setembro!$K$6</f>
        <v>0</v>
      </c>
      <c r="D5" s="14">
        <f>[1]Setembro!$K$7</f>
        <v>1.7999999999999998</v>
      </c>
      <c r="E5" s="14">
        <f>[1]Setembro!$K$8</f>
        <v>19.999999999999996</v>
      </c>
      <c r="F5" s="14">
        <f>[1]Setembro!$K$9</f>
        <v>7.2</v>
      </c>
      <c r="G5" s="14">
        <f>[1]Setembro!$K$10</f>
        <v>9.6</v>
      </c>
      <c r="H5" s="14">
        <f>[1]Setembro!$K$11</f>
        <v>0</v>
      </c>
      <c r="I5" s="14">
        <f>[1]Setembro!$K$12</f>
        <v>0</v>
      </c>
      <c r="J5" s="14">
        <f>[1]Setembro!$K$13</f>
        <v>0</v>
      </c>
      <c r="K5" s="14">
        <f>[1]Setembro!$K$14</f>
        <v>0</v>
      </c>
      <c r="L5" s="14">
        <f>[1]Setembro!$K$15</f>
        <v>0</v>
      </c>
      <c r="M5" s="14">
        <f>[1]Setembro!$K$16</f>
        <v>0</v>
      </c>
      <c r="N5" s="14">
        <f>[1]Setembro!$K$17</f>
        <v>0</v>
      </c>
      <c r="O5" s="14">
        <f>[1]Setembro!$K$18</f>
        <v>0</v>
      </c>
      <c r="P5" s="14">
        <f>[1]Setembro!$K$19</f>
        <v>0</v>
      </c>
      <c r="Q5" s="14">
        <f>[1]Setembro!$K$20</f>
        <v>0</v>
      </c>
      <c r="R5" s="14">
        <f>[1]Setembro!$K$21</f>
        <v>0</v>
      </c>
      <c r="S5" s="14">
        <f>[1]Setembro!$K$22</f>
        <v>0</v>
      </c>
      <c r="T5" s="14">
        <f>[1]Setembro!$K$23</f>
        <v>2.4000000000000004</v>
      </c>
      <c r="U5" s="14">
        <f>[1]Setembro!$K$24</f>
        <v>0.2</v>
      </c>
      <c r="V5" s="14">
        <f>[1]Setembro!$K$25</f>
        <v>0</v>
      </c>
      <c r="W5" s="14">
        <f>[1]Setembro!$K$26</f>
        <v>0</v>
      </c>
      <c r="X5" s="14">
        <f>[1]Setembro!$K$27</f>
        <v>0</v>
      </c>
      <c r="Y5" s="14">
        <f>[1]Setembro!$K$28</f>
        <v>0</v>
      </c>
      <c r="Z5" s="14">
        <f>[1]Setembro!$K$29</f>
        <v>0</v>
      </c>
      <c r="AA5" s="14">
        <f>[1]Setembro!$K$30</f>
        <v>0</v>
      </c>
      <c r="AB5" s="14">
        <f>[1]Setembro!$K$31</f>
        <v>0</v>
      </c>
      <c r="AC5" s="14">
        <f>[1]Setembro!$K$32</f>
        <v>0</v>
      </c>
      <c r="AD5" s="14">
        <f>[1]Setembro!$K$33</f>
        <v>0</v>
      </c>
      <c r="AE5" s="14">
        <f>[1]Setembro!$K$34</f>
        <v>0</v>
      </c>
      <c r="AF5" s="27">
        <f t="shared" ref="AF5:AF31" si="1">SUM(B5:AE5)</f>
        <v>41.4</v>
      </c>
      <c r="AG5" s="32">
        <f t="shared" ref="AG5:AG31" si="2">MAX(B5:AE5)</f>
        <v>19.999999999999996</v>
      </c>
      <c r="AH5" s="124">
        <f>COUNTIF(B5:AE5,"=0,0")</f>
        <v>23</v>
      </c>
    </row>
    <row r="6" spans="1:34" ht="17.100000000000001" customHeight="1" x14ac:dyDescent="0.2">
      <c r="A6" s="110" t="s">
        <v>0</v>
      </c>
      <c r="B6" s="15">
        <f>[2]Setembro!$K$5</f>
        <v>0.2</v>
      </c>
      <c r="C6" s="15">
        <f>[2]Setembro!$K$6</f>
        <v>0</v>
      </c>
      <c r="D6" s="15">
        <f>[2]Setembro!$K$7</f>
        <v>0</v>
      </c>
      <c r="E6" s="15">
        <f>[2]Setembro!$K$8</f>
        <v>4.2</v>
      </c>
      <c r="F6" s="15">
        <f>[2]Setembro!$K$9</f>
        <v>12.399999999999999</v>
      </c>
      <c r="G6" s="15">
        <f>[2]Setembro!$K$10</f>
        <v>0.4</v>
      </c>
      <c r="H6" s="15">
        <f>[2]Setembro!$K$11</f>
        <v>0</v>
      </c>
      <c r="I6" s="15">
        <f>[2]Setembro!$K$12</f>
        <v>15</v>
      </c>
      <c r="J6" s="15">
        <f>[2]Setembro!$K$13</f>
        <v>0</v>
      </c>
      <c r="K6" s="15">
        <f>[2]Setembro!$K$14</f>
        <v>0</v>
      </c>
      <c r="L6" s="15">
        <f>[2]Setembro!$K$15</f>
        <v>0</v>
      </c>
      <c r="M6" s="15">
        <f>[2]Setembro!$K$16</f>
        <v>0</v>
      </c>
      <c r="N6" s="15">
        <f>[2]Setembro!$K$17</f>
        <v>0.2</v>
      </c>
      <c r="O6" s="15">
        <f>[2]Setembro!$K$18</f>
        <v>0</v>
      </c>
      <c r="P6" s="15">
        <f>[2]Setembro!$K$19</f>
        <v>0</v>
      </c>
      <c r="Q6" s="15">
        <f>[2]Setembro!$K$20</f>
        <v>0</v>
      </c>
      <c r="R6" s="15">
        <f>[2]Setembro!$K$21</f>
        <v>0</v>
      </c>
      <c r="S6" s="15">
        <f>[2]Setembro!$K$22</f>
        <v>0</v>
      </c>
      <c r="T6" s="15">
        <f>[2]Setembro!$K$23</f>
        <v>26.6</v>
      </c>
      <c r="U6" s="15">
        <f>[2]Setembro!$K$24</f>
        <v>0</v>
      </c>
      <c r="V6" s="15">
        <f>[2]Setembro!$K$25</f>
        <v>0</v>
      </c>
      <c r="W6" s="15">
        <f>[2]Setembro!$K$26</f>
        <v>0</v>
      </c>
      <c r="X6" s="15">
        <f>[2]Setembro!$K$27</f>
        <v>0</v>
      </c>
      <c r="Y6" s="15">
        <f>[2]Setembro!$K$28</f>
        <v>0</v>
      </c>
      <c r="Z6" s="15">
        <f>[2]Setembro!$K$29</f>
        <v>0</v>
      </c>
      <c r="AA6" s="15">
        <f>[2]Setembro!$K$30</f>
        <v>0</v>
      </c>
      <c r="AB6" s="15">
        <f>[2]Setembro!$K$31</f>
        <v>0</v>
      </c>
      <c r="AC6" s="15">
        <f>[2]Setembro!$K$32</f>
        <v>0</v>
      </c>
      <c r="AD6" s="15">
        <f>[2]Setembro!$K$33</f>
        <v>0</v>
      </c>
      <c r="AE6" s="15">
        <f>[2]Setembro!$K$34</f>
        <v>0.2</v>
      </c>
      <c r="AF6" s="28">
        <f t="shared" si="1"/>
        <v>59.2</v>
      </c>
      <c r="AG6" s="30">
        <f t="shared" si="2"/>
        <v>26.6</v>
      </c>
      <c r="AH6" s="124">
        <f t="shared" ref="AH6:AH31" si="3">COUNTIF(B6:AE6,"=0,0")</f>
        <v>22</v>
      </c>
    </row>
    <row r="7" spans="1:34" ht="17.100000000000001" customHeight="1" x14ac:dyDescent="0.2">
      <c r="A7" s="110" t="s">
        <v>1</v>
      </c>
      <c r="B7" s="15" t="str">
        <f>[3]Setembro!$K$5</f>
        <v>*</v>
      </c>
      <c r="C7" s="15" t="str">
        <f>[3]Setembro!$K$6</f>
        <v>*</v>
      </c>
      <c r="D7" s="15" t="str">
        <f>[3]Setembro!$K$7</f>
        <v>*</v>
      </c>
      <c r="E7" s="15" t="str">
        <f>[3]Setembro!$K$8</f>
        <v>*</v>
      </c>
      <c r="F7" s="15" t="str">
        <f>[3]Setembro!$K$9</f>
        <v>*</v>
      </c>
      <c r="G7" s="15" t="str">
        <f>[3]Setembro!$K$10</f>
        <v>*</v>
      </c>
      <c r="H7" s="15" t="str">
        <f>[3]Setembro!$K$11</f>
        <v>*</v>
      </c>
      <c r="I7" s="15" t="str">
        <f>[3]Setembro!$K$12</f>
        <v>*</v>
      </c>
      <c r="J7" s="15" t="str">
        <f>[3]Setembro!$K$13</f>
        <v>*</v>
      </c>
      <c r="K7" s="15" t="str">
        <f>[3]Setembro!$K$14</f>
        <v>*</v>
      </c>
      <c r="L7" s="15" t="str">
        <f>[3]Setembro!$K$15</f>
        <v>*</v>
      </c>
      <c r="M7" s="15" t="str">
        <f>[3]Setembro!$K$16</f>
        <v>*</v>
      </c>
      <c r="N7" s="15" t="str">
        <f>[3]Setembro!$K$17</f>
        <v>*</v>
      </c>
      <c r="O7" s="15" t="str">
        <f>[3]Setembro!$K$18</f>
        <v>*</v>
      </c>
      <c r="P7" s="15" t="str">
        <f>[3]Setembro!$K$19</f>
        <v>*</v>
      </c>
      <c r="Q7" s="15" t="str">
        <f>[3]Setembro!$K$20</f>
        <v>*</v>
      </c>
      <c r="R7" s="15" t="str">
        <f>[3]Setembro!$K$21</f>
        <v>*</v>
      </c>
      <c r="S7" s="15" t="str">
        <f>[3]Setembro!$K$22</f>
        <v>*</v>
      </c>
      <c r="T7" s="15" t="str">
        <f>[3]Setembro!$K$23</f>
        <v>*</v>
      </c>
      <c r="U7" s="15" t="str">
        <f>[3]Setembro!$K$24</f>
        <v>*</v>
      </c>
      <c r="V7" s="15" t="str">
        <f>[3]Setembro!$K$25</f>
        <v>*</v>
      </c>
      <c r="W7" s="15" t="str">
        <f>[3]Setembro!$K$26</f>
        <v>*</v>
      </c>
      <c r="X7" s="15" t="str">
        <f>[3]Setembro!$K$27</f>
        <v>*</v>
      </c>
      <c r="Y7" s="15" t="str">
        <f>[3]Setembro!$K$28</f>
        <v>*</v>
      </c>
      <c r="Z7" s="15" t="str">
        <f>[3]Setembro!$K$29</f>
        <v>*</v>
      </c>
      <c r="AA7" s="15" t="str">
        <f>[3]Setembro!$K$30</f>
        <v>*</v>
      </c>
      <c r="AB7" s="15" t="str">
        <f>[3]Setembro!$K$31</f>
        <v>*</v>
      </c>
      <c r="AC7" s="15" t="str">
        <f>[3]Setembro!$K$32</f>
        <v>*</v>
      </c>
      <c r="AD7" s="15" t="str">
        <f>[3]Setembro!$K$33</f>
        <v>*</v>
      </c>
      <c r="AE7" s="15" t="str">
        <f>[3]Setembro!$K$34</f>
        <v>*</v>
      </c>
      <c r="AF7" s="28" t="s">
        <v>141</v>
      </c>
      <c r="AG7" s="30" t="s">
        <v>141</v>
      </c>
      <c r="AH7" s="124" t="s">
        <v>141</v>
      </c>
    </row>
    <row r="8" spans="1:34" ht="17.100000000000001" customHeight="1" x14ac:dyDescent="0.2">
      <c r="A8" s="110" t="s">
        <v>53</v>
      </c>
      <c r="B8" s="15">
        <f>[4]Setembro!$K$5</f>
        <v>0</v>
      </c>
      <c r="C8" s="15">
        <f>[4]Setembro!$K$6</f>
        <v>0</v>
      </c>
      <c r="D8" s="15">
        <f>[4]Setembro!$K$7</f>
        <v>4.2</v>
      </c>
      <c r="E8" s="15">
        <f>[4]Setembro!$K$8</f>
        <v>8</v>
      </c>
      <c r="F8" s="15">
        <f>[4]Setembro!$K$9</f>
        <v>13.399999999999999</v>
      </c>
      <c r="G8" s="15">
        <f>[4]Setembro!$K$10</f>
        <v>9.8000000000000007</v>
      </c>
      <c r="H8" s="15">
        <f>[4]Setembro!$K$11</f>
        <v>0</v>
      </c>
      <c r="I8" s="15">
        <f>[4]Setembro!$K$12</f>
        <v>1.4000000000000001</v>
      </c>
      <c r="J8" s="15">
        <f>[4]Setembro!$K$13</f>
        <v>0</v>
      </c>
      <c r="K8" s="15">
        <f>[4]Setembro!$K$14</f>
        <v>0</v>
      </c>
      <c r="L8" s="15">
        <f>[4]Setembro!$K$15</f>
        <v>0</v>
      </c>
      <c r="M8" s="15">
        <f>[4]Setembro!$K$16</f>
        <v>0</v>
      </c>
      <c r="N8" s="15">
        <f>[4]Setembro!$K$17</f>
        <v>0</v>
      </c>
      <c r="O8" s="15">
        <f>[4]Setembro!$K$18</f>
        <v>0</v>
      </c>
      <c r="P8" s="15">
        <f>[4]Setembro!$K$19</f>
        <v>0</v>
      </c>
      <c r="Q8" s="15">
        <f>[4]Setembro!$K$20</f>
        <v>0</v>
      </c>
      <c r="R8" s="15">
        <f>[4]Setembro!$K$21</f>
        <v>0</v>
      </c>
      <c r="S8" s="15">
        <f>[4]Setembro!$K$22</f>
        <v>0</v>
      </c>
      <c r="T8" s="15">
        <f>[4]Setembro!$K$23</f>
        <v>1.4</v>
      </c>
      <c r="U8" s="15">
        <f>[4]Setembro!$K$24</f>
        <v>0</v>
      </c>
      <c r="V8" s="15">
        <f>[4]Setembro!$K$25</f>
        <v>0</v>
      </c>
      <c r="W8" s="15">
        <f>[4]Setembro!$K$26</f>
        <v>0</v>
      </c>
      <c r="X8" s="15">
        <f>[4]Setembro!$K$27</f>
        <v>0</v>
      </c>
      <c r="Y8" s="15">
        <f>[4]Setembro!$K$28</f>
        <v>0</v>
      </c>
      <c r="Z8" s="15">
        <f>[4]Setembro!$K$29</f>
        <v>0</v>
      </c>
      <c r="AA8" s="15">
        <f>[4]Setembro!$K$30</f>
        <v>0</v>
      </c>
      <c r="AB8" s="15">
        <f>[4]Setembro!$K$31</f>
        <v>0</v>
      </c>
      <c r="AC8" s="15">
        <f>[4]Setembro!$K$32</f>
        <v>0</v>
      </c>
      <c r="AD8" s="15">
        <f>[4]Setembro!$K$33</f>
        <v>0</v>
      </c>
      <c r="AE8" s="15">
        <f>[4]Setembro!$K$34</f>
        <v>0</v>
      </c>
      <c r="AF8" s="28">
        <f t="shared" ref="AF8" si="4">SUM(B8:AE8)</f>
        <v>38.199999999999996</v>
      </c>
      <c r="AG8" s="30">
        <f t="shared" ref="AG8" si="5">MAX(B8:AE8)</f>
        <v>13.399999999999999</v>
      </c>
      <c r="AH8" s="124">
        <f t="shared" si="3"/>
        <v>24</v>
      </c>
    </row>
    <row r="9" spans="1:34" ht="17.100000000000001" customHeight="1" x14ac:dyDescent="0.2">
      <c r="A9" s="110" t="s">
        <v>46</v>
      </c>
      <c r="B9" s="15">
        <f>[5]Setembro!$K$5</f>
        <v>0.2</v>
      </c>
      <c r="C9" s="15">
        <f>[5]Setembro!$K$6</f>
        <v>0.2</v>
      </c>
      <c r="D9" s="15">
        <f>[5]Setembro!$K$7</f>
        <v>1.2</v>
      </c>
      <c r="E9" s="15">
        <f>[5]Setembro!$K$8</f>
        <v>1.4</v>
      </c>
      <c r="F9" s="15" t="str">
        <f>[5]Setembro!$K$9</f>
        <v>*</v>
      </c>
      <c r="G9" s="15">
        <f>[5]Setembro!$K$10</f>
        <v>0</v>
      </c>
      <c r="H9" s="15">
        <f>[5]Setembro!$K$11</f>
        <v>0</v>
      </c>
      <c r="I9" s="15">
        <f>[5]Setembro!$K$12</f>
        <v>0</v>
      </c>
      <c r="J9" s="15">
        <f>[5]Setembro!$K$13</f>
        <v>0</v>
      </c>
      <c r="K9" s="15">
        <f>[5]Setembro!$K$14</f>
        <v>0.2</v>
      </c>
      <c r="L9" s="15">
        <f>[5]Setembro!$K$15</f>
        <v>0</v>
      </c>
      <c r="M9" s="15">
        <f>[5]Setembro!$K$16</f>
        <v>0</v>
      </c>
      <c r="N9" s="15">
        <f>[5]Setembro!$K$17</f>
        <v>0</v>
      </c>
      <c r="O9" s="15">
        <f>[5]Setembro!$K$18</f>
        <v>0</v>
      </c>
      <c r="P9" s="15">
        <f>[5]Setembro!$K$19</f>
        <v>0</v>
      </c>
      <c r="Q9" s="15">
        <f>[5]Setembro!$K$20</f>
        <v>0</v>
      </c>
      <c r="R9" s="15">
        <f>[5]Setembro!$K$21</f>
        <v>0</v>
      </c>
      <c r="S9" s="15">
        <f>[5]Setembro!$K$22</f>
        <v>0</v>
      </c>
      <c r="T9" s="15">
        <f>[5]Setembro!$K$23</f>
        <v>23.400000000000002</v>
      </c>
      <c r="U9" s="15">
        <f>[5]Setembro!$K$24</f>
        <v>0</v>
      </c>
      <c r="V9" s="15">
        <f>[5]Setembro!$K$25</f>
        <v>0.2</v>
      </c>
      <c r="W9" s="15">
        <f>[5]Setembro!$K$26</f>
        <v>0</v>
      </c>
      <c r="X9" s="15">
        <f>[5]Setembro!$K$27</f>
        <v>0</v>
      </c>
      <c r="Y9" s="15">
        <f>[5]Setembro!$K$28</f>
        <v>0</v>
      </c>
      <c r="Z9" s="15">
        <f>[5]Setembro!$K$29</f>
        <v>0</v>
      </c>
      <c r="AA9" s="15">
        <f>[5]Setembro!$K$30</f>
        <v>0</v>
      </c>
      <c r="AB9" s="15">
        <f>[5]Setembro!$K$31</f>
        <v>0</v>
      </c>
      <c r="AC9" s="15">
        <f>[5]Setembro!$K$32</f>
        <v>0</v>
      </c>
      <c r="AD9" s="15">
        <f>[5]Setembro!$K$33</f>
        <v>0</v>
      </c>
      <c r="AE9" s="15">
        <f>[5]Setembro!$K$34</f>
        <v>0</v>
      </c>
      <c r="AF9" s="28">
        <f t="shared" si="1"/>
        <v>26.8</v>
      </c>
      <c r="AG9" s="30">
        <f t="shared" si="2"/>
        <v>23.400000000000002</v>
      </c>
      <c r="AH9" s="124">
        <f t="shared" si="3"/>
        <v>22</v>
      </c>
    </row>
    <row r="10" spans="1:34" ht="17.100000000000001" customHeight="1" x14ac:dyDescent="0.2">
      <c r="A10" s="110" t="s">
        <v>2</v>
      </c>
      <c r="B10" s="15">
        <f>[6]Setembro!$K$5</f>
        <v>0</v>
      </c>
      <c r="C10" s="15">
        <f>[6]Setembro!$K$6</f>
        <v>0</v>
      </c>
      <c r="D10" s="15">
        <f>[6]Setembro!$K$7</f>
        <v>0.8</v>
      </c>
      <c r="E10" s="15">
        <f>[6]Setembro!$K$8</f>
        <v>5.6000000000000005</v>
      </c>
      <c r="F10" s="15">
        <f>[6]Setembro!$K$9</f>
        <v>30.200000000000003</v>
      </c>
      <c r="G10" s="15">
        <f>[6]Setembro!$K$10</f>
        <v>0.4</v>
      </c>
      <c r="H10" s="15">
        <f>[6]Setembro!$K$11</f>
        <v>0</v>
      </c>
      <c r="I10" s="15">
        <f>[6]Setembro!$K$12</f>
        <v>0</v>
      </c>
      <c r="J10" s="15">
        <f>[6]Setembro!$K$13</f>
        <v>0</v>
      </c>
      <c r="K10" s="15">
        <f>[6]Setembro!$K$14</f>
        <v>0</v>
      </c>
      <c r="L10" s="15">
        <f>[6]Setembro!$K$15</f>
        <v>0</v>
      </c>
      <c r="M10" s="15">
        <f>[6]Setembro!$K$16</f>
        <v>0</v>
      </c>
      <c r="N10" s="15">
        <f>[6]Setembro!$K$17</f>
        <v>0</v>
      </c>
      <c r="O10" s="15">
        <f>[6]Setembro!$K$18</f>
        <v>0</v>
      </c>
      <c r="P10" s="15">
        <f>[6]Setembro!$K$19</f>
        <v>0</v>
      </c>
      <c r="Q10" s="15">
        <f>[6]Setembro!$K$20</f>
        <v>0</v>
      </c>
      <c r="R10" s="15">
        <f>[6]Setembro!$K$21</f>
        <v>0</v>
      </c>
      <c r="S10" s="15">
        <f>[6]Setembro!$K$22</f>
        <v>0</v>
      </c>
      <c r="T10" s="15">
        <f>[6]Setembro!$K$23</f>
        <v>0</v>
      </c>
      <c r="U10" s="15">
        <f>[6]Setembro!$K$24</f>
        <v>0</v>
      </c>
      <c r="V10" s="15">
        <f>[6]Setembro!$K$25</f>
        <v>0</v>
      </c>
      <c r="W10" s="15">
        <f>[6]Setembro!$K$26</f>
        <v>0</v>
      </c>
      <c r="X10" s="15">
        <f>[6]Setembro!$K$27</f>
        <v>0</v>
      </c>
      <c r="Y10" s="15">
        <f>[6]Setembro!$K$28</f>
        <v>0</v>
      </c>
      <c r="Z10" s="15">
        <f>[6]Setembro!$K$29</f>
        <v>0</v>
      </c>
      <c r="AA10" s="15">
        <f>[6]Setembro!$K$30</f>
        <v>0</v>
      </c>
      <c r="AB10" s="15">
        <f>[6]Setembro!$K$31</f>
        <v>0</v>
      </c>
      <c r="AC10" s="15">
        <f>[6]Setembro!$K$32</f>
        <v>0</v>
      </c>
      <c r="AD10" s="15">
        <f>[6]Setembro!$K$33</f>
        <v>0</v>
      </c>
      <c r="AE10" s="15">
        <f>[6]Setembro!$K$34</f>
        <v>0</v>
      </c>
      <c r="AF10" s="28">
        <f t="shared" si="1"/>
        <v>37</v>
      </c>
      <c r="AG10" s="30">
        <f t="shared" si="2"/>
        <v>30.200000000000003</v>
      </c>
      <c r="AH10" s="124">
        <f t="shared" si="3"/>
        <v>26</v>
      </c>
    </row>
    <row r="11" spans="1:34" ht="17.100000000000001" customHeight="1" x14ac:dyDescent="0.2">
      <c r="A11" s="110" t="s">
        <v>3</v>
      </c>
      <c r="B11" s="15">
        <f>[7]Setembro!$K$5</f>
        <v>3.6</v>
      </c>
      <c r="C11" s="15">
        <f>[7]Setembro!$K$6</f>
        <v>3.8000000000000003</v>
      </c>
      <c r="D11" s="15">
        <f>[7]Setembro!$K$7</f>
        <v>6.6000000000000023</v>
      </c>
      <c r="E11" s="15">
        <f>[7]Setembro!$K$8</f>
        <v>1.2</v>
      </c>
      <c r="F11" s="15">
        <f>[7]Setembro!$K$9</f>
        <v>2.1999999999999997</v>
      </c>
      <c r="G11" s="15">
        <f>[7]Setembro!$K$10</f>
        <v>1.5999999999999999</v>
      </c>
      <c r="H11" s="15">
        <f>[7]Setembro!$K$11</f>
        <v>1</v>
      </c>
      <c r="I11" s="15">
        <f>[7]Setembro!$K$12</f>
        <v>0.8</v>
      </c>
      <c r="J11" s="15">
        <f>[7]Setembro!$K$13</f>
        <v>0.4</v>
      </c>
      <c r="K11" s="15">
        <f>[7]Setembro!$K$14</f>
        <v>0.2</v>
      </c>
      <c r="L11" s="15">
        <f>[7]Setembro!$K$15</f>
        <v>0.2</v>
      </c>
      <c r="M11" s="15">
        <f>[7]Setembro!$K$16</f>
        <v>0</v>
      </c>
      <c r="N11" s="15">
        <f>[7]Setembro!$K$17</f>
        <v>0</v>
      </c>
      <c r="O11" s="15">
        <f>[7]Setembro!$K$18</f>
        <v>0</v>
      </c>
      <c r="P11" s="15">
        <f>[7]Setembro!$K$19</f>
        <v>0</v>
      </c>
      <c r="Q11" s="15">
        <f>[7]Setembro!$K$20</f>
        <v>0</v>
      </c>
      <c r="R11" s="15">
        <f>[7]Setembro!$K$21</f>
        <v>0</v>
      </c>
      <c r="S11" s="15">
        <f>[7]Setembro!$K$22</f>
        <v>0.60000000000000009</v>
      </c>
      <c r="T11" s="15">
        <f>[7]Setembro!$K$23</f>
        <v>0</v>
      </c>
      <c r="U11" s="15">
        <f>[7]Setembro!$K$24</f>
        <v>0</v>
      </c>
      <c r="V11" s="15">
        <f>[7]Setembro!$K$25</f>
        <v>0</v>
      </c>
      <c r="W11" s="15">
        <f>[7]Setembro!$K$26</f>
        <v>0</v>
      </c>
      <c r="X11" s="15">
        <f>[7]Setembro!$K$27</f>
        <v>0</v>
      </c>
      <c r="Y11" s="15">
        <f>[7]Setembro!$K$28</f>
        <v>0</v>
      </c>
      <c r="Z11" s="15">
        <f>[7]Setembro!$K$29</f>
        <v>0</v>
      </c>
      <c r="AA11" s="15">
        <f>[7]Setembro!$K$30</f>
        <v>0</v>
      </c>
      <c r="AB11" s="15">
        <f>[7]Setembro!$K$31</f>
        <v>0</v>
      </c>
      <c r="AC11" s="15">
        <f>[7]Setembro!$K$32</f>
        <v>0</v>
      </c>
      <c r="AD11" s="15">
        <f>[7]Setembro!$K$33</f>
        <v>0</v>
      </c>
      <c r="AE11" s="15">
        <f>[7]Setembro!$K$34</f>
        <v>0</v>
      </c>
      <c r="AF11" s="28">
        <f t="shared" si="1"/>
        <v>22.200000000000003</v>
      </c>
      <c r="AG11" s="30">
        <f t="shared" si="2"/>
        <v>6.6000000000000023</v>
      </c>
      <c r="AH11" s="124">
        <f t="shared" si="3"/>
        <v>18</v>
      </c>
    </row>
    <row r="12" spans="1:34" ht="17.100000000000001" customHeight="1" x14ac:dyDescent="0.2">
      <c r="A12" s="110" t="s">
        <v>4</v>
      </c>
      <c r="B12" s="15">
        <f>[8]Setembro!$K$5</f>
        <v>0</v>
      </c>
      <c r="C12" s="15">
        <f>[8]Setembro!$K$6</f>
        <v>0</v>
      </c>
      <c r="D12" s="15">
        <f>[8]Setembro!$K$7</f>
        <v>0</v>
      </c>
      <c r="E12" s="15">
        <f>[8]Setembro!$K$8</f>
        <v>0</v>
      </c>
      <c r="F12" s="15">
        <f>[8]Setembro!$K$9</f>
        <v>0</v>
      </c>
      <c r="G12" s="15">
        <f>[8]Setembro!$K$10</f>
        <v>0</v>
      </c>
      <c r="H12" s="15">
        <f>[8]Setembro!$K$11</f>
        <v>0</v>
      </c>
      <c r="I12" s="15">
        <f>[8]Setembro!$K$12</f>
        <v>0</v>
      </c>
      <c r="J12" s="15">
        <f>[8]Setembro!$K$13</f>
        <v>0</v>
      </c>
      <c r="K12" s="15">
        <f>[8]Setembro!$K$14</f>
        <v>0</v>
      </c>
      <c r="L12" s="15">
        <f>[8]Setembro!$K$15</f>
        <v>0</v>
      </c>
      <c r="M12" s="15">
        <f>[8]Setembro!$K$16</f>
        <v>0</v>
      </c>
      <c r="N12" s="15">
        <f>[8]Setembro!$K$17</f>
        <v>0</v>
      </c>
      <c r="O12" s="15">
        <f>[8]Setembro!$K$18</f>
        <v>0</v>
      </c>
      <c r="P12" s="15">
        <f>[8]Setembro!$K$19</f>
        <v>0</v>
      </c>
      <c r="Q12" s="15">
        <f>[8]Setembro!$K$20</f>
        <v>0</v>
      </c>
      <c r="R12" s="15">
        <f>[8]Setembro!$K$21</f>
        <v>0</v>
      </c>
      <c r="S12" s="15">
        <f>[8]Setembro!$K$22</f>
        <v>0</v>
      </c>
      <c r="T12" s="15">
        <f>[8]Setembro!$K$23</f>
        <v>12.799999999999999</v>
      </c>
      <c r="U12" s="15">
        <f>[8]Setembro!$K$24</f>
        <v>0</v>
      </c>
      <c r="V12" s="15">
        <f>[8]Setembro!$K$25</f>
        <v>0</v>
      </c>
      <c r="W12" s="15">
        <f>[8]Setembro!$K$26</f>
        <v>0</v>
      </c>
      <c r="X12" s="15">
        <f>[8]Setembro!$K$27</f>
        <v>0</v>
      </c>
      <c r="Y12" s="15">
        <f>[8]Setembro!$K$28</f>
        <v>0</v>
      </c>
      <c r="Z12" s="15">
        <f>[8]Setembro!$K$29</f>
        <v>0</v>
      </c>
      <c r="AA12" s="15">
        <f>[8]Setembro!$K$30</f>
        <v>0</v>
      </c>
      <c r="AB12" s="15">
        <f>[8]Setembro!$K$31</f>
        <v>0</v>
      </c>
      <c r="AC12" s="15">
        <f>[8]Setembro!$K$32</f>
        <v>0</v>
      </c>
      <c r="AD12" s="15">
        <f>[8]Setembro!$K$33</f>
        <v>0</v>
      </c>
      <c r="AE12" s="15">
        <f>[8]Setembro!$K$34</f>
        <v>0</v>
      </c>
      <c r="AF12" s="28">
        <f t="shared" si="1"/>
        <v>12.799999999999999</v>
      </c>
      <c r="AG12" s="30">
        <f t="shared" si="2"/>
        <v>12.799999999999999</v>
      </c>
      <c r="AH12" s="124">
        <f t="shared" si="3"/>
        <v>29</v>
      </c>
    </row>
    <row r="13" spans="1:34" ht="17.100000000000001" customHeight="1" x14ac:dyDescent="0.2">
      <c r="A13" s="110" t="s">
        <v>5</v>
      </c>
      <c r="B13" s="15">
        <f>[9]Setembro!$K$5</f>
        <v>0</v>
      </c>
      <c r="C13" s="15">
        <f>[9]Setembro!$K$6</f>
        <v>0</v>
      </c>
      <c r="D13" s="15">
        <f>[9]Setembro!$K$7</f>
        <v>14.2</v>
      </c>
      <c r="E13" s="15">
        <f>[9]Setembro!$K$8</f>
        <v>0.2</v>
      </c>
      <c r="F13" s="15">
        <f>[9]Setembro!$K$9</f>
        <v>37</v>
      </c>
      <c r="G13" s="15">
        <f>[9]Setembro!$K$10</f>
        <v>0</v>
      </c>
      <c r="H13" s="15">
        <f>[9]Setembro!$K$11</f>
        <v>0</v>
      </c>
      <c r="I13" s="15">
        <f>[9]Setembro!$K$12</f>
        <v>0</v>
      </c>
      <c r="J13" s="15">
        <f>[9]Setembro!$K$13</f>
        <v>0</v>
      </c>
      <c r="K13" s="15">
        <f>[9]Setembro!$K$14</f>
        <v>0</v>
      </c>
      <c r="L13" s="15">
        <f>[9]Setembro!$K$15</f>
        <v>0</v>
      </c>
      <c r="M13" s="15">
        <f>[9]Setembro!$K$16</f>
        <v>0</v>
      </c>
      <c r="N13" s="15">
        <f>[9]Setembro!$K$17</f>
        <v>0</v>
      </c>
      <c r="O13" s="15">
        <f>[9]Setembro!$K$18</f>
        <v>0</v>
      </c>
      <c r="P13" s="15">
        <f>[9]Setembro!$K$19</f>
        <v>0</v>
      </c>
      <c r="Q13" s="15">
        <f>[9]Setembro!$K$20</f>
        <v>0</v>
      </c>
      <c r="R13" s="15">
        <f>[9]Setembro!$K$21</f>
        <v>0</v>
      </c>
      <c r="S13" s="15">
        <f>[9]Setembro!$K$22</f>
        <v>0</v>
      </c>
      <c r="T13" s="15">
        <f>[9]Setembro!$K$23</f>
        <v>8.4</v>
      </c>
      <c r="U13" s="15">
        <f>[9]Setembro!$K$24</f>
        <v>0</v>
      </c>
      <c r="V13" s="15">
        <f>[9]Setembro!$K$25</f>
        <v>0</v>
      </c>
      <c r="W13" s="15">
        <f>[9]Setembro!$K$26</f>
        <v>0</v>
      </c>
      <c r="X13" s="15">
        <f>[9]Setembro!$K$27</f>
        <v>0</v>
      </c>
      <c r="Y13" s="15">
        <f>[9]Setembro!$K$28</f>
        <v>0</v>
      </c>
      <c r="Z13" s="15">
        <f>[9]Setembro!$K$29</f>
        <v>0</v>
      </c>
      <c r="AA13" s="15">
        <f>[9]Setembro!$K$30</f>
        <v>0</v>
      </c>
      <c r="AB13" s="15">
        <f>[9]Setembro!$K$31</f>
        <v>0</v>
      </c>
      <c r="AC13" s="15">
        <f>[9]Setembro!$K$32</f>
        <v>0</v>
      </c>
      <c r="AD13" s="15">
        <f>[9]Setembro!$K$33</f>
        <v>0</v>
      </c>
      <c r="AE13" s="15">
        <f>[9]Setembro!$K$34</f>
        <v>0</v>
      </c>
      <c r="AF13" s="28">
        <f t="shared" si="1"/>
        <v>59.8</v>
      </c>
      <c r="AG13" s="30">
        <f t="shared" si="2"/>
        <v>37</v>
      </c>
      <c r="AH13" s="124">
        <f t="shared" si="3"/>
        <v>26</v>
      </c>
    </row>
    <row r="14" spans="1:34" ht="17.100000000000001" customHeight="1" x14ac:dyDescent="0.2">
      <c r="A14" s="110" t="s">
        <v>48</v>
      </c>
      <c r="B14" s="15">
        <f>[10]Setembro!$K$5</f>
        <v>0.2</v>
      </c>
      <c r="C14" s="15">
        <f>[10]Setembro!$K$6</f>
        <v>0</v>
      </c>
      <c r="D14" s="15">
        <f>[10]Setembro!$K$7</f>
        <v>0</v>
      </c>
      <c r="E14" s="15">
        <f>[10]Setembro!$K$8</f>
        <v>0</v>
      </c>
      <c r="F14" s="15">
        <f>[10]Setembro!$K$9</f>
        <v>0</v>
      </c>
      <c r="G14" s="15">
        <f>[10]Setembro!$K$10</f>
        <v>0</v>
      </c>
      <c r="H14" s="15">
        <f>[10]Setembro!$K$11</f>
        <v>0</v>
      </c>
      <c r="I14" s="15">
        <f>[10]Setembro!$K$12</f>
        <v>0</v>
      </c>
      <c r="J14" s="15">
        <f>[10]Setembro!$K$13</f>
        <v>0</v>
      </c>
      <c r="K14" s="15">
        <f>[10]Setembro!$K$14</f>
        <v>0</v>
      </c>
      <c r="L14" s="15">
        <f>[10]Setembro!$K$15</f>
        <v>0</v>
      </c>
      <c r="M14" s="15">
        <f>[10]Setembro!$K$16</f>
        <v>0</v>
      </c>
      <c r="N14" s="15">
        <f>[10]Setembro!$K$17</f>
        <v>0</v>
      </c>
      <c r="O14" s="15">
        <f>[10]Setembro!$K$18</f>
        <v>0</v>
      </c>
      <c r="P14" s="15">
        <f>[10]Setembro!$K$19</f>
        <v>0</v>
      </c>
      <c r="Q14" s="15">
        <f>[10]Setembro!$K$20</f>
        <v>0</v>
      </c>
      <c r="R14" s="15">
        <f>[10]Setembro!$K$21</f>
        <v>0</v>
      </c>
      <c r="S14" s="15">
        <f>[10]Setembro!$K$22</f>
        <v>0.4</v>
      </c>
      <c r="T14" s="15">
        <f>[10]Setembro!$K$23</f>
        <v>0</v>
      </c>
      <c r="U14" s="15">
        <f>[10]Setembro!$K$24</f>
        <v>0</v>
      </c>
      <c r="V14" s="15">
        <f>[10]Setembro!$K$25</f>
        <v>0</v>
      </c>
      <c r="W14" s="15">
        <f>[10]Setembro!$K$26</f>
        <v>0</v>
      </c>
      <c r="X14" s="15">
        <f>[10]Setembro!$K$27</f>
        <v>0</v>
      </c>
      <c r="Y14" s="15">
        <f>[10]Setembro!$K$28</f>
        <v>0</v>
      </c>
      <c r="Z14" s="15">
        <f>[10]Setembro!$K$29</f>
        <v>0</v>
      </c>
      <c r="AA14" s="15">
        <f>[10]Setembro!$K$30</f>
        <v>0</v>
      </c>
      <c r="AB14" s="15">
        <f>[10]Setembro!$K$31</f>
        <v>0</v>
      </c>
      <c r="AC14" s="15">
        <f>[10]Setembro!$K$32</f>
        <v>0</v>
      </c>
      <c r="AD14" s="15">
        <f>[10]Setembro!$K$33</f>
        <v>0</v>
      </c>
      <c r="AE14" s="15">
        <f>[10]Setembro!$K$34</f>
        <v>0</v>
      </c>
      <c r="AF14" s="28">
        <f t="shared" si="1"/>
        <v>0.60000000000000009</v>
      </c>
      <c r="AG14" s="30">
        <f t="shared" si="2"/>
        <v>0.4</v>
      </c>
      <c r="AH14" s="124">
        <f t="shared" si="3"/>
        <v>28</v>
      </c>
    </row>
    <row r="15" spans="1:34" ht="17.100000000000001" customHeight="1" x14ac:dyDescent="0.2">
      <c r="A15" s="110" t="s">
        <v>6</v>
      </c>
      <c r="B15" s="15">
        <f>[11]Setembro!$K$5</f>
        <v>0</v>
      </c>
      <c r="C15" s="15">
        <f>[11]Setembro!$K$6</f>
        <v>0</v>
      </c>
      <c r="D15" s="15">
        <f>[11]Setembro!$K$7</f>
        <v>1.2000000000000002</v>
      </c>
      <c r="E15" s="15">
        <f>[11]Setembro!$K$8</f>
        <v>1.8</v>
      </c>
      <c r="F15" s="15">
        <f>[11]Setembro!$K$9</f>
        <v>0</v>
      </c>
      <c r="G15" s="15">
        <f>[11]Setembro!$K$10</f>
        <v>0</v>
      </c>
      <c r="H15" s="15">
        <f>[11]Setembro!$K$11</f>
        <v>0</v>
      </c>
      <c r="I15" s="15">
        <f>[11]Setembro!$K$12</f>
        <v>0</v>
      </c>
      <c r="J15" s="15">
        <f>[11]Setembro!$K$13</f>
        <v>0</v>
      </c>
      <c r="K15" s="15">
        <f>[11]Setembro!$K$14</f>
        <v>0</v>
      </c>
      <c r="L15" s="15">
        <f>[11]Setembro!$K$15</f>
        <v>0</v>
      </c>
      <c r="M15" s="15">
        <f>[11]Setembro!$K$16</f>
        <v>0</v>
      </c>
      <c r="N15" s="15">
        <f>[11]Setembro!$K$17</f>
        <v>0</v>
      </c>
      <c r="O15" s="15">
        <f>[11]Setembro!$K$18</f>
        <v>0</v>
      </c>
      <c r="P15" s="15">
        <f>[11]Setembro!$K$19</f>
        <v>0</v>
      </c>
      <c r="Q15" s="15">
        <f>[11]Setembro!$K$20</f>
        <v>0</v>
      </c>
      <c r="R15" s="15">
        <f>[11]Setembro!$K$21</f>
        <v>0</v>
      </c>
      <c r="S15" s="15">
        <f>[11]Setembro!$K$22</f>
        <v>0</v>
      </c>
      <c r="T15" s="15">
        <f>[11]Setembro!$K$23</f>
        <v>0</v>
      </c>
      <c r="U15" s="15">
        <f>[11]Setembro!$K$24</f>
        <v>0</v>
      </c>
      <c r="V15" s="15">
        <f>[11]Setembro!$K$25</f>
        <v>0</v>
      </c>
      <c r="W15" s="15">
        <f>[11]Setembro!$K$26</f>
        <v>0</v>
      </c>
      <c r="X15" s="15">
        <f>[11]Setembro!$K$27</f>
        <v>0</v>
      </c>
      <c r="Y15" s="15">
        <f>[11]Setembro!$K$28</f>
        <v>0</v>
      </c>
      <c r="Z15" s="15">
        <f>[11]Setembro!$K$29</f>
        <v>0</v>
      </c>
      <c r="AA15" s="15">
        <f>[11]Setembro!$K$30</f>
        <v>0</v>
      </c>
      <c r="AB15" s="15">
        <f>[11]Setembro!$K$31</f>
        <v>0</v>
      </c>
      <c r="AC15" s="15">
        <f>[11]Setembro!$K$32</f>
        <v>0</v>
      </c>
      <c r="AD15" s="15">
        <f>[11]Setembro!$K$33</f>
        <v>0</v>
      </c>
      <c r="AE15" s="15">
        <f>[11]Setembro!$K$34</f>
        <v>0</v>
      </c>
      <c r="AF15" s="28">
        <f t="shared" si="1"/>
        <v>3</v>
      </c>
      <c r="AG15" s="30">
        <f t="shared" si="2"/>
        <v>1.8</v>
      </c>
      <c r="AH15" s="124">
        <f t="shared" si="3"/>
        <v>28</v>
      </c>
    </row>
    <row r="16" spans="1:34" ht="17.100000000000001" customHeight="1" x14ac:dyDescent="0.2">
      <c r="A16" s="110" t="s">
        <v>7</v>
      </c>
      <c r="B16" s="15">
        <f>[12]Setembro!$K$5</f>
        <v>0</v>
      </c>
      <c r="C16" s="15">
        <f>[12]Setembro!$K$6</f>
        <v>0</v>
      </c>
      <c r="D16" s="15">
        <f>[12]Setembro!$K$7</f>
        <v>1.9999999999999998</v>
      </c>
      <c r="E16" s="15">
        <f>[12]Setembro!$K$8</f>
        <v>0</v>
      </c>
      <c r="F16" s="15">
        <f>[12]Setembro!$K$9</f>
        <v>1</v>
      </c>
      <c r="G16" s="15">
        <f>[12]Setembro!$K$10</f>
        <v>0</v>
      </c>
      <c r="H16" s="15">
        <f>[12]Setembro!$K$11</f>
        <v>0</v>
      </c>
      <c r="I16" s="15">
        <f>[12]Setembro!$K$12</f>
        <v>0</v>
      </c>
      <c r="J16" s="15">
        <f>[12]Setembro!$K$13</f>
        <v>0</v>
      </c>
      <c r="K16" s="15">
        <f>[12]Setembro!$K$14</f>
        <v>0</v>
      </c>
      <c r="L16" s="15">
        <f>[12]Setembro!$K$15</f>
        <v>0</v>
      </c>
      <c r="M16" s="15">
        <f>[12]Setembro!$K$16</f>
        <v>0</v>
      </c>
      <c r="N16" s="15">
        <f>[12]Setembro!$K$17</f>
        <v>0</v>
      </c>
      <c r="O16" s="15">
        <f>[12]Setembro!$K$18</f>
        <v>0</v>
      </c>
      <c r="P16" s="15">
        <f>[12]Setembro!$K$19</f>
        <v>0</v>
      </c>
      <c r="Q16" s="15">
        <f>[12]Setembro!$K$20</f>
        <v>0</v>
      </c>
      <c r="R16" s="15">
        <f>[12]Setembro!$K$21</f>
        <v>0</v>
      </c>
      <c r="S16" s="15">
        <f>[12]Setembro!$K$22</f>
        <v>0</v>
      </c>
      <c r="T16" s="15">
        <f>[12]Setembro!$K$23</f>
        <v>18.2</v>
      </c>
      <c r="U16" s="15">
        <f>[12]Setembro!$K$24</f>
        <v>0</v>
      </c>
      <c r="V16" s="15">
        <f>[12]Setembro!$K$25</f>
        <v>0</v>
      </c>
      <c r="W16" s="15">
        <f>[12]Setembro!$K$26</f>
        <v>0</v>
      </c>
      <c r="X16" s="15">
        <f>[12]Setembro!$K$27</f>
        <v>0</v>
      </c>
      <c r="Y16" s="15">
        <f>[12]Setembro!$K$28</f>
        <v>0</v>
      </c>
      <c r="Z16" s="15">
        <f>[12]Setembro!$K$29</f>
        <v>0</v>
      </c>
      <c r="AA16" s="15">
        <f>[12]Setembro!$K$30</f>
        <v>0</v>
      </c>
      <c r="AB16" s="15">
        <f>[12]Setembro!$K$31</f>
        <v>0</v>
      </c>
      <c r="AC16" s="15">
        <f>[12]Setembro!$K$32</f>
        <v>0</v>
      </c>
      <c r="AD16" s="15">
        <f>[12]Setembro!$K$33</f>
        <v>0</v>
      </c>
      <c r="AE16" s="15">
        <f>[12]Setembro!$K$34</f>
        <v>0</v>
      </c>
      <c r="AF16" s="28">
        <f t="shared" si="1"/>
        <v>21.2</v>
      </c>
      <c r="AG16" s="30">
        <f t="shared" si="2"/>
        <v>18.2</v>
      </c>
      <c r="AH16" s="124">
        <f t="shared" si="3"/>
        <v>27</v>
      </c>
    </row>
    <row r="17" spans="1:35" ht="17.100000000000001" customHeight="1" x14ac:dyDescent="0.2">
      <c r="A17" s="110" t="s">
        <v>8</v>
      </c>
      <c r="B17" s="15">
        <f>[13]Setembro!$K$5</f>
        <v>0</v>
      </c>
      <c r="C17" s="15">
        <f>[13]Setembro!$K$6</f>
        <v>0</v>
      </c>
      <c r="D17" s="15">
        <f>[13]Setembro!$K$7</f>
        <v>0</v>
      </c>
      <c r="E17" s="15">
        <f>[13]Setembro!$K$8</f>
        <v>1.2</v>
      </c>
      <c r="F17" s="15">
        <f>[13]Setembro!$K$9</f>
        <v>11.6</v>
      </c>
      <c r="G17" s="15">
        <f>[13]Setembro!$K$10</f>
        <v>3.0000000000000009</v>
      </c>
      <c r="H17" s="15">
        <f>[13]Setembro!$K$11</f>
        <v>0</v>
      </c>
      <c r="I17" s="15">
        <f>[13]Setembro!$K$12</f>
        <v>0</v>
      </c>
      <c r="J17" s="15">
        <f>[13]Setembro!$K$13</f>
        <v>0</v>
      </c>
      <c r="K17" s="15">
        <f>[13]Setembro!$K$14</f>
        <v>0</v>
      </c>
      <c r="L17" s="15">
        <f>[13]Setembro!$K$15</f>
        <v>0</v>
      </c>
      <c r="M17" s="15">
        <f>[13]Setembro!$K$16</f>
        <v>0</v>
      </c>
      <c r="N17" s="15">
        <f>[13]Setembro!$K$17</f>
        <v>0</v>
      </c>
      <c r="O17" s="15">
        <f>[13]Setembro!$K$18</f>
        <v>0</v>
      </c>
      <c r="P17" s="15">
        <f>[13]Setembro!$K$19</f>
        <v>0</v>
      </c>
      <c r="Q17" s="15">
        <f>[13]Setembro!$K$20</f>
        <v>0</v>
      </c>
      <c r="R17" s="15">
        <f>[13]Setembro!$K$21</f>
        <v>0</v>
      </c>
      <c r="S17" s="15">
        <f>[13]Setembro!$K$22</f>
        <v>0</v>
      </c>
      <c r="T17" s="15">
        <f>[13]Setembro!$K$23</f>
        <v>34.6</v>
      </c>
      <c r="U17" s="15">
        <f>[13]Setembro!$K$24</f>
        <v>0</v>
      </c>
      <c r="V17" s="15">
        <f>[13]Setembro!$K$25</f>
        <v>0</v>
      </c>
      <c r="W17" s="15">
        <f>[13]Setembro!$K$26</f>
        <v>0</v>
      </c>
      <c r="X17" s="15">
        <f>[13]Setembro!$K$27</f>
        <v>0</v>
      </c>
      <c r="Y17" s="15">
        <f>[13]Setembro!$K$28</f>
        <v>0</v>
      </c>
      <c r="Z17" s="15">
        <f>[13]Setembro!$K$29</f>
        <v>0</v>
      </c>
      <c r="AA17" s="15">
        <f>[13]Setembro!$K$30</f>
        <v>0</v>
      </c>
      <c r="AB17" s="15">
        <f>[13]Setembro!$K$31</f>
        <v>0</v>
      </c>
      <c r="AC17" s="15">
        <f>[13]Setembro!$K$32</f>
        <v>0</v>
      </c>
      <c r="AD17" s="15">
        <f>[13]Setembro!$K$33</f>
        <v>0</v>
      </c>
      <c r="AE17" s="15">
        <f>[13]Setembro!$K$34</f>
        <v>0.4</v>
      </c>
      <c r="AF17" s="28">
        <f t="shared" si="1"/>
        <v>50.800000000000004</v>
      </c>
      <c r="AG17" s="30">
        <f t="shared" si="2"/>
        <v>34.6</v>
      </c>
      <c r="AH17" s="124">
        <f t="shared" si="3"/>
        <v>25</v>
      </c>
    </row>
    <row r="18" spans="1:35" ht="17.100000000000001" customHeight="1" x14ac:dyDescent="0.2">
      <c r="A18" s="110" t="s">
        <v>9</v>
      </c>
      <c r="B18" s="15">
        <f>[14]Setembro!$K$5</f>
        <v>0</v>
      </c>
      <c r="C18" s="15">
        <f>[14]Setembro!$K$6</f>
        <v>0</v>
      </c>
      <c r="D18" s="15">
        <f>[14]Setembro!$K$7</f>
        <v>1.2000000000000002</v>
      </c>
      <c r="E18" s="15">
        <f>[14]Setembro!$K$8</f>
        <v>0.4</v>
      </c>
      <c r="F18" s="15">
        <f>[14]Setembro!$K$9</f>
        <v>6.2</v>
      </c>
      <c r="G18" s="15">
        <f>[14]Setembro!$K$10</f>
        <v>0.60000000000000009</v>
      </c>
      <c r="H18" s="15">
        <f>[14]Setembro!$K$11</f>
        <v>0</v>
      </c>
      <c r="I18" s="15">
        <f>[14]Setembro!$K$12</f>
        <v>4.8000000000000007</v>
      </c>
      <c r="J18" s="15">
        <f>[14]Setembro!$K$13</f>
        <v>0</v>
      </c>
      <c r="K18" s="15">
        <f>[14]Setembro!$K$14</f>
        <v>0</v>
      </c>
      <c r="L18" s="15">
        <f>[14]Setembro!$K$15</f>
        <v>0</v>
      </c>
      <c r="M18" s="15">
        <f>[14]Setembro!$K$16</f>
        <v>0</v>
      </c>
      <c r="N18" s="15">
        <f>[14]Setembro!$K$17</f>
        <v>0</v>
      </c>
      <c r="O18" s="15">
        <f>[14]Setembro!$K$18</f>
        <v>0</v>
      </c>
      <c r="P18" s="15">
        <f>[14]Setembro!$K$19</f>
        <v>0</v>
      </c>
      <c r="Q18" s="15">
        <f>[14]Setembro!$K$20</f>
        <v>0</v>
      </c>
      <c r="R18" s="15">
        <f>[14]Setembro!$K$21</f>
        <v>0</v>
      </c>
      <c r="S18" s="15">
        <f>[14]Setembro!$K$22</f>
        <v>0</v>
      </c>
      <c r="T18" s="15">
        <f>[14]Setembro!$K$23</f>
        <v>12.999999999999998</v>
      </c>
      <c r="U18" s="15">
        <f>[14]Setembro!$K$24</f>
        <v>0</v>
      </c>
      <c r="V18" s="15">
        <f>[14]Setembro!$K$25</f>
        <v>0</v>
      </c>
      <c r="W18" s="15">
        <f>[14]Setembro!$K$26</f>
        <v>0</v>
      </c>
      <c r="X18" s="15">
        <f>[14]Setembro!$K$27</f>
        <v>0</v>
      </c>
      <c r="Y18" s="15">
        <f>[14]Setembro!$K$28</f>
        <v>0</v>
      </c>
      <c r="Z18" s="15">
        <f>[14]Setembro!$K$29</f>
        <v>0</v>
      </c>
      <c r="AA18" s="15">
        <f>[14]Setembro!$K$30</f>
        <v>0</v>
      </c>
      <c r="AB18" s="15">
        <f>[14]Setembro!$K$31</f>
        <v>0</v>
      </c>
      <c r="AC18" s="15">
        <f>[14]Setembro!$K$32</f>
        <v>0</v>
      </c>
      <c r="AD18" s="15">
        <f>[14]Setembro!$K$33</f>
        <v>0</v>
      </c>
      <c r="AE18" s="15">
        <f>[14]Setembro!$K$34</f>
        <v>0</v>
      </c>
      <c r="AF18" s="28">
        <f t="shared" si="1"/>
        <v>26.2</v>
      </c>
      <c r="AG18" s="30">
        <f t="shared" si="2"/>
        <v>12.999999999999998</v>
      </c>
      <c r="AH18" s="124">
        <f t="shared" si="3"/>
        <v>24</v>
      </c>
    </row>
    <row r="19" spans="1:35" ht="17.100000000000001" customHeight="1" x14ac:dyDescent="0.2">
      <c r="A19" s="110" t="s">
        <v>47</v>
      </c>
      <c r="B19" s="15">
        <f>[15]Setembro!$K$5</f>
        <v>0.2</v>
      </c>
      <c r="C19" s="15">
        <f>[15]Setembro!$K$6</f>
        <v>0</v>
      </c>
      <c r="D19" s="15">
        <f>[15]Setembro!$K$7</f>
        <v>3</v>
      </c>
      <c r="E19" s="15">
        <f>[15]Setembro!$K$8</f>
        <v>0</v>
      </c>
      <c r="F19" s="15">
        <f>[15]Setembro!$K$9</f>
        <v>2.2000000000000002</v>
      </c>
      <c r="G19" s="15">
        <f>[15]Setembro!$K$10</f>
        <v>0</v>
      </c>
      <c r="H19" s="15">
        <f>[15]Setembro!$K$11</f>
        <v>0</v>
      </c>
      <c r="I19" s="15">
        <f>[15]Setembro!$K$12</f>
        <v>0</v>
      </c>
      <c r="J19" s="15">
        <f>[15]Setembro!$K$13</f>
        <v>0</v>
      </c>
      <c r="K19" s="15">
        <f>[15]Setembro!$K$14</f>
        <v>0</v>
      </c>
      <c r="L19" s="15">
        <f>[15]Setembro!$K$15</f>
        <v>0</v>
      </c>
      <c r="M19" s="15">
        <f>[15]Setembro!$K$16</f>
        <v>0</v>
      </c>
      <c r="N19" s="15">
        <f>[15]Setembro!$K$17</f>
        <v>0</v>
      </c>
      <c r="O19" s="15">
        <f>[15]Setembro!$K$18</f>
        <v>0</v>
      </c>
      <c r="P19" s="15">
        <f>[15]Setembro!$K$19</f>
        <v>0</v>
      </c>
      <c r="Q19" s="15">
        <f>[15]Setembro!$K$20</f>
        <v>0</v>
      </c>
      <c r="R19" s="15">
        <f>[15]Setembro!$K$21</f>
        <v>0</v>
      </c>
      <c r="S19" s="15">
        <f>[15]Setembro!$K$22</f>
        <v>5.6</v>
      </c>
      <c r="T19" s="15">
        <f>[15]Setembro!$K$23</f>
        <v>10</v>
      </c>
      <c r="U19" s="15">
        <f>[15]Setembro!$K$24</f>
        <v>0</v>
      </c>
      <c r="V19" s="15">
        <f>[15]Setembro!$K$25</f>
        <v>0</v>
      </c>
      <c r="W19" s="15">
        <f>[15]Setembro!$K$26</f>
        <v>0</v>
      </c>
      <c r="X19" s="15">
        <f>[15]Setembro!$K$27</f>
        <v>0</v>
      </c>
      <c r="Y19" s="15">
        <f>[15]Setembro!$K$28</f>
        <v>0</v>
      </c>
      <c r="Z19" s="15">
        <f>[15]Setembro!$K$29</f>
        <v>0</v>
      </c>
      <c r="AA19" s="15">
        <f>[15]Setembro!$K$30</f>
        <v>0</v>
      </c>
      <c r="AB19" s="15">
        <f>[15]Setembro!$K$31</f>
        <v>0</v>
      </c>
      <c r="AC19" s="15">
        <f>[15]Setembro!$K$32</f>
        <v>0</v>
      </c>
      <c r="AD19" s="15">
        <f>[15]Setembro!$K$33</f>
        <v>0</v>
      </c>
      <c r="AE19" s="15">
        <f>[15]Setembro!$K$34</f>
        <v>0</v>
      </c>
      <c r="AF19" s="28">
        <f t="shared" si="1"/>
        <v>21</v>
      </c>
      <c r="AG19" s="30">
        <f t="shared" si="2"/>
        <v>10</v>
      </c>
      <c r="AH19" s="124">
        <f t="shared" si="3"/>
        <v>25</v>
      </c>
      <c r="AI19" s="33" t="s">
        <v>52</v>
      </c>
    </row>
    <row r="20" spans="1:35" ht="17.100000000000001" customHeight="1" x14ac:dyDescent="0.2">
      <c r="A20" s="110" t="s">
        <v>10</v>
      </c>
      <c r="B20" s="15" t="str">
        <f>[16]Setembro!$K$5</f>
        <v>*</v>
      </c>
      <c r="C20" s="15" t="str">
        <f>[16]Setembro!$K$6</f>
        <v>*</v>
      </c>
      <c r="D20" s="15">
        <f>[16]Setembro!$K$7</f>
        <v>2.4</v>
      </c>
      <c r="E20" s="15">
        <f>[16]Setembro!$K$8</f>
        <v>1.4</v>
      </c>
      <c r="F20" s="15">
        <f>[16]Setembro!$K$9</f>
        <v>1.4</v>
      </c>
      <c r="G20" s="15">
        <f>[16]Setembro!$K$10</f>
        <v>0.4</v>
      </c>
      <c r="H20" s="15">
        <f>[16]Setembro!$K$11</f>
        <v>1.7999999999999998</v>
      </c>
      <c r="I20" s="15">
        <f>[16]Setembro!$K$12</f>
        <v>4.5999999999999996</v>
      </c>
      <c r="J20" s="15">
        <f>[16]Setembro!$K$13</f>
        <v>6.8000000000000034</v>
      </c>
      <c r="K20" s="15">
        <f>[16]Setembro!$K$14</f>
        <v>1.2</v>
      </c>
      <c r="L20" s="15">
        <f>[16]Setembro!$K$15</f>
        <v>0</v>
      </c>
      <c r="M20" s="15">
        <f>[16]Setembro!$K$16</f>
        <v>0</v>
      </c>
      <c r="N20" s="15">
        <f>[16]Setembro!$K$17</f>
        <v>0</v>
      </c>
      <c r="O20" s="15">
        <f>[16]Setembro!$K$18</f>
        <v>0</v>
      </c>
      <c r="P20" s="15">
        <f>[16]Setembro!$K$19</f>
        <v>0</v>
      </c>
      <c r="Q20" s="15">
        <f>[16]Setembro!$K$20</f>
        <v>0</v>
      </c>
      <c r="R20" s="15">
        <f>[16]Setembro!$K$21</f>
        <v>0</v>
      </c>
      <c r="S20" s="15">
        <f>[16]Setembro!$K$22</f>
        <v>0</v>
      </c>
      <c r="T20" s="15">
        <f>[16]Setembro!$K$23</f>
        <v>0</v>
      </c>
      <c r="U20" s="15">
        <f>[16]Setembro!$K$24</f>
        <v>0</v>
      </c>
      <c r="V20" s="15">
        <f>[16]Setembro!$K$25</f>
        <v>0</v>
      </c>
      <c r="W20" s="15">
        <f>[16]Setembro!$K$26</f>
        <v>0</v>
      </c>
      <c r="X20" s="15">
        <f>[16]Setembro!$K$27</f>
        <v>0</v>
      </c>
      <c r="Y20" s="15">
        <f>[16]Setembro!$K$28</f>
        <v>0</v>
      </c>
      <c r="Z20" s="15">
        <f>[16]Setembro!$K$29</f>
        <v>0</v>
      </c>
      <c r="AA20" s="15">
        <f>[16]Setembro!$K$30</f>
        <v>0</v>
      </c>
      <c r="AB20" s="15">
        <f>[16]Setembro!$K$31</f>
        <v>0</v>
      </c>
      <c r="AC20" s="15">
        <f>[16]Setembro!$K$32</f>
        <v>0</v>
      </c>
      <c r="AD20" s="15">
        <f>[16]Setembro!$K$33</f>
        <v>0</v>
      </c>
      <c r="AE20" s="15">
        <f>[16]Setembro!$K$34</f>
        <v>0</v>
      </c>
      <c r="AF20" s="28">
        <f t="shared" si="1"/>
        <v>20.000000000000004</v>
      </c>
      <c r="AG20" s="30">
        <f t="shared" si="2"/>
        <v>6.8000000000000034</v>
      </c>
      <c r="AH20" s="124">
        <f t="shared" si="3"/>
        <v>20</v>
      </c>
    </row>
    <row r="21" spans="1:35" ht="17.100000000000001" customHeight="1" x14ac:dyDescent="0.2">
      <c r="A21" s="110" t="s">
        <v>11</v>
      </c>
      <c r="B21" s="15">
        <f>[17]Setembro!$K$5</f>
        <v>0</v>
      </c>
      <c r="C21" s="15">
        <f>[17]Setembro!$K$6</f>
        <v>0</v>
      </c>
      <c r="D21" s="15">
        <f>[17]Setembro!$K$7</f>
        <v>2.6</v>
      </c>
      <c r="E21" s="15">
        <f>[17]Setembro!$K$8</f>
        <v>0</v>
      </c>
      <c r="F21" s="15">
        <f>[17]Setembro!$K$9</f>
        <v>1.4</v>
      </c>
      <c r="G21" s="15">
        <f>[17]Setembro!$K$10</f>
        <v>0</v>
      </c>
      <c r="H21" s="15">
        <f>[17]Setembro!$K$11</f>
        <v>0</v>
      </c>
      <c r="I21" s="15">
        <f>[17]Setembro!$K$12</f>
        <v>0</v>
      </c>
      <c r="J21" s="15">
        <f>[17]Setembro!$K$13</f>
        <v>0</v>
      </c>
      <c r="K21" s="15">
        <f>[17]Setembro!$K$14</f>
        <v>0</v>
      </c>
      <c r="L21" s="15">
        <f>[17]Setembro!$K$15</f>
        <v>0</v>
      </c>
      <c r="M21" s="15">
        <f>[17]Setembro!$K$16</f>
        <v>0</v>
      </c>
      <c r="N21" s="15">
        <f>[17]Setembro!$K$17</f>
        <v>4</v>
      </c>
      <c r="O21" s="15">
        <f>[17]Setembro!$K$18</f>
        <v>0</v>
      </c>
      <c r="P21" s="15">
        <f>[17]Setembro!$K$19</f>
        <v>0</v>
      </c>
      <c r="Q21" s="15">
        <f>[17]Setembro!$K$20</f>
        <v>0</v>
      </c>
      <c r="R21" s="15">
        <f>[17]Setembro!$K$21</f>
        <v>0</v>
      </c>
      <c r="S21" s="15">
        <f>[17]Setembro!$K$22</f>
        <v>0</v>
      </c>
      <c r="T21" s="15">
        <f>[17]Setembro!$K$23</f>
        <v>25.999999999999996</v>
      </c>
      <c r="U21" s="15">
        <f>[17]Setembro!$K$24</f>
        <v>0</v>
      </c>
      <c r="V21" s="15">
        <f>[17]Setembro!$K$25</f>
        <v>0</v>
      </c>
      <c r="W21" s="15">
        <f>[17]Setembro!$K$26</f>
        <v>0</v>
      </c>
      <c r="X21" s="15">
        <f>[17]Setembro!$K$27</f>
        <v>0</v>
      </c>
      <c r="Y21" s="15">
        <f>[17]Setembro!$K$28</f>
        <v>0</v>
      </c>
      <c r="Z21" s="15">
        <f>[17]Setembro!$K$29</f>
        <v>0</v>
      </c>
      <c r="AA21" s="15">
        <f>[17]Setembro!$K$30</f>
        <v>0</v>
      </c>
      <c r="AB21" s="15">
        <f>[17]Setembro!$K$31</f>
        <v>0</v>
      </c>
      <c r="AC21" s="15">
        <f>[17]Setembro!$K$32</f>
        <v>0</v>
      </c>
      <c r="AD21" s="15">
        <f>[17]Setembro!$K$33</f>
        <v>0</v>
      </c>
      <c r="AE21" s="15">
        <f>[17]Setembro!$K$34</f>
        <v>0</v>
      </c>
      <c r="AF21" s="28">
        <f t="shared" si="1"/>
        <v>34</v>
      </c>
      <c r="AG21" s="30">
        <f t="shared" si="2"/>
        <v>25.999999999999996</v>
      </c>
      <c r="AH21" s="124">
        <f t="shared" si="3"/>
        <v>26</v>
      </c>
    </row>
    <row r="22" spans="1:35" ht="17.100000000000001" customHeight="1" x14ac:dyDescent="0.2">
      <c r="A22" s="110" t="s">
        <v>12</v>
      </c>
      <c r="B22" s="15">
        <f>[18]Setembro!$K$5</f>
        <v>0.2</v>
      </c>
      <c r="C22" s="15">
        <f>[18]Setembro!$K$6</f>
        <v>0</v>
      </c>
      <c r="D22" s="15">
        <f>[18]Setembro!$K$7</f>
        <v>15.6</v>
      </c>
      <c r="E22" s="15">
        <f>[18]Setembro!$K$8</f>
        <v>0.60000000000000009</v>
      </c>
      <c r="F22" s="15">
        <f>[18]Setembro!$K$9</f>
        <v>16.399999999999999</v>
      </c>
      <c r="G22" s="15">
        <f>[18]Setembro!$K$10</f>
        <v>0</v>
      </c>
      <c r="H22" s="15">
        <f>[18]Setembro!$K$11</f>
        <v>0</v>
      </c>
      <c r="I22" s="15">
        <f>[18]Setembro!$K$12</f>
        <v>0</v>
      </c>
      <c r="J22" s="15">
        <f>[18]Setembro!$K$13</f>
        <v>0</v>
      </c>
      <c r="K22" s="15">
        <f>[18]Setembro!$K$14</f>
        <v>0</v>
      </c>
      <c r="L22" s="15">
        <f>[18]Setembro!$K$15</f>
        <v>0</v>
      </c>
      <c r="M22" s="15">
        <f>[18]Setembro!$K$16</f>
        <v>0</v>
      </c>
      <c r="N22" s="15">
        <f>[18]Setembro!$K$17</f>
        <v>0</v>
      </c>
      <c r="O22" s="15">
        <f>[18]Setembro!$K$18</f>
        <v>1</v>
      </c>
      <c r="P22" s="15">
        <f>[18]Setembro!$K$19</f>
        <v>0</v>
      </c>
      <c r="Q22" s="15">
        <f>[18]Setembro!$K$20</f>
        <v>0</v>
      </c>
      <c r="R22" s="15">
        <f>[18]Setembro!$K$21</f>
        <v>0</v>
      </c>
      <c r="S22" s="15">
        <f>[18]Setembro!$K$22</f>
        <v>0</v>
      </c>
      <c r="T22" s="15">
        <f>[18]Setembro!$K$23</f>
        <v>7.6</v>
      </c>
      <c r="U22" s="15">
        <f>[18]Setembro!$K$24</f>
        <v>0</v>
      </c>
      <c r="V22" s="15">
        <f>[18]Setembro!$K$25</f>
        <v>0</v>
      </c>
      <c r="W22" s="15">
        <f>[18]Setembro!$K$26</f>
        <v>0</v>
      </c>
      <c r="X22" s="15">
        <f>[18]Setembro!$K$27</f>
        <v>0</v>
      </c>
      <c r="Y22" s="15">
        <f>[18]Setembro!$K$28</f>
        <v>0</v>
      </c>
      <c r="Z22" s="15">
        <f>[18]Setembro!$K$29</f>
        <v>0</v>
      </c>
      <c r="AA22" s="15">
        <f>[18]Setembro!$K$30</f>
        <v>0</v>
      </c>
      <c r="AB22" s="15">
        <f>[18]Setembro!$K$31</f>
        <v>0</v>
      </c>
      <c r="AC22" s="15">
        <f>[18]Setembro!$K$32</f>
        <v>0</v>
      </c>
      <c r="AD22" s="15">
        <f>[18]Setembro!$K$33</f>
        <v>0</v>
      </c>
      <c r="AE22" s="15">
        <f>[18]Setembro!$K$34</f>
        <v>0</v>
      </c>
      <c r="AF22" s="28">
        <f t="shared" si="1"/>
        <v>41.4</v>
      </c>
      <c r="AG22" s="30">
        <f t="shared" si="2"/>
        <v>16.399999999999999</v>
      </c>
      <c r="AH22" s="124">
        <f t="shared" si="3"/>
        <v>24</v>
      </c>
    </row>
    <row r="23" spans="1:35" ht="17.100000000000001" customHeight="1" x14ac:dyDescent="0.2">
      <c r="A23" s="110" t="s">
        <v>13</v>
      </c>
      <c r="B23" s="15">
        <f>[19]Setembro!$K$5</f>
        <v>0.2</v>
      </c>
      <c r="C23" s="15">
        <f>[19]Setembro!$K$6</f>
        <v>0</v>
      </c>
      <c r="D23" s="15">
        <f>[19]Setembro!$K$7</f>
        <v>6.9999999999999991</v>
      </c>
      <c r="E23" s="15">
        <f>[19]Setembro!$K$8</f>
        <v>2.8</v>
      </c>
      <c r="F23" s="15">
        <f>[19]Setembro!$K$9</f>
        <v>16.2</v>
      </c>
      <c r="G23" s="15">
        <f>[19]Setembro!$K$10</f>
        <v>0</v>
      </c>
      <c r="H23" s="15">
        <f>[19]Setembro!$K$11</f>
        <v>0</v>
      </c>
      <c r="I23" s="15">
        <f>[19]Setembro!$K$12</f>
        <v>0</v>
      </c>
      <c r="J23" s="15">
        <f>[19]Setembro!$K$13</f>
        <v>0</v>
      </c>
      <c r="K23" s="15">
        <f>[19]Setembro!$K$14</f>
        <v>0</v>
      </c>
      <c r="L23" s="15">
        <f>[19]Setembro!$K$15</f>
        <v>0</v>
      </c>
      <c r="M23" s="15">
        <f>[19]Setembro!$K$16</f>
        <v>0</v>
      </c>
      <c r="N23" s="15">
        <f>[19]Setembro!$K$17</f>
        <v>0</v>
      </c>
      <c r="O23" s="15">
        <f>[19]Setembro!$K$18</f>
        <v>0</v>
      </c>
      <c r="P23" s="15">
        <f>[19]Setembro!$K$19</f>
        <v>0</v>
      </c>
      <c r="Q23" s="15">
        <f>[19]Setembro!$K$20</f>
        <v>0</v>
      </c>
      <c r="R23" s="15">
        <f>[19]Setembro!$K$21</f>
        <v>0</v>
      </c>
      <c r="S23" s="15">
        <f>[19]Setembro!$K$22</f>
        <v>0</v>
      </c>
      <c r="T23" s="15">
        <f>[19]Setembro!$K$23</f>
        <v>0.4</v>
      </c>
      <c r="U23" s="15">
        <f>[19]Setembro!$K$24</f>
        <v>0.2</v>
      </c>
      <c r="V23" s="15">
        <f>[19]Setembro!$K$25</f>
        <v>0</v>
      </c>
      <c r="W23" s="15">
        <f>[19]Setembro!$K$26</f>
        <v>0</v>
      </c>
      <c r="X23" s="15">
        <f>[19]Setembro!$K$27</f>
        <v>0</v>
      </c>
      <c r="Y23" s="15">
        <f>[19]Setembro!$K$28</f>
        <v>0</v>
      </c>
      <c r="Z23" s="15">
        <f>[19]Setembro!$K$29</f>
        <v>0</v>
      </c>
      <c r="AA23" s="15">
        <f>[19]Setembro!$K$30</f>
        <v>0</v>
      </c>
      <c r="AB23" s="15">
        <f>[19]Setembro!$K$31</f>
        <v>0</v>
      </c>
      <c r="AC23" s="15">
        <f>[19]Setembro!$K$32</f>
        <v>0</v>
      </c>
      <c r="AD23" s="15">
        <f>[19]Setembro!$K$33</f>
        <v>0</v>
      </c>
      <c r="AE23" s="15">
        <f>[19]Setembro!$K$34</f>
        <v>0</v>
      </c>
      <c r="AF23" s="28">
        <f t="shared" si="1"/>
        <v>26.799999999999997</v>
      </c>
      <c r="AG23" s="30">
        <f t="shared" si="2"/>
        <v>16.2</v>
      </c>
      <c r="AH23" s="124">
        <f t="shared" si="3"/>
        <v>24</v>
      </c>
    </row>
    <row r="24" spans="1:35" ht="17.100000000000001" customHeight="1" x14ac:dyDescent="0.2">
      <c r="A24" s="110" t="s">
        <v>14</v>
      </c>
      <c r="B24" s="15">
        <f>[20]Setembro!$K$5</f>
        <v>0</v>
      </c>
      <c r="C24" s="15">
        <f>[20]Setembro!$K$6</f>
        <v>0</v>
      </c>
      <c r="D24" s="15">
        <f>[20]Setembro!$K$7</f>
        <v>9.1999999999999993</v>
      </c>
      <c r="E24" s="15">
        <f>[20]Setembro!$K$8</f>
        <v>19.999999999999996</v>
      </c>
      <c r="F24" s="15">
        <f>[20]Setembro!$K$9</f>
        <v>0.2</v>
      </c>
      <c r="G24" s="15">
        <f>[20]Setembro!$K$10</f>
        <v>9</v>
      </c>
      <c r="H24" s="15">
        <f>[20]Setembro!$K$11</f>
        <v>0</v>
      </c>
      <c r="I24" s="15">
        <f>[20]Setembro!$K$12</f>
        <v>0</v>
      </c>
      <c r="J24" s="15">
        <f>[20]Setembro!$K$13</f>
        <v>0</v>
      </c>
      <c r="K24" s="15">
        <f>[20]Setembro!$K$14</f>
        <v>0</v>
      </c>
      <c r="L24" s="15">
        <f>[20]Setembro!$K$15</f>
        <v>0</v>
      </c>
      <c r="M24" s="15">
        <f>[20]Setembro!$K$16</f>
        <v>0</v>
      </c>
      <c r="N24" s="15">
        <f>[20]Setembro!$K$17</f>
        <v>0</v>
      </c>
      <c r="O24" s="15">
        <f>[20]Setembro!$K$18</f>
        <v>0</v>
      </c>
      <c r="P24" s="15">
        <f>[20]Setembro!$K$19</f>
        <v>0</v>
      </c>
      <c r="Q24" s="15">
        <f>[20]Setembro!$K$20</f>
        <v>0</v>
      </c>
      <c r="R24" s="15">
        <f>[20]Setembro!$K$21</f>
        <v>0</v>
      </c>
      <c r="S24" s="15">
        <f>[20]Setembro!$K$22</f>
        <v>0</v>
      </c>
      <c r="T24" s="15">
        <f>[20]Setembro!$K$23</f>
        <v>9</v>
      </c>
      <c r="U24" s="15">
        <f>[20]Setembro!$K$24</f>
        <v>0</v>
      </c>
      <c r="V24" s="15">
        <f>[20]Setembro!$K$25</f>
        <v>0.2</v>
      </c>
      <c r="W24" s="15">
        <f>[20]Setembro!$K$26</f>
        <v>0</v>
      </c>
      <c r="X24" s="15">
        <f>[20]Setembro!$K$27</f>
        <v>0</v>
      </c>
      <c r="Y24" s="15">
        <f>[20]Setembro!$K$28</f>
        <v>0</v>
      </c>
      <c r="Z24" s="15">
        <f>[20]Setembro!$K$29</f>
        <v>0</v>
      </c>
      <c r="AA24" s="15">
        <f>[20]Setembro!$K$30</f>
        <v>0</v>
      </c>
      <c r="AB24" s="15">
        <f>[20]Setembro!$K$31</f>
        <v>0</v>
      </c>
      <c r="AC24" s="15">
        <f>[20]Setembro!$K$32</f>
        <v>0</v>
      </c>
      <c r="AD24" s="15">
        <f>[20]Setembro!$K$33</f>
        <v>0</v>
      </c>
      <c r="AE24" s="15">
        <f>[20]Setembro!$K$34</f>
        <v>0</v>
      </c>
      <c r="AF24" s="28">
        <f t="shared" si="1"/>
        <v>47.599999999999994</v>
      </c>
      <c r="AG24" s="30">
        <f t="shared" si="2"/>
        <v>19.999999999999996</v>
      </c>
      <c r="AH24" s="124">
        <f t="shared" si="3"/>
        <v>24</v>
      </c>
    </row>
    <row r="25" spans="1:35" ht="17.100000000000001" customHeight="1" x14ac:dyDescent="0.2">
      <c r="A25" s="110" t="s">
        <v>15</v>
      </c>
      <c r="B25" s="15">
        <f>[21]Setembro!$K$5</f>
        <v>0.2</v>
      </c>
      <c r="C25" s="15">
        <f>[21]Setembro!$K$6</f>
        <v>0</v>
      </c>
      <c r="D25" s="15">
        <f>[21]Setembro!$K$7</f>
        <v>0.4</v>
      </c>
      <c r="E25" s="15">
        <f>[21]Setembro!$K$8</f>
        <v>5.8</v>
      </c>
      <c r="F25" s="15">
        <f>[21]Setembro!$K$9</f>
        <v>14.000000000000002</v>
      </c>
      <c r="G25" s="15">
        <f>[21]Setembro!$K$10</f>
        <v>2.1999999999999997</v>
      </c>
      <c r="H25" s="15">
        <f>[21]Setembro!$K$11</f>
        <v>0</v>
      </c>
      <c r="I25" s="15">
        <f>[21]Setembro!$K$12</f>
        <v>0</v>
      </c>
      <c r="J25" s="15">
        <f>[21]Setembro!$K$13</f>
        <v>0</v>
      </c>
      <c r="K25" s="15">
        <f>[21]Setembro!$K$14</f>
        <v>0</v>
      </c>
      <c r="L25" s="15">
        <f>[21]Setembro!$K$15</f>
        <v>0</v>
      </c>
      <c r="M25" s="15">
        <f>[21]Setembro!$K$16</f>
        <v>0</v>
      </c>
      <c r="N25" s="15">
        <f>[21]Setembro!$K$17</f>
        <v>0</v>
      </c>
      <c r="O25" s="15">
        <f>[21]Setembro!$K$18</f>
        <v>0</v>
      </c>
      <c r="P25" s="15">
        <f>[21]Setembro!$K$19</f>
        <v>0</v>
      </c>
      <c r="Q25" s="15">
        <f>[21]Setembro!$K$20</f>
        <v>0</v>
      </c>
      <c r="R25" s="15">
        <f>[21]Setembro!$K$21</f>
        <v>0</v>
      </c>
      <c r="S25" s="15">
        <f>[21]Setembro!$K$22</f>
        <v>0</v>
      </c>
      <c r="T25" s="15">
        <f>[21]Setembro!$K$23</f>
        <v>6.4</v>
      </c>
      <c r="U25" s="15">
        <f>[21]Setembro!$K$24</f>
        <v>0</v>
      </c>
      <c r="V25" s="15">
        <f>[21]Setembro!$K$25</f>
        <v>0</v>
      </c>
      <c r="W25" s="15">
        <f>[21]Setembro!$K$26</f>
        <v>0</v>
      </c>
      <c r="X25" s="15">
        <f>[21]Setembro!$K$27</f>
        <v>0</v>
      </c>
      <c r="Y25" s="15">
        <f>[21]Setembro!$K$28</f>
        <v>0</v>
      </c>
      <c r="Z25" s="15">
        <f>[21]Setembro!$K$29</f>
        <v>0</v>
      </c>
      <c r="AA25" s="15">
        <f>[21]Setembro!$K$30</f>
        <v>0</v>
      </c>
      <c r="AB25" s="15">
        <f>[21]Setembro!$K$31</f>
        <v>0</v>
      </c>
      <c r="AC25" s="15">
        <f>[21]Setembro!$K$32</f>
        <v>0</v>
      </c>
      <c r="AD25" s="15">
        <f>[21]Setembro!$K$33</f>
        <v>0</v>
      </c>
      <c r="AE25" s="15">
        <f>[21]Setembro!$K$34</f>
        <v>0</v>
      </c>
      <c r="AF25" s="28">
        <f t="shared" si="1"/>
        <v>29</v>
      </c>
      <c r="AG25" s="30">
        <f t="shared" si="2"/>
        <v>14.000000000000002</v>
      </c>
      <c r="AH25" s="124">
        <f t="shared" si="3"/>
        <v>24</v>
      </c>
    </row>
    <row r="26" spans="1:35" ht="17.100000000000001" customHeight="1" x14ac:dyDescent="0.2">
      <c r="A26" s="110" t="s">
        <v>16</v>
      </c>
      <c r="B26" s="15" t="str">
        <f>[22]Setembro!$K$5</f>
        <v>*</v>
      </c>
      <c r="C26" s="15" t="str">
        <f>[22]Setembro!$K$6</f>
        <v>*</v>
      </c>
      <c r="D26" s="15" t="str">
        <f>[22]Setembro!$K$7</f>
        <v>*</v>
      </c>
      <c r="E26" s="15" t="str">
        <f>[22]Setembro!$K$8</f>
        <v>*</v>
      </c>
      <c r="F26" s="15" t="str">
        <f>[22]Setembro!$K$9</f>
        <v>*</v>
      </c>
      <c r="G26" s="15" t="str">
        <f>[22]Setembro!$K$10</f>
        <v>*</v>
      </c>
      <c r="H26" s="15" t="str">
        <f>[22]Setembro!$K$11</f>
        <v>*</v>
      </c>
      <c r="I26" s="15" t="str">
        <f>[22]Setembro!$K$12</f>
        <v>*</v>
      </c>
      <c r="J26" s="15" t="str">
        <f>[22]Setembro!$K$13</f>
        <v>*</v>
      </c>
      <c r="K26" s="15" t="str">
        <f>[22]Setembro!$K$14</f>
        <v>*</v>
      </c>
      <c r="L26" s="15" t="str">
        <f>[22]Setembro!$K$15</f>
        <v>*</v>
      </c>
      <c r="M26" s="15" t="str">
        <f>[22]Setembro!$K$16</f>
        <v>*</v>
      </c>
      <c r="N26" s="15" t="str">
        <f>[22]Setembro!$K$17</f>
        <v>*</v>
      </c>
      <c r="O26" s="15">
        <f>[22]Setembro!$K$18</f>
        <v>0</v>
      </c>
      <c r="P26" s="15">
        <f>[22]Setembro!$K$19</f>
        <v>0</v>
      </c>
      <c r="Q26" s="15">
        <f>[22]Setembro!$K$20</f>
        <v>0</v>
      </c>
      <c r="R26" s="15">
        <f>[22]Setembro!$K$21</f>
        <v>0</v>
      </c>
      <c r="S26" s="15">
        <f>[22]Setembro!$K$22</f>
        <v>0</v>
      </c>
      <c r="T26" s="15">
        <f>[22]Setembro!$K$23</f>
        <v>0.8</v>
      </c>
      <c r="U26" s="15">
        <f>[22]Setembro!$K$24</f>
        <v>0</v>
      </c>
      <c r="V26" s="15">
        <f>[22]Setembro!$K$25</f>
        <v>0</v>
      </c>
      <c r="W26" s="15">
        <f>[22]Setembro!$K$26</f>
        <v>0</v>
      </c>
      <c r="X26" s="15">
        <f>[22]Setembro!$K$27</f>
        <v>0</v>
      </c>
      <c r="Y26" s="15">
        <f>[22]Setembro!$K$28</f>
        <v>0</v>
      </c>
      <c r="Z26" s="15">
        <f>[22]Setembro!$K$29</f>
        <v>0</v>
      </c>
      <c r="AA26" s="15">
        <f>[22]Setembro!$K$30</f>
        <v>0</v>
      </c>
      <c r="AB26" s="15">
        <f>[22]Setembro!$K$31</f>
        <v>0</v>
      </c>
      <c r="AC26" s="15">
        <f>[22]Setembro!$K$32</f>
        <v>0</v>
      </c>
      <c r="AD26" s="15">
        <f>[22]Setembro!$K$33</f>
        <v>0</v>
      </c>
      <c r="AE26" s="15">
        <f>[22]Setembro!$K$34</f>
        <v>0.4</v>
      </c>
      <c r="AF26" s="28">
        <f t="shared" si="1"/>
        <v>1.2000000000000002</v>
      </c>
      <c r="AG26" s="30">
        <f t="shared" si="2"/>
        <v>0.8</v>
      </c>
      <c r="AH26" s="124" t="s">
        <v>141</v>
      </c>
    </row>
    <row r="27" spans="1:35" ht="17.100000000000001" customHeight="1" x14ac:dyDescent="0.2">
      <c r="A27" s="110" t="s">
        <v>17</v>
      </c>
      <c r="B27" s="15">
        <f>[23]Setembro!$K$5</f>
        <v>0.2</v>
      </c>
      <c r="C27" s="15">
        <f>[23]Setembro!$K$6</f>
        <v>0</v>
      </c>
      <c r="D27" s="15">
        <f>[23]Setembro!$K$7</f>
        <v>1.9999999999999998</v>
      </c>
      <c r="E27" s="15">
        <f>[23]Setembro!$K$8</f>
        <v>0.2</v>
      </c>
      <c r="F27" s="15">
        <f>[23]Setembro!$K$9</f>
        <v>10</v>
      </c>
      <c r="G27" s="15">
        <f>[23]Setembro!$K$10</f>
        <v>0</v>
      </c>
      <c r="H27" s="15">
        <f>[23]Setembro!$K$11</f>
        <v>0</v>
      </c>
      <c r="I27" s="15">
        <f>[23]Setembro!$K$12</f>
        <v>0</v>
      </c>
      <c r="J27" s="15">
        <f>[23]Setembro!$K$13</f>
        <v>0</v>
      </c>
      <c r="K27" s="15">
        <f>[23]Setembro!$K$14</f>
        <v>0</v>
      </c>
      <c r="L27" s="15">
        <f>[23]Setembro!$K$15</f>
        <v>0</v>
      </c>
      <c r="M27" s="15">
        <f>[23]Setembro!$K$16</f>
        <v>0</v>
      </c>
      <c r="N27" s="15">
        <f>[23]Setembro!$K$17</f>
        <v>0</v>
      </c>
      <c r="O27" s="15">
        <f>[23]Setembro!$K$18</f>
        <v>0</v>
      </c>
      <c r="P27" s="15">
        <f>[23]Setembro!$K$19</f>
        <v>0</v>
      </c>
      <c r="Q27" s="15">
        <f>[23]Setembro!$K$20</f>
        <v>0</v>
      </c>
      <c r="R27" s="15">
        <f>[23]Setembro!$K$21</f>
        <v>0</v>
      </c>
      <c r="S27" s="15">
        <f>[23]Setembro!$K$22</f>
        <v>0</v>
      </c>
      <c r="T27" s="15">
        <f>[23]Setembro!$K$23</f>
        <v>0</v>
      </c>
      <c r="U27" s="15">
        <f>[23]Setembro!$K$24</f>
        <v>0</v>
      </c>
      <c r="V27" s="15">
        <f>[23]Setembro!$K$25</f>
        <v>0</v>
      </c>
      <c r="W27" s="15">
        <f>[23]Setembro!$K$26</f>
        <v>0</v>
      </c>
      <c r="X27" s="15">
        <f>[23]Setembro!$K$27</f>
        <v>0</v>
      </c>
      <c r="Y27" s="15">
        <f>[23]Setembro!$K$28</f>
        <v>0</v>
      </c>
      <c r="Z27" s="15">
        <f>[23]Setembro!$K$29</f>
        <v>0</v>
      </c>
      <c r="AA27" s="15">
        <f>[23]Setembro!$K$30</f>
        <v>0</v>
      </c>
      <c r="AB27" s="15">
        <f>[23]Setembro!$K$31</f>
        <v>0</v>
      </c>
      <c r="AC27" s="15">
        <f>[23]Setembro!$K$32</f>
        <v>0</v>
      </c>
      <c r="AD27" s="15">
        <f>[23]Setembro!$K$33</f>
        <v>0</v>
      </c>
      <c r="AE27" s="15">
        <f>[23]Setembro!$K$34</f>
        <v>0</v>
      </c>
      <c r="AF27" s="28">
        <f>SUM(B27:AE27)</f>
        <v>12.4</v>
      </c>
      <c r="AG27" s="30">
        <f>MAX(B27:AE27)</f>
        <v>10</v>
      </c>
      <c r="AH27" s="124">
        <f t="shared" si="3"/>
        <v>26</v>
      </c>
    </row>
    <row r="28" spans="1:35" ht="17.100000000000001" customHeight="1" x14ac:dyDescent="0.2">
      <c r="A28" s="110" t="s">
        <v>145</v>
      </c>
      <c r="B28" s="15">
        <f>[24]Setembro!$K$5</f>
        <v>0</v>
      </c>
      <c r="C28" s="15">
        <f>[24]Setembro!$K$6</f>
        <v>0</v>
      </c>
      <c r="D28" s="15">
        <f>[24]Setembro!$K$7</f>
        <v>1.6</v>
      </c>
      <c r="E28" s="15">
        <f>[24]Setembro!$K$8</f>
        <v>13.4</v>
      </c>
      <c r="F28" s="15">
        <f>[24]Setembro!$K$9</f>
        <v>2.6000000000000005</v>
      </c>
      <c r="G28" s="15">
        <f>[24]Setembro!$K$10</f>
        <v>1.4000000000000001</v>
      </c>
      <c r="H28" s="15">
        <f>[24]Setembro!$K$11</f>
        <v>0</v>
      </c>
      <c r="I28" s="15">
        <f>[24]Setembro!$K$12</f>
        <v>0</v>
      </c>
      <c r="J28" s="15">
        <f>[24]Setembro!$K$13</f>
        <v>0</v>
      </c>
      <c r="K28" s="15">
        <f>[24]Setembro!$K$14</f>
        <v>0</v>
      </c>
      <c r="L28" s="15">
        <f>[24]Setembro!$K$15</f>
        <v>0</v>
      </c>
      <c r="M28" s="15">
        <f>[24]Setembro!$K$16</f>
        <v>0</v>
      </c>
      <c r="N28" s="15">
        <f>[24]Setembro!$K$17</f>
        <v>0</v>
      </c>
      <c r="O28" s="15">
        <f>[24]Setembro!$K$18</f>
        <v>0</v>
      </c>
      <c r="P28" s="15">
        <f>[24]Setembro!$K$19</f>
        <v>0</v>
      </c>
      <c r="Q28" s="15">
        <f>[24]Setembro!$K$20</f>
        <v>0</v>
      </c>
      <c r="R28" s="15">
        <f>[24]Setembro!$K$21</f>
        <v>0</v>
      </c>
      <c r="S28" s="15">
        <f>[24]Setembro!$K$22</f>
        <v>0</v>
      </c>
      <c r="T28" s="15">
        <f>[24]Setembro!$K$23</f>
        <v>3</v>
      </c>
      <c r="U28" s="15">
        <f>[24]Setembro!$K$24</f>
        <v>0</v>
      </c>
      <c r="V28" s="15">
        <f>[24]Setembro!$K$25</f>
        <v>0</v>
      </c>
      <c r="W28" s="15">
        <f>[24]Setembro!$K$26</f>
        <v>0</v>
      </c>
      <c r="X28" s="15">
        <f>[24]Setembro!$K$27</f>
        <v>0</v>
      </c>
      <c r="Y28" s="15">
        <f>[24]Setembro!$K$28</f>
        <v>0</v>
      </c>
      <c r="Z28" s="15">
        <f>[24]Setembro!$K$29</f>
        <v>0</v>
      </c>
      <c r="AA28" s="15">
        <f>[24]Setembro!$K$30</f>
        <v>0</v>
      </c>
      <c r="AB28" s="15">
        <f>[24]Setembro!$K$31</f>
        <v>0</v>
      </c>
      <c r="AC28" s="15">
        <f>[24]Setembro!$K$32</f>
        <v>0</v>
      </c>
      <c r="AD28" s="15">
        <f>[24]Setembro!$K$33</f>
        <v>0</v>
      </c>
      <c r="AE28" s="15">
        <f>[24]Setembro!$K$34</f>
        <v>0</v>
      </c>
      <c r="AF28" s="28">
        <f t="shared" si="1"/>
        <v>22</v>
      </c>
      <c r="AG28" s="30">
        <f t="shared" si="2"/>
        <v>13.4</v>
      </c>
      <c r="AH28" s="124">
        <f t="shared" si="3"/>
        <v>25</v>
      </c>
    </row>
    <row r="29" spans="1:35" ht="17.100000000000001" customHeight="1" x14ac:dyDescent="0.2">
      <c r="A29" s="110" t="s">
        <v>19</v>
      </c>
      <c r="B29" s="15">
        <f>[25]Setembro!$K$5</f>
        <v>0.2</v>
      </c>
      <c r="C29" s="15">
        <f>[25]Setembro!$K$6</f>
        <v>0</v>
      </c>
      <c r="D29" s="15">
        <f>[25]Setembro!$K$7</f>
        <v>0</v>
      </c>
      <c r="E29" s="15">
        <f>[25]Setembro!$K$8</f>
        <v>7.8000000000000016</v>
      </c>
      <c r="F29" s="15">
        <f>[25]Setembro!$K$9</f>
        <v>25.800000000000004</v>
      </c>
      <c r="G29" s="15">
        <f>[25]Setembro!$K$10</f>
        <v>1.2000000000000002</v>
      </c>
      <c r="H29" s="15">
        <f>[25]Setembro!$K$11</f>
        <v>0</v>
      </c>
      <c r="I29" s="15">
        <f>[25]Setembro!$K$12</f>
        <v>0</v>
      </c>
      <c r="J29" s="15">
        <f>[25]Setembro!$K$13</f>
        <v>0</v>
      </c>
      <c r="K29" s="15">
        <f>[25]Setembro!$K$14</f>
        <v>0</v>
      </c>
      <c r="L29" s="15">
        <f>[25]Setembro!$K$15</f>
        <v>0</v>
      </c>
      <c r="M29" s="15">
        <f>[25]Setembro!$K$16</f>
        <v>0</v>
      </c>
      <c r="N29" s="15">
        <f>[25]Setembro!$K$17</f>
        <v>0</v>
      </c>
      <c r="O29" s="15">
        <f>[25]Setembro!$K$18</f>
        <v>0</v>
      </c>
      <c r="P29" s="15">
        <f>[25]Setembro!$K$19</f>
        <v>0</v>
      </c>
      <c r="Q29" s="15">
        <f>[25]Setembro!$K$20</f>
        <v>0</v>
      </c>
      <c r="R29" s="15">
        <f>[25]Setembro!$K$21</f>
        <v>0</v>
      </c>
      <c r="S29" s="15">
        <f>[25]Setembro!$K$22</f>
        <v>0</v>
      </c>
      <c r="T29" s="15">
        <f>[25]Setembro!$K$23</f>
        <v>16</v>
      </c>
      <c r="U29" s="15">
        <f>[25]Setembro!$K$24</f>
        <v>0</v>
      </c>
      <c r="V29" s="15">
        <f>[25]Setembro!$K$25</f>
        <v>0</v>
      </c>
      <c r="W29" s="15">
        <f>[25]Setembro!$K$26</f>
        <v>0</v>
      </c>
      <c r="X29" s="15">
        <f>[25]Setembro!$K$27</f>
        <v>0</v>
      </c>
      <c r="Y29" s="15">
        <f>[25]Setembro!$K$28</f>
        <v>0</v>
      </c>
      <c r="Z29" s="15">
        <f>[25]Setembro!$K$29</f>
        <v>0</v>
      </c>
      <c r="AA29" s="15">
        <f>[25]Setembro!$K$30</f>
        <v>0</v>
      </c>
      <c r="AB29" s="15">
        <f>[25]Setembro!$K$31</f>
        <v>0</v>
      </c>
      <c r="AC29" s="15">
        <f>[25]Setembro!$K$32</f>
        <v>0</v>
      </c>
      <c r="AD29" s="15">
        <f>[25]Setembro!$K$33</f>
        <v>0</v>
      </c>
      <c r="AE29" s="15">
        <f>[25]Setembro!$K$34</f>
        <v>8</v>
      </c>
      <c r="AF29" s="28">
        <f t="shared" si="1"/>
        <v>59.000000000000007</v>
      </c>
      <c r="AG29" s="30">
        <f t="shared" si="2"/>
        <v>25.800000000000004</v>
      </c>
      <c r="AH29" s="124">
        <f t="shared" si="3"/>
        <v>24</v>
      </c>
    </row>
    <row r="30" spans="1:35" ht="17.100000000000001" customHeight="1" x14ac:dyDescent="0.2">
      <c r="A30" s="110" t="s">
        <v>31</v>
      </c>
      <c r="B30" s="15">
        <f>[26]Setembro!$K$5</f>
        <v>0</v>
      </c>
      <c r="C30" s="15">
        <f>[26]Setembro!$K$6</f>
        <v>0</v>
      </c>
      <c r="D30" s="15">
        <f>[26]Setembro!$K$7</f>
        <v>2</v>
      </c>
      <c r="E30" s="15">
        <f>[26]Setembro!$K$8</f>
        <v>3</v>
      </c>
      <c r="F30" s="15">
        <f>[26]Setembro!$K$9</f>
        <v>37</v>
      </c>
      <c r="G30" s="15">
        <f>[26]Setembro!$K$10</f>
        <v>0</v>
      </c>
      <c r="H30" s="15">
        <f>[26]Setembro!$K$11</f>
        <v>0</v>
      </c>
      <c r="I30" s="15">
        <f>[26]Setembro!$K$12</f>
        <v>0</v>
      </c>
      <c r="J30" s="15">
        <f>[26]Setembro!$K$13</f>
        <v>0</v>
      </c>
      <c r="K30" s="15">
        <f>[26]Setembro!$K$14</f>
        <v>0</v>
      </c>
      <c r="L30" s="15">
        <f>[26]Setembro!$K$15</f>
        <v>0</v>
      </c>
      <c r="M30" s="15">
        <f>[26]Setembro!$K$16</f>
        <v>0</v>
      </c>
      <c r="N30" s="15">
        <f>[26]Setembro!$K$17</f>
        <v>0</v>
      </c>
      <c r="O30" s="15">
        <f>[26]Setembro!$K$18</f>
        <v>0.4</v>
      </c>
      <c r="P30" s="15">
        <f>[26]Setembro!$K$19</f>
        <v>0</v>
      </c>
      <c r="Q30" s="15">
        <f>[26]Setembro!$K$20</f>
        <v>0</v>
      </c>
      <c r="R30" s="15">
        <f>[26]Setembro!$K$21</f>
        <v>0</v>
      </c>
      <c r="S30" s="15">
        <f>[26]Setembro!$K$22</f>
        <v>0</v>
      </c>
      <c r="T30" s="15">
        <f>[26]Setembro!$K$23</f>
        <v>0</v>
      </c>
      <c r="U30" s="15">
        <f>[26]Setembro!$K$24</f>
        <v>0</v>
      </c>
      <c r="V30" s="15">
        <f>[26]Setembro!$K$25</f>
        <v>0</v>
      </c>
      <c r="W30" s="15">
        <f>[26]Setembro!$K$26</f>
        <v>0</v>
      </c>
      <c r="X30" s="15">
        <f>[26]Setembro!$K$27</f>
        <v>0</v>
      </c>
      <c r="Y30" s="15">
        <f>[26]Setembro!$K$28</f>
        <v>0</v>
      </c>
      <c r="Z30" s="15">
        <f>[26]Setembro!$K$29</f>
        <v>0</v>
      </c>
      <c r="AA30" s="15">
        <f>[26]Setembro!$K$30</f>
        <v>0</v>
      </c>
      <c r="AB30" s="15">
        <f>[26]Setembro!$K$31</f>
        <v>0</v>
      </c>
      <c r="AC30" s="15">
        <f>[26]Setembro!$K$32</f>
        <v>0</v>
      </c>
      <c r="AD30" s="15">
        <f>[26]Setembro!$K$33</f>
        <v>0</v>
      </c>
      <c r="AE30" s="15">
        <f>[26]Setembro!$K$34</f>
        <v>0</v>
      </c>
      <c r="AF30" s="28">
        <f t="shared" si="1"/>
        <v>42.4</v>
      </c>
      <c r="AG30" s="30">
        <f t="shared" si="2"/>
        <v>37</v>
      </c>
      <c r="AH30" s="124">
        <f t="shared" si="3"/>
        <v>26</v>
      </c>
    </row>
    <row r="31" spans="1:35" ht="17.100000000000001" customHeight="1" x14ac:dyDescent="0.2">
      <c r="A31" s="110" t="s">
        <v>49</v>
      </c>
      <c r="B31" s="15" t="str">
        <f>[27]Setembro!$K$5</f>
        <v>*</v>
      </c>
      <c r="C31" s="15" t="str">
        <f>[27]Setembro!$K$6</f>
        <v>*</v>
      </c>
      <c r="D31" s="15" t="str">
        <f>[27]Setembro!$K$7</f>
        <v>*</v>
      </c>
      <c r="E31" s="15" t="str">
        <f>[27]Setembro!$K$8</f>
        <v>*</v>
      </c>
      <c r="F31" s="15" t="str">
        <f>[27]Setembro!$K$9</f>
        <v>*</v>
      </c>
      <c r="G31" s="15" t="str">
        <f>[27]Setembro!$K$10</f>
        <v>*</v>
      </c>
      <c r="H31" s="15" t="str">
        <f>[27]Setembro!$K$11</f>
        <v>*</v>
      </c>
      <c r="I31" s="15" t="str">
        <f>[27]Setembro!$K$12</f>
        <v>*</v>
      </c>
      <c r="J31" s="15" t="str">
        <f>[27]Setembro!$K$13</f>
        <v>*</v>
      </c>
      <c r="K31" s="15" t="str">
        <f>[27]Setembro!$K$14</f>
        <v>*</v>
      </c>
      <c r="L31" s="15" t="str">
        <f>[27]Setembro!$K$15</f>
        <v>*</v>
      </c>
      <c r="M31" s="15" t="str">
        <f>[27]Setembro!$K$16</f>
        <v>*</v>
      </c>
      <c r="N31" s="15" t="str">
        <f>[27]Setembro!$K$17</f>
        <v>*</v>
      </c>
      <c r="O31" s="15">
        <f>[27]Setembro!$K$18</f>
        <v>0</v>
      </c>
      <c r="P31" s="15">
        <f>[27]Setembro!$K$19</f>
        <v>0</v>
      </c>
      <c r="Q31" s="15">
        <f>[27]Setembro!$K$20</f>
        <v>0</v>
      </c>
      <c r="R31" s="15">
        <f>[27]Setembro!$K$21</f>
        <v>0</v>
      </c>
      <c r="S31" s="15">
        <f>[27]Setembro!$K$22</f>
        <v>0</v>
      </c>
      <c r="T31" s="15">
        <f>[27]Setembro!$K$23</f>
        <v>0.2</v>
      </c>
      <c r="U31" s="15">
        <f>[27]Setembro!$K$24</f>
        <v>0</v>
      </c>
      <c r="V31" s="15">
        <f>[27]Setembro!$K$25</f>
        <v>0</v>
      </c>
      <c r="W31" s="15">
        <f>[27]Setembro!$K$26</f>
        <v>0</v>
      </c>
      <c r="X31" s="15">
        <f>[27]Setembro!$K$27</f>
        <v>0</v>
      </c>
      <c r="Y31" s="15">
        <f>[27]Setembro!$K$28</f>
        <v>0</v>
      </c>
      <c r="Z31" s="15">
        <f>[27]Setembro!$K$29</f>
        <v>0</v>
      </c>
      <c r="AA31" s="15">
        <f>[27]Setembro!$K$30</f>
        <v>0</v>
      </c>
      <c r="AB31" s="15">
        <f>[27]Setembro!$K$31</f>
        <v>0</v>
      </c>
      <c r="AC31" s="15">
        <f>[27]Setembro!$K$32</f>
        <v>0</v>
      </c>
      <c r="AD31" s="15">
        <f>[27]Setembro!$K$33</f>
        <v>0</v>
      </c>
      <c r="AE31" s="15">
        <f>[27]Setembro!$K$34</f>
        <v>0</v>
      </c>
      <c r="AF31" s="28">
        <f t="shared" si="1"/>
        <v>0.2</v>
      </c>
      <c r="AG31" s="30">
        <f t="shared" si="2"/>
        <v>0.2</v>
      </c>
      <c r="AH31" s="124">
        <f t="shared" si="3"/>
        <v>16</v>
      </c>
    </row>
    <row r="32" spans="1:35" ht="17.100000000000001" customHeight="1" x14ac:dyDescent="0.2">
      <c r="A32" s="110" t="s">
        <v>20</v>
      </c>
      <c r="B32" s="15" t="str">
        <f>[28]Setembro!$K$5</f>
        <v>*</v>
      </c>
      <c r="C32" s="15" t="str">
        <f>[28]Setembro!$K$6</f>
        <v>*</v>
      </c>
      <c r="D32" s="15" t="str">
        <f>[28]Setembro!$K$7</f>
        <v>*</v>
      </c>
      <c r="E32" s="15" t="str">
        <f>[28]Setembro!$K$8</f>
        <v>*</v>
      </c>
      <c r="F32" s="15" t="str">
        <f>[28]Setembro!$K$9</f>
        <v>*</v>
      </c>
      <c r="G32" s="15" t="str">
        <f>[28]Setembro!$K$10</f>
        <v>*</v>
      </c>
      <c r="H32" s="15" t="str">
        <f>[28]Setembro!$K$11</f>
        <v>*</v>
      </c>
      <c r="I32" s="15" t="str">
        <f>[28]Setembro!$K$12</f>
        <v>*</v>
      </c>
      <c r="J32" s="15" t="str">
        <f>[28]Setembro!$K$13</f>
        <v>*</v>
      </c>
      <c r="K32" s="15" t="str">
        <f>[28]Setembro!$K$14</f>
        <v>*</v>
      </c>
      <c r="L32" s="15" t="str">
        <f>[28]Setembro!$K$15</f>
        <v>*</v>
      </c>
      <c r="M32" s="15" t="str">
        <f>[28]Setembro!$K$16</f>
        <v>*</v>
      </c>
      <c r="N32" s="15" t="str">
        <f>[28]Setembro!$K$17</f>
        <v>*</v>
      </c>
      <c r="O32" s="15" t="str">
        <f>[28]Setembro!$K$18</f>
        <v>*</v>
      </c>
      <c r="P32" s="15" t="str">
        <f>[28]Setembro!$K$19</f>
        <v>*</v>
      </c>
      <c r="Q32" s="15" t="str">
        <f>[28]Setembro!$K$20</f>
        <v>*</v>
      </c>
      <c r="R32" s="15" t="str">
        <f>[28]Setembro!$K$21</f>
        <v>*</v>
      </c>
      <c r="S32" s="15" t="str">
        <f>[28]Setembro!$K$22</f>
        <v>*</v>
      </c>
      <c r="T32" s="15" t="str">
        <f>[28]Setembro!$K$23</f>
        <v>*</v>
      </c>
      <c r="U32" s="15" t="str">
        <f>[28]Setembro!$K$24</f>
        <v>*</v>
      </c>
      <c r="V32" s="15" t="str">
        <f>[28]Setembro!$K$25</f>
        <v>*</v>
      </c>
      <c r="W32" s="15" t="str">
        <f>[28]Setembro!$K$26</f>
        <v>*</v>
      </c>
      <c r="X32" s="15" t="str">
        <f>[28]Setembro!$K$27</f>
        <v>*</v>
      </c>
      <c r="Y32" s="15" t="str">
        <f>[28]Setembro!$K$28</f>
        <v>*</v>
      </c>
      <c r="Z32" s="15" t="str">
        <f>[28]Setembro!$K$29</f>
        <v>*</v>
      </c>
      <c r="AA32" s="15" t="str">
        <f>[28]Setembro!$K$30</f>
        <v>*</v>
      </c>
      <c r="AB32" s="15" t="str">
        <f>[28]Setembro!$K$31</f>
        <v>*</v>
      </c>
      <c r="AC32" s="15" t="str">
        <f>[28]Setembro!$K$32</f>
        <v>*</v>
      </c>
      <c r="AD32" s="15" t="str">
        <f>[28]Setembro!$K$33</f>
        <v>*</v>
      </c>
      <c r="AE32" s="15" t="str">
        <f>[28]Setembro!$K$34</f>
        <v>*</v>
      </c>
      <c r="AF32" s="28" t="s">
        <v>141</v>
      </c>
      <c r="AG32" s="30" t="s">
        <v>141</v>
      </c>
      <c r="AH32" s="124" t="s">
        <v>141</v>
      </c>
    </row>
    <row r="33" spans="1:35" s="5" customFormat="1" ht="17.100000000000001" customHeight="1" x14ac:dyDescent="0.2">
      <c r="A33" s="113" t="s">
        <v>33</v>
      </c>
      <c r="B33" s="23">
        <f t="shared" ref="B33:AG33" si="6">MAX(B5:B32)</f>
        <v>3.6</v>
      </c>
      <c r="C33" s="23">
        <f t="shared" si="6"/>
        <v>3.8000000000000003</v>
      </c>
      <c r="D33" s="23">
        <f t="shared" si="6"/>
        <v>15.6</v>
      </c>
      <c r="E33" s="23">
        <f t="shared" si="6"/>
        <v>19.999999999999996</v>
      </c>
      <c r="F33" s="23">
        <f t="shared" si="6"/>
        <v>37</v>
      </c>
      <c r="G33" s="23">
        <f t="shared" si="6"/>
        <v>9.8000000000000007</v>
      </c>
      <c r="H33" s="23">
        <f t="shared" si="6"/>
        <v>1.7999999999999998</v>
      </c>
      <c r="I33" s="23">
        <f t="shared" si="6"/>
        <v>15</v>
      </c>
      <c r="J33" s="23">
        <f t="shared" si="6"/>
        <v>6.8000000000000034</v>
      </c>
      <c r="K33" s="23">
        <f t="shared" si="6"/>
        <v>1.2</v>
      </c>
      <c r="L33" s="23">
        <f t="shared" si="6"/>
        <v>0.2</v>
      </c>
      <c r="M33" s="23">
        <f t="shared" si="6"/>
        <v>0</v>
      </c>
      <c r="N33" s="23">
        <f t="shared" si="6"/>
        <v>4</v>
      </c>
      <c r="O33" s="23">
        <f t="shared" si="6"/>
        <v>1</v>
      </c>
      <c r="P33" s="23">
        <f t="shared" si="6"/>
        <v>0</v>
      </c>
      <c r="Q33" s="23">
        <f t="shared" si="6"/>
        <v>0</v>
      </c>
      <c r="R33" s="23">
        <f t="shared" si="6"/>
        <v>0</v>
      </c>
      <c r="S33" s="23">
        <f t="shared" si="6"/>
        <v>5.6</v>
      </c>
      <c r="T33" s="23">
        <f t="shared" si="6"/>
        <v>34.6</v>
      </c>
      <c r="U33" s="23">
        <f t="shared" si="6"/>
        <v>0.2</v>
      </c>
      <c r="V33" s="23">
        <f t="shared" si="6"/>
        <v>0.2</v>
      </c>
      <c r="W33" s="23">
        <f t="shared" si="6"/>
        <v>0</v>
      </c>
      <c r="X33" s="23">
        <f t="shared" si="6"/>
        <v>0</v>
      </c>
      <c r="Y33" s="23">
        <f t="shared" si="6"/>
        <v>0</v>
      </c>
      <c r="Z33" s="23">
        <f t="shared" si="6"/>
        <v>0</v>
      </c>
      <c r="AA33" s="23">
        <f t="shared" si="6"/>
        <v>0</v>
      </c>
      <c r="AB33" s="23">
        <f t="shared" si="6"/>
        <v>0</v>
      </c>
      <c r="AC33" s="23">
        <f t="shared" si="6"/>
        <v>0</v>
      </c>
      <c r="AD33" s="23">
        <f t="shared" si="6"/>
        <v>0</v>
      </c>
      <c r="AE33" s="23">
        <f t="shared" si="6"/>
        <v>8</v>
      </c>
      <c r="AF33" s="27">
        <f t="shared" si="6"/>
        <v>59.8</v>
      </c>
      <c r="AG33" s="32">
        <f t="shared" si="6"/>
        <v>37</v>
      </c>
      <c r="AH33" s="124"/>
    </row>
    <row r="34" spans="1:35" s="11" customFormat="1" x14ac:dyDescent="0.2">
      <c r="A34" s="125" t="s">
        <v>36</v>
      </c>
      <c r="B34" s="25">
        <f t="shared" ref="B34:AF34" si="7">SUM(B5:B32)</f>
        <v>5.6000000000000014</v>
      </c>
      <c r="C34" s="25">
        <f t="shared" si="7"/>
        <v>4</v>
      </c>
      <c r="D34" s="25">
        <f t="shared" si="7"/>
        <v>79</v>
      </c>
      <c r="E34" s="25">
        <f t="shared" si="7"/>
        <v>99</v>
      </c>
      <c r="F34" s="25">
        <f t="shared" si="7"/>
        <v>248.4</v>
      </c>
      <c r="G34" s="25">
        <f t="shared" si="7"/>
        <v>39.6</v>
      </c>
      <c r="H34" s="25">
        <f t="shared" si="7"/>
        <v>2.8</v>
      </c>
      <c r="I34" s="25">
        <f t="shared" si="7"/>
        <v>26.6</v>
      </c>
      <c r="J34" s="25">
        <f t="shared" si="7"/>
        <v>7.2000000000000037</v>
      </c>
      <c r="K34" s="25">
        <f t="shared" si="7"/>
        <v>1.6</v>
      </c>
      <c r="L34" s="25">
        <f t="shared" si="7"/>
        <v>0.2</v>
      </c>
      <c r="M34" s="25">
        <f t="shared" si="7"/>
        <v>0</v>
      </c>
      <c r="N34" s="25">
        <f t="shared" si="7"/>
        <v>4.2</v>
      </c>
      <c r="O34" s="25">
        <f t="shared" si="7"/>
        <v>1.4</v>
      </c>
      <c r="P34" s="25">
        <f t="shared" si="7"/>
        <v>0</v>
      </c>
      <c r="Q34" s="25">
        <f t="shared" si="7"/>
        <v>0</v>
      </c>
      <c r="R34" s="25">
        <f t="shared" si="7"/>
        <v>0</v>
      </c>
      <c r="S34" s="25">
        <f t="shared" si="7"/>
        <v>6.6</v>
      </c>
      <c r="T34" s="25">
        <f t="shared" si="7"/>
        <v>220.20000000000002</v>
      </c>
      <c r="U34" s="25">
        <f t="shared" si="7"/>
        <v>0.4</v>
      </c>
      <c r="V34" s="25">
        <f t="shared" si="7"/>
        <v>0.4</v>
      </c>
      <c r="W34" s="25">
        <f t="shared" si="7"/>
        <v>0</v>
      </c>
      <c r="X34" s="25">
        <f t="shared" si="7"/>
        <v>0</v>
      </c>
      <c r="Y34" s="25">
        <f t="shared" si="7"/>
        <v>0</v>
      </c>
      <c r="Z34" s="25">
        <f t="shared" si="7"/>
        <v>0</v>
      </c>
      <c r="AA34" s="25">
        <f t="shared" si="7"/>
        <v>0</v>
      </c>
      <c r="AB34" s="25">
        <f t="shared" si="7"/>
        <v>0</v>
      </c>
      <c r="AC34" s="25">
        <f t="shared" si="7"/>
        <v>0</v>
      </c>
      <c r="AD34" s="25">
        <f t="shared" si="7"/>
        <v>0</v>
      </c>
      <c r="AE34" s="25">
        <f t="shared" si="7"/>
        <v>9</v>
      </c>
      <c r="AF34" s="28">
        <f t="shared" si="7"/>
        <v>756.2</v>
      </c>
      <c r="AG34" s="127"/>
      <c r="AH34" s="124"/>
    </row>
    <row r="35" spans="1:35" x14ac:dyDescent="0.2">
      <c r="A35" s="64"/>
      <c r="B35" s="65"/>
      <c r="C35" s="65"/>
      <c r="D35" s="65" t="s">
        <v>136</v>
      </c>
      <c r="E35" s="65"/>
      <c r="F35" s="65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86"/>
      <c r="AG35" s="104"/>
      <c r="AH35" s="105"/>
    </row>
    <row r="36" spans="1:35" x14ac:dyDescent="0.2">
      <c r="A36" s="68"/>
      <c r="B36" s="69"/>
      <c r="C36" s="69"/>
      <c r="D36" s="69"/>
      <c r="E36" s="69"/>
      <c r="F36" s="69"/>
      <c r="G36" s="69"/>
      <c r="H36" s="70"/>
      <c r="I36" s="70"/>
      <c r="J36" s="70"/>
      <c r="K36" s="70"/>
      <c r="L36" s="70" t="s">
        <v>50</v>
      </c>
      <c r="M36" s="70"/>
      <c r="N36" s="70"/>
      <c r="O36" s="70"/>
      <c r="P36" s="70"/>
      <c r="Q36" s="129" t="s">
        <v>137</v>
      </c>
      <c r="R36" s="129"/>
      <c r="S36" s="129"/>
      <c r="T36" s="129"/>
      <c r="U36" s="129"/>
      <c r="V36" s="70"/>
      <c r="W36" s="70"/>
      <c r="X36" s="70"/>
      <c r="Y36" s="70"/>
      <c r="Z36" s="71"/>
      <c r="AA36" s="71"/>
      <c r="AB36" s="71"/>
      <c r="AC36" s="70"/>
      <c r="AD36" s="72"/>
      <c r="AE36" s="70"/>
      <c r="AF36" s="70"/>
      <c r="AG36" s="72"/>
      <c r="AH36" s="73"/>
    </row>
    <row r="37" spans="1:35" x14ac:dyDescent="0.2">
      <c r="A37" s="74"/>
      <c r="B37" s="70"/>
      <c r="C37" s="70"/>
      <c r="D37" s="70"/>
      <c r="E37" s="70"/>
      <c r="F37" s="70"/>
      <c r="G37" s="70"/>
      <c r="H37" s="70"/>
      <c r="I37" s="75"/>
      <c r="J37" s="72"/>
      <c r="K37" s="72"/>
      <c r="L37" s="72" t="s">
        <v>51</v>
      </c>
      <c r="M37" s="72"/>
      <c r="N37" s="72"/>
      <c r="O37" s="75"/>
      <c r="P37" s="75"/>
      <c r="Q37" s="143" t="s">
        <v>138</v>
      </c>
      <c r="R37" s="143"/>
      <c r="S37" s="143"/>
      <c r="T37" s="143"/>
      <c r="U37" s="143"/>
      <c r="V37" s="75"/>
      <c r="W37" s="75"/>
      <c r="X37" s="75"/>
      <c r="Y37" s="75"/>
      <c r="Z37" s="70"/>
      <c r="AA37" s="70"/>
      <c r="AB37" s="70"/>
      <c r="AC37" s="70"/>
      <c r="AD37" s="72"/>
      <c r="AE37" s="76"/>
      <c r="AF37" s="88"/>
      <c r="AG37" s="70"/>
      <c r="AH37" s="73"/>
      <c r="AI37" s="2"/>
    </row>
    <row r="38" spans="1:35" x14ac:dyDescent="0.2">
      <c r="A38" s="74"/>
      <c r="B38" s="79"/>
      <c r="C38" s="79"/>
      <c r="D38" s="79"/>
      <c r="E38" s="79" t="s">
        <v>139</v>
      </c>
      <c r="F38" s="79"/>
      <c r="G38" s="79"/>
      <c r="H38" s="79"/>
      <c r="I38" s="71"/>
      <c r="J38" s="71"/>
      <c r="K38" s="70"/>
      <c r="L38" s="70"/>
      <c r="M38" s="70"/>
      <c r="N38" s="70"/>
      <c r="O38" s="70"/>
      <c r="P38" s="70"/>
      <c r="Q38" s="80"/>
      <c r="R38" s="80"/>
      <c r="S38" s="8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2"/>
      <c r="AG38" s="76"/>
      <c r="AH38" s="106"/>
    </row>
    <row r="39" spans="1:35" ht="13.5" thickBot="1" x14ac:dyDescent="0.25">
      <c r="A39" s="82"/>
      <c r="B39" s="83"/>
      <c r="C39" s="84"/>
      <c r="D39" s="84"/>
      <c r="E39" s="84"/>
      <c r="F39" s="84"/>
      <c r="G39" s="84"/>
      <c r="H39" s="84"/>
      <c r="I39" s="84"/>
      <c r="J39" s="84"/>
      <c r="K39" s="83"/>
      <c r="L39" s="84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90"/>
      <c r="AG39" s="107"/>
      <c r="AH39" s="108"/>
    </row>
    <row r="40" spans="1:35" x14ac:dyDescent="0.2">
      <c r="H40" s="21"/>
      <c r="I40" s="21"/>
      <c r="J40" s="22"/>
      <c r="K40" s="21"/>
      <c r="L40" s="21"/>
      <c r="M40" s="21"/>
      <c r="N40" s="21"/>
      <c r="O40" s="21"/>
      <c r="P40" s="22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35" x14ac:dyDescent="0.2">
      <c r="E41" s="34"/>
      <c r="F41" s="34"/>
      <c r="G41" s="34"/>
      <c r="H41" s="34"/>
      <c r="I41" s="34"/>
      <c r="J41" s="34"/>
      <c r="K41" s="34"/>
      <c r="L41" s="34"/>
      <c r="M41" s="34"/>
    </row>
    <row r="43" spans="1:35" x14ac:dyDescent="0.2">
      <c r="AG43" s="20"/>
    </row>
    <row r="44" spans="1:35" x14ac:dyDescent="0.2">
      <c r="AH44" s="13" t="s">
        <v>52</v>
      </c>
    </row>
    <row r="47" spans="1:35" x14ac:dyDescent="0.2">
      <c r="N47" s="2" t="s">
        <v>52</v>
      </c>
    </row>
    <row r="48" spans="1:35" x14ac:dyDescent="0.2">
      <c r="C48" s="2" t="s">
        <v>52</v>
      </c>
      <c r="D48" s="2" t="s">
        <v>52</v>
      </c>
    </row>
  </sheetData>
  <mergeCells count="35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V3:V4"/>
    <mergeCell ref="W3:W4"/>
    <mergeCell ref="J3:J4"/>
    <mergeCell ref="Q36:U36"/>
    <mergeCell ref="Q37:U37"/>
    <mergeCell ref="A2:A4"/>
    <mergeCell ref="B3:B4"/>
    <mergeCell ref="C3:C4"/>
    <mergeCell ref="D3:D4"/>
    <mergeCell ref="E3:E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Normal="100" workbookViewId="0">
      <selection activeCell="E38" sqref="E38"/>
    </sheetView>
  </sheetViews>
  <sheetFormatPr defaultRowHeight="12.75" x14ac:dyDescent="0.2"/>
  <cols>
    <col min="1" max="1" width="30.28515625" customWidth="1"/>
    <col min="2" max="2" width="9.5703125" style="62" customWidth="1"/>
    <col min="3" max="3" width="9.5703125" style="63" customWidth="1"/>
    <col min="4" max="4" width="9.5703125" style="62" customWidth="1"/>
    <col min="5" max="5" width="9.85546875" style="62" customWidth="1"/>
    <col min="6" max="6" width="9.5703125" style="62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7" customFormat="1" ht="42.75" customHeight="1" x14ac:dyDescent="0.2">
      <c r="A1" s="35" t="s">
        <v>60</v>
      </c>
      <c r="B1" s="35" t="s">
        <v>61</v>
      </c>
      <c r="C1" s="35" t="s">
        <v>62</v>
      </c>
      <c r="D1" s="35" t="s">
        <v>63</v>
      </c>
      <c r="E1" s="35" t="s">
        <v>64</v>
      </c>
      <c r="F1" s="35" t="s">
        <v>65</v>
      </c>
      <c r="G1" s="35" t="s">
        <v>66</v>
      </c>
      <c r="H1" s="35" t="s">
        <v>67</v>
      </c>
      <c r="I1" s="35" t="s">
        <v>68</v>
      </c>
      <c r="J1" s="36"/>
      <c r="K1" s="36"/>
      <c r="L1" s="36"/>
      <c r="M1" s="36"/>
    </row>
    <row r="2" spans="1:13" s="42" customFormat="1" x14ac:dyDescent="0.2">
      <c r="A2" s="38" t="s">
        <v>69</v>
      </c>
      <c r="B2" s="38" t="s">
        <v>70</v>
      </c>
      <c r="C2" s="39" t="s">
        <v>71</v>
      </c>
      <c r="D2" s="39">
        <v>-20.444199999999999</v>
      </c>
      <c r="E2" s="39">
        <v>-52.875599999999999</v>
      </c>
      <c r="F2" s="39">
        <v>388</v>
      </c>
      <c r="G2" s="40">
        <v>40405</v>
      </c>
      <c r="H2" s="41">
        <v>1</v>
      </c>
      <c r="I2" s="39" t="s">
        <v>72</v>
      </c>
      <c r="J2" s="36"/>
      <c r="K2" s="36"/>
      <c r="L2" s="36"/>
      <c r="M2" s="36"/>
    </row>
    <row r="3" spans="1:13" ht="12.75" customHeight="1" x14ac:dyDescent="0.2">
      <c r="A3" s="38" t="s">
        <v>0</v>
      </c>
      <c r="B3" s="38" t="s">
        <v>70</v>
      </c>
      <c r="C3" s="39" t="s">
        <v>73</v>
      </c>
      <c r="D3" s="41">
        <v>-23.002500000000001</v>
      </c>
      <c r="E3" s="41">
        <v>-55.3294</v>
      </c>
      <c r="F3" s="41">
        <v>431</v>
      </c>
      <c r="G3" s="43">
        <v>39611</v>
      </c>
      <c r="H3" s="41">
        <v>1</v>
      </c>
      <c r="I3" s="39" t="s">
        <v>74</v>
      </c>
      <c r="J3" s="44"/>
      <c r="K3" s="44"/>
      <c r="L3" s="44"/>
      <c r="M3" s="44"/>
    </row>
    <row r="4" spans="1:13" x14ac:dyDescent="0.2">
      <c r="A4" s="38" t="s">
        <v>1</v>
      </c>
      <c r="B4" s="38" t="s">
        <v>70</v>
      </c>
      <c r="C4" s="39" t="s">
        <v>75</v>
      </c>
      <c r="D4" s="45">
        <v>-20.4756</v>
      </c>
      <c r="E4" s="45">
        <v>-55.783900000000003</v>
      </c>
      <c r="F4" s="45">
        <v>155</v>
      </c>
      <c r="G4" s="43">
        <v>39022</v>
      </c>
      <c r="H4" s="41">
        <v>1</v>
      </c>
      <c r="I4" s="39" t="s">
        <v>76</v>
      </c>
      <c r="J4" s="44"/>
      <c r="K4" s="44"/>
      <c r="L4" s="44"/>
      <c r="M4" s="44"/>
    </row>
    <row r="5" spans="1:13" s="47" customFormat="1" x14ac:dyDescent="0.2">
      <c r="A5" s="38" t="s">
        <v>46</v>
      </c>
      <c r="B5" s="38" t="s">
        <v>70</v>
      </c>
      <c r="C5" s="39" t="s">
        <v>77</v>
      </c>
      <c r="D5" s="45">
        <v>-22.1008</v>
      </c>
      <c r="E5" s="45">
        <v>-56.54</v>
      </c>
      <c r="F5" s="45">
        <v>208</v>
      </c>
      <c r="G5" s="43">
        <v>40764</v>
      </c>
      <c r="H5" s="41">
        <v>1</v>
      </c>
      <c r="I5" s="46" t="s">
        <v>78</v>
      </c>
      <c r="J5" s="44"/>
      <c r="K5" s="44"/>
      <c r="L5" s="44"/>
      <c r="M5" s="44"/>
    </row>
    <row r="6" spans="1:13" s="47" customFormat="1" x14ac:dyDescent="0.2">
      <c r="A6" s="38" t="s">
        <v>53</v>
      </c>
      <c r="B6" s="38" t="s">
        <v>70</v>
      </c>
      <c r="C6" s="39" t="s">
        <v>79</v>
      </c>
      <c r="D6" s="45">
        <v>-21.7514</v>
      </c>
      <c r="E6" s="45">
        <v>-52.470599999999997</v>
      </c>
      <c r="F6" s="45">
        <v>387</v>
      </c>
      <c r="G6" s="43">
        <v>41354</v>
      </c>
      <c r="H6" s="41">
        <v>1</v>
      </c>
      <c r="I6" s="46" t="s">
        <v>80</v>
      </c>
      <c r="J6" s="44"/>
      <c r="K6" s="44"/>
      <c r="L6" s="44"/>
      <c r="M6" s="44"/>
    </row>
    <row r="7" spans="1:13" x14ac:dyDescent="0.2">
      <c r="A7" s="38" t="s">
        <v>2</v>
      </c>
      <c r="B7" s="38" t="s">
        <v>70</v>
      </c>
      <c r="C7" s="39" t="s">
        <v>81</v>
      </c>
      <c r="D7" s="45">
        <v>-20.45</v>
      </c>
      <c r="E7" s="45">
        <v>-54.616599999999998</v>
      </c>
      <c r="F7" s="45">
        <v>530</v>
      </c>
      <c r="G7" s="43">
        <v>37145</v>
      </c>
      <c r="H7" s="41">
        <v>1</v>
      </c>
      <c r="I7" s="39" t="s">
        <v>82</v>
      </c>
      <c r="J7" s="44"/>
      <c r="K7" s="44"/>
      <c r="L7" s="44"/>
      <c r="M7" s="44"/>
    </row>
    <row r="8" spans="1:13" x14ac:dyDescent="0.2">
      <c r="A8" s="38" t="s">
        <v>3</v>
      </c>
      <c r="B8" s="38" t="s">
        <v>70</v>
      </c>
      <c r="C8" s="39" t="s">
        <v>83</v>
      </c>
      <c r="D8" s="41">
        <v>-19.122499999999999</v>
      </c>
      <c r="E8" s="41">
        <v>-51.720799999999997</v>
      </c>
      <c r="F8" s="45">
        <v>516</v>
      </c>
      <c r="G8" s="43">
        <v>39515</v>
      </c>
      <c r="H8" s="41">
        <v>1</v>
      </c>
      <c r="I8" s="39" t="s">
        <v>84</v>
      </c>
      <c r="J8" s="44"/>
      <c r="K8" s="44"/>
      <c r="L8" s="44"/>
      <c r="M8" s="44"/>
    </row>
    <row r="9" spans="1:13" x14ac:dyDescent="0.2">
      <c r="A9" s="38" t="s">
        <v>4</v>
      </c>
      <c r="B9" s="38" t="s">
        <v>70</v>
      </c>
      <c r="C9" s="39" t="s">
        <v>85</v>
      </c>
      <c r="D9" s="45">
        <v>-18.802199999999999</v>
      </c>
      <c r="E9" s="45">
        <v>-52.602800000000002</v>
      </c>
      <c r="F9" s="45">
        <v>818</v>
      </c>
      <c r="G9" s="43">
        <v>39070</v>
      </c>
      <c r="H9" s="41">
        <v>1</v>
      </c>
      <c r="I9" s="39" t="s">
        <v>134</v>
      </c>
      <c r="J9" s="44"/>
      <c r="K9" s="44"/>
      <c r="L9" s="44"/>
      <c r="M9" s="44"/>
    </row>
    <row r="10" spans="1:13" ht="13.5" customHeight="1" x14ac:dyDescent="0.2">
      <c r="A10" s="38" t="s">
        <v>5</v>
      </c>
      <c r="B10" s="38" t="s">
        <v>70</v>
      </c>
      <c r="C10" s="39" t="s">
        <v>86</v>
      </c>
      <c r="D10" s="45">
        <v>-18.996700000000001</v>
      </c>
      <c r="E10" s="45">
        <v>-57.637500000000003</v>
      </c>
      <c r="F10" s="45">
        <v>126</v>
      </c>
      <c r="G10" s="43">
        <v>39017</v>
      </c>
      <c r="H10" s="41">
        <v>1</v>
      </c>
      <c r="I10" s="39" t="s">
        <v>87</v>
      </c>
      <c r="J10" s="44"/>
      <c r="K10" s="44"/>
      <c r="L10" s="44"/>
      <c r="M10" s="44"/>
    </row>
    <row r="11" spans="1:13" ht="13.5" customHeight="1" x14ac:dyDescent="0.2">
      <c r="A11" s="38" t="s">
        <v>48</v>
      </c>
      <c r="B11" s="38" t="s">
        <v>70</v>
      </c>
      <c r="C11" s="39" t="s">
        <v>88</v>
      </c>
      <c r="D11" s="45">
        <v>-18.4922</v>
      </c>
      <c r="E11" s="45">
        <v>-53.167200000000001</v>
      </c>
      <c r="F11" s="45">
        <v>730</v>
      </c>
      <c r="G11" s="43">
        <v>41247</v>
      </c>
      <c r="H11" s="41">
        <v>1</v>
      </c>
      <c r="I11" s="46" t="s">
        <v>89</v>
      </c>
      <c r="J11" s="44"/>
      <c r="K11" s="44"/>
      <c r="L11" s="44"/>
      <c r="M11" s="44"/>
    </row>
    <row r="12" spans="1:13" x14ac:dyDescent="0.2">
      <c r="A12" s="38" t="s">
        <v>6</v>
      </c>
      <c r="B12" s="38" t="s">
        <v>70</v>
      </c>
      <c r="C12" s="39" t="s">
        <v>90</v>
      </c>
      <c r="D12" s="45">
        <v>-18.304400000000001</v>
      </c>
      <c r="E12" s="45">
        <v>-54.440899999999999</v>
      </c>
      <c r="F12" s="45">
        <v>252</v>
      </c>
      <c r="G12" s="43">
        <v>39028</v>
      </c>
      <c r="H12" s="41">
        <v>1</v>
      </c>
      <c r="I12" s="39" t="s">
        <v>91</v>
      </c>
      <c r="J12" s="44"/>
      <c r="K12" s="44"/>
      <c r="L12" s="44"/>
      <c r="M12" s="44"/>
    </row>
    <row r="13" spans="1:13" x14ac:dyDescent="0.2">
      <c r="A13" s="38" t="s">
        <v>7</v>
      </c>
      <c r="B13" s="38" t="s">
        <v>70</v>
      </c>
      <c r="C13" s="39" t="s">
        <v>92</v>
      </c>
      <c r="D13" s="45">
        <v>-22.193899999999999</v>
      </c>
      <c r="E13" s="48">
        <v>-54.9114</v>
      </c>
      <c r="F13" s="45">
        <v>469</v>
      </c>
      <c r="G13" s="43">
        <v>39011</v>
      </c>
      <c r="H13" s="41">
        <v>1</v>
      </c>
      <c r="I13" s="39" t="s">
        <v>93</v>
      </c>
      <c r="J13" s="44"/>
      <c r="K13" s="44"/>
      <c r="L13" s="44"/>
      <c r="M13" s="44"/>
    </row>
    <row r="14" spans="1:13" x14ac:dyDescent="0.2">
      <c r="A14" s="38" t="s">
        <v>94</v>
      </c>
      <c r="B14" s="38" t="s">
        <v>70</v>
      </c>
      <c r="C14" s="39" t="s">
        <v>95</v>
      </c>
      <c r="D14" s="41">
        <v>-23.449400000000001</v>
      </c>
      <c r="E14" s="41">
        <v>-54.181699999999999</v>
      </c>
      <c r="F14" s="41">
        <v>336</v>
      </c>
      <c r="G14" s="43">
        <v>39598</v>
      </c>
      <c r="H14" s="41">
        <v>1</v>
      </c>
      <c r="I14" s="39" t="s">
        <v>96</v>
      </c>
      <c r="J14" s="44"/>
      <c r="K14" s="44"/>
      <c r="L14" s="44"/>
      <c r="M14" s="44"/>
    </row>
    <row r="15" spans="1:13" x14ac:dyDescent="0.2">
      <c r="A15" s="38" t="s">
        <v>9</v>
      </c>
      <c r="B15" s="38" t="s">
        <v>70</v>
      </c>
      <c r="C15" s="39" t="s">
        <v>97</v>
      </c>
      <c r="D15" s="45">
        <v>-22.3</v>
      </c>
      <c r="E15" s="45">
        <v>-53.816600000000001</v>
      </c>
      <c r="F15" s="45">
        <v>373.29</v>
      </c>
      <c r="G15" s="43">
        <v>37662</v>
      </c>
      <c r="H15" s="41">
        <v>1</v>
      </c>
      <c r="I15" s="39" t="s">
        <v>98</v>
      </c>
      <c r="J15" s="44"/>
      <c r="K15" s="44"/>
      <c r="L15" s="44"/>
      <c r="M15" s="44"/>
    </row>
    <row r="16" spans="1:13" s="47" customFormat="1" x14ac:dyDescent="0.2">
      <c r="A16" s="38" t="s">
        <v>47</v>
      </c>
      <c r="B16" s="38" t="s">
        <v>70</v>
      </c>
      <c r="C16" s="39" t="s">
        <v>99</v>
      </c>
      <c r="D16" s="45">
        <v>-21.478200000000001</v>
      </c>
      <c r="E16" s="45">
        <v>-56.136899999999997</v>
      </c>
      <c r="F16" s="45">
        <v>249</v>
      </c>
      <c r="G16" s="43">
        <v>40759</v>
      </c>
      <c r="H16" s="41">
        <v>1</v>
      </c>
      <c r="I16" s="46" t="s">
        <v>100</v>
      </c>
      <c r="J16" s="44"/>
      <c r="K16" s="44"/>
      <c r="L16" s="44"/>
      <c r="M16" s="44"/>
    </row>
    <row r="17" spans="1:13" x14ac:dyDescent="0.2">
      <c r="A17" s="38" t="s">
        <v>10</v>
      </c>
      <c r="B17" s="38" t="s">
        <v>70</v>
      </c>
      <c r="C17" s="39" t="s">
        <v>101</v>
      </c>
      <c r="D17" s="41">
        <v>-22.857199999999999</v>
      </c>
      <c r="E17" s="41">
        <v>-54.605600000000003</v>
      </c>
      <c r="F17" s="41">
        <v>379</v>
      </c>
      <c r="G17" s="43">
        <v>39617</v>
      </c>
      <c r="H17" s="41">
        <v>1</v>
      </c>
      <c r="I17" s="39" t="s">
        <v>102</v>
      </c>
      <c r="J17" s="44"/>
      <c r="K17" s="44"/>
      <c r="L17" s="44"/>
      <c r="M17" s="44"/>
    </row>
    <row r="18" spans="1:13" ht="12.75" customHeight="1" x14ac:dyDescent="0.2">
      <c r="A18" s="38" t="s">
        <v>11</v>
      </c>
      <c r="B18" s="38" t="s">
        <v>70</v>
      </c>
      <c r="C18" s="39" t="s">
        <v>103</v>
      </c>
      <c r="D18" s="45">
        <v>-21.609200000000001</v>
      </c>
      <c r="E18" s="45">
        <v>-55.177799999999998</v>
      </c>
      <c r="F18" s="45">
        <v>401</v>
      </c>
      <c r="G18" s="43">
        <v>39065</v>
      </c>
      <c r="H18" s="41">
        <v>1</v>
      </c>
      <c r="I18" s="39" t="s">
        <v>104</v>
      </c>
      <c r="J18" s="44"/>
      <c r="K18" s="44"/>
      <c r="L18" s="44"/>
      <c r="M18" s="44"/>
    </row>
    <row r="19" spans="1:13" s="47" customFormat="1" x14ac:dyDescent="0.2">
      <c r="A19" s="38" t="s">
        <v>12</v>
      </c>
      <c r="B19" s="38" t="s">
        <v>70</v>
      </c>
      <c r="C19" s="39" t="s">
        <v>105</v>
      </c>
      <c r="D19" s="45">
        <v>-20.395600000000002</v>
      </c>
      <c r="E19" s="45">
        <v>-56.431699999999999</v>
      </c>
      <c r="F19" s="45">
        <v>140</v>
      </c>
      <c r="G19" s="43">
        <v>39023</v>
      </c>
      <c r="H19" s="41">
        <v>1</v>
      </c>
      <c r="I19" s="39" t="s">
        <v>106</v>
      </c>
      <c r="J19" s="44"/>
      <c r="K19" s="44"/>
      <c r="L19" s="44"/>
      <c r="M19" s="44"/>
    </row>
    <row r="20" spans="1:13" x14ac:dyDescent="0.2">
      <c r="A20" s="38" t="s">
        <v>107</v>
      </c>
      <c r="B20" s="38" t="s">
        <v>70</v>
      </c>
      <c r="C20" s="39" t="s">
        <v>108</v>
      </c>
      <c r="D20" s="45">
        <v>-18.988900000000001</v>
      </c>
      <c r="E20" s="45">
        <v>-56.623100000000001</v>
      </c>
      <c r="F20" s="45">
        <v>104</v>
      </c>
      <c r="G20" s="43">
        <v>38932</v>
      </c>
      <c r="H20" s="41">
        <v>1</v>
      </c>
      <c r="I20" s="39" t="s">
        <v>109</v>
      </c>
      <c r="J20" s="44"/>
      <c r="K20" s="44"/>
      <c r="L20" s="44"/>
      <c r="M20" s="44"/>
    </row>
    <row r="21" spans="1:13" s="47" customFormat="1" x14ac:dyDescent="0.2">
      <c r="A21" s="38" t="s">
        <v>14</v>
      </c>
      <c r="B21" s="38" t="s">
        <v>70</v>
      </c>
      <c r="C21" s="39" t="s">
        <v>110</v>
      </c>
      <c r="D21" s="45">
        <v>-19.414300000000001</v>
      </c>
      <c r="E21" s="45">
        <v>-51.1053</v>
      </c>
      <c r="F21" s="45">
        <v>424</v>
      </c>
      <c r="G21" s="43" t="s">
        <v>111</v>
      </c>
      <c r="H21" s="41">
        <v>1</v>
      </c>
      <c r="I21" s="39" t="s">
        <v>112</v>
      </c>
      <c r="J21" s="44"/>
      <c r="K21" s="44"/>
      <c r="L21" s="44"/>
      <c r="M21" s="44"/>
    </row>
    <row r="22" spans="1:13" x14ac:dyDescent="0.2">
      <c r="A22" s="38" t="s">
        <v>15</v>
      </c>
      <c r="B22" s="38" t="s">
        <v>70</v>
      </c>
      <c r="C22" s="39" t="s">
        <v>113</v>
      </c>
      <c r="D22" s="45">
        <v>-22.533300000000001</v>
      </c>
      <c r="E22" s="45">
        <v>-55.533299999999997</v>
      </c>
      <c r="F22" s="45">
        <v>650</v>
      </c>
      <c r="G22" s="43">
        <v>37140</v>
      </c>
      <c r="H22" s="41">
        <v>1</v>
      </c>
      <c r="I22" s="39" t="s">
        <v>114</v>
      </c>
      <c r="J22" s="44"/>
      <c r="K22" s="44"/>
      <c r="L22" s="44"/>
      <c r="M22" s="44"/>
    </row>
    <row r="23" spans="1:13" x14ac:dyDescent="0.2">
      <c r="A23" s="38" t="s">
        <v>16</v>
      </c>
      <c r="B23" s="38" t="s">
        <v>70</v>
      </c>
      <c r="C23" s="39" t="s">
        <v>115</v>
      </c>
      <c r="D23" s="45">
        <v>-21.7058</v>
      </c>
      <c r="E23" s="45">
        <v>-57.5533</v>
      </c>
      <c r="F23" s="45">
        <v>85</v>
      </c>
      <c r="G23" s="43">
        <v>39014</v>
      </c>
      <c r="H23" s="41">
        <v>1</v>
      </c>
      <c r="I23" s="39" t="s">
        <v>135</v>
      </c>
      <c r="J23" s="44"/>
      <c r="K23" s="44"/>
      <c r="L23" s="44"/>
      <c r="M23" s="44"/>
    </row>
    <row r="24" spans="1:13" s="47" customFormat="1" x14ac:dyDescent="0.2">
      <c r="A24" s="38" t="s">
        <v>18</v>
      </c>
      <c r="B24" s="38" t="s">
        <v>70</v>
      </c>
      <c r="C24" s="39" t="s">
        <v>116</v>
      </c>
      <c r="D24" s="45">
        <v>-19.420100000000001</v>
      </c>
      <c r="E24" s="45">
        <v>-54.553100000000001</v>
      </c>
      <c r="F24" s="45">
        <v>647</v>
      </c>
      <c r="G24" s="43">
        <v>39067</v>
      </c>
      <c r="H24" s="41">
        <v>1</v>
      </c>
      <c r="I24" s="39" t="s">
        <v>140</v>
      </c>
      <c r="J24" s="44"/>
      <c r="K24" s="44"/>
      <c r="L24" s="44"/>
      <c r="M24" s="44"/>
    </row>
    <row r="25" spans="1:13" x14ac:dyDescent="0.2">
      <c r="A25" s="38" t="s">
        <v>117</v>
      </c>
      <c r="B25" s="38" t="s">
        <v>70</v>
      </c>
      <c r="C25" s="39" t="s">
        <v>118</v>
      </c>
      <c r="D25" s="41">
        <v>-21.774999999999999</v>
      </c>
      <c r="E25" s="41">
        <v>-54.528100000000002</v>
      </c>
      <c r="F25" s="41">
        <v>329</v>
      </c>
      <c r="G25" s="43">
        <v>39625</v>
      </c>
      <c r="H25" s="41">
        <v>1</v>
      </c>
      <c r="I25" s="39" t="s">
        <v>119</v>
      </c>
      <c r="J25" s="44"/>
      <c r="K25" s="44"/>
      <c r="L25" s="44"/>
      <c r="M25" s="44"/>
    </row>
    <row r="26" spans="1:13" s="52" customFormat="1" ht="15" customHeight="1" x14ac:dyDescent="0.2">
      <c r="A26" s="49" t="s">
        <v>31</v>
      </c>
      <c r="B26" s="49" t="s">
        <v>70</v>
      </c>
      <c r="C26" s="39" t="s">
        <v>120</v>
      </c>
      <c r="D26" s="50">
        <v>-20.9817</v>
      </c>
      <c r="E26" s="50">
        <v>-54.971899999999998</v>
      </c>
      <c r="F26" s="50">
        <v>464</v>
      </c>
      <c r="G26" s="40" t="s">
        <v>121</v>
      </c>
      <c r="H26" s="39">
        <v>1</v>
      </c>
      <c r="I26" s="49" t="s">
        <v>122</v>
      </c>
      <c r="J26" s="51"/>
      <c r="K26" s="51"/>
      <c r="L26" s="51"/>
      <c r="M26" s="51"/>
    </row>
    <row r="27" spans="1:13" s="47" customFormat="1" x14ac:dyDescent="0.2">
      <c r="A27" s="38" t="s">
        <v>19</v>
      </c>
      <c r="B27" s="38" t="s">
        <v>70</v>
      </c>
      <c r="C27" s="39" t="s">
        <v>123</v>
      </c>
      <c r="D27" s="41">
        <v>-23.966899999999999</v>
      </c>
      <c r="E27" s="41">
        <v>-55.0242</v>
      </c>
      <c r="F27" s="41">
        <v>402</v>
      </c>
      <c r="G27" s="43">
        <v>39605</v>
      </c>
      <c r="H27" s="41">
        <v>1</v>
      </c>
      <c r="I27" s="39" t="s">
        <v>124</v>
      </c>
      <c r="J27" s="44"/>
      <c r="K27" s="44"/>
      <c r="L27" s="44"/>
      <c r="M27" s="44"/>
    </row>
    <row r="28" spans="1:13" s="54" customFormat="1" x14ac:dyDescent="0.2">
      <c r="A28" s="49" t="s">
        <v>49</v>
      </c>
      <c r="B28" s="49" t="s">
        <v>70</v>
      </c>
      <c r="C28" s="39" t="s">
        <v>125</v>
      </c>
      <c r="D28" s="39">
        <v>-17.634699999999999</v>
      </c>
      <c r="E28" s="39">
        <v>-54.760100000000001</v>
      </c>
      <c r="F28" s="39">
        <v>486</v>
      </c>
      <c r="G28" s="40" t="s">
        <v>126</v>
      </c>
      <c r="H28" s="39">
        <v>1</v>
      </c>
      <c r="I28" s="41" t="s">
        <v>127</v>
      </c>
      <c r="J28" s="53"/>
      <c r="K28" s="53"/>
      <c r="L28" s="53"/>
      <c r="M28" s="53"/>
    </row>
    <row r="29" spans="1:13" x14ac:dyDescent="0.2">
      <c r="A29" s="38" t="s">
        <v>20</v>
      </c>
      <c r="B29" s="38" t="s">
        <v>70</v>
      </c>
      <c r="C29" s="39" t="s">
        <v>128</v>
      </c>
      <c r="D29" s="41">
        <v>-20.783300000000001</v>
      </c>
      <c r="E29" s="41">
        <v>-51.7</v>
      </c>
      <c r="F29" s="41">
        <v>313</v>
      </c>
      <c r="G29" s="43">
        <v>37137</v>
      </c>
      <c r="H29" s="41">
        <v>1</v>
      </c>
      <c r="I29" s="39" t="s">
        <v>129</v>
      </c>
      <c r="J29" s="44"/>
      <c r="K29" s="44"/>
      <c r="L29" s="44"/>
      <c r="M29" s="44"/>
    </row>
    <row r="30" spans="1:13" ht="18" customHeight="1" x14ac:dyDescent="0.2">
      <c r="A30" s="55"/>
      <c r="B30" s="56"/>
      <c r="C30" s="57"/>
      <c r="D30" s="57"/>
      <c r="E30" s="57"/>
      <c r="F30" s="57"/>
      <c r="G30" s="35" t="s">
        <v>130</v>
      </c>
      <c r="H30" s="39">
        <f>SUM(H2:H29)</f>
        <v>28</v>
      </c>
      <c r="I30" s="55"/>
      <c r="J30" s="44"/>
      <c r="K30" s="44"/>
      <c r="L30" s="44"/>
      <c r="M30" s="44"/>
    </row>
    <row r="31" spans="1:13" x14ac:dyDescent="0.2">
      <c r="A31" s="44" t="s">
        <v>131</v>
      </c>
      <c r="B31" s="58"/>
      <c r="C31" s="58"/>
      <c r="D31" s="58"/>
      <c r="E31" s="58"/>
      <c r="F31" s="58"/>
      <c r="G31" s="44"/>
      <c r="H31" s="59"/>
      <c r="I31" s="44"/>
      <c r="J31" s="44"/>
      <c r="K31" s="44"/>
      <c r="L31" s="44"/>
      <c r="M31" s="44"/>
    </row>
    <row r="32" spans="1:13" x14ac:dyDescent="0.2">
      <c r="A32" s="60" t="s">
        <v>132</v>
      </c>
      <c r="B32" s="61"/>
      <c r="C32" s="61"/>
      <c r="D32" s="61"/>
      <c r="E32" s="61"/>
      <c r="F32" s="61"/>
      <c r="G32" s="44"/>
      <c r="H32" s="44"/>
      <c r="I32" s="44"/>
      <c r="J32" s="44"/>
      <c r="K32" s="44"/>
      <c r="L32" s="44"/>
      <c r="M32" s="44"/>
    </row>
    <row r="33" spans="1:13" x14ac:dyDescent="0.2">
      <c r="A33" s="44"/>
      <c r="B33" s="61"/>
      <c r="C33" s="61"/>
      <c r="D33" s="61"/>
      <c r="E33" s="61"/>
      <c r="F33" s="61"/>
      <c r="G33" s="44"/>
      <c r="H33" s="44"/>
      <c r="I33" s="44"/>
      <c r="J33" s="44"/>
      <c r="K33" s="44"/>
      <c r="L33" s="44"/>
      <c r="M33" s="44"/>
    </row>
    <row r="34" spans="1:13" x14ac:dyDescent="0.2">
      <c r="A34" s="44"/>
      <c r="B34" s="61"/>
      <c r="C34" s="61"/>
      <c r="D34" s="61"/>
      <c r="E34" s="61"/>
      <c r="F34" s="61"/>
      <c r="G34" s="44"/>
      <c r="H34" s="44"/>
      <c r="I34" s="44"/>
      <c r="J34" s="44"/>
      <c r="K34" s="44"/>
      <c r="L34" s="44"/>
      <c r="M34" s="44"/>
    </row>
    <row r="35" spans="1:13" x14ac:dyDescent="0.2">
      <c r="A35" s="44"/>
      <c r="B35" s="61"/>
      <c r="C35" s="61"/>
      <c r="D35" s="61"/>
      <c r="E35" s="61"/>
      <c r="F35" s="61"/>
      <c r="G35" s="44"/>
      <c r="H35" s="44"/>
      <c r="I35" s="44"/>
      <c r="J35" s="44"/>
      <c r="K35" s="44"/>
      <c r="L35" s="44"/>
      <c r="M35" s="44"/>
    </row>
    <row r="36" spans="1:13" x14ac:dyDescent="0.2">
      <c r="A36" s="44"/>
      <c r="B36" s="61"/>
      <c r="C36" s="61"/>
      <c r="D36" s="61"/>
      <c r="E36" s="61"/>
      <c r="F36" s="61"/>
      <c r="G36" s="44"/>
      <c r="H36" s="44"/>
      <c r="I36" s="44"/>
      <c r="J36" s="44"/>
      <c r="K36" s="44"/>
      <c r="L36" s="44"/>
      <c r="M36" s="44"/>
    </row>
    <row r="37" spans="1:13" x14ac:dyDescent="0.2">
      <c r="A37" s="44"/>
      <c r="B37" s="61"/>
      <c r="C37" s="61"/>
      <c r="D37" s="61"/>
      <c r="E37" s="61"/>
      <c r="F37" s="61"/>
      <c r="G37" s="44"/>
      <c r="H37" s="44"/>
      <c r="I37" s="44"/>
      <c r="J37" s="44"/>
      <c r="K37" s="44"/>
      <c r="L37" s="44"/>
      <c r="M37" s="44"/>
    </row>
    <row r="38" spans="1:13" x14ac:dyDescent="0.2">
      <c r="A38" s="44"/>
      <c r="B38" s="61"/>
      <c r="C38" s="61"/>
      <c r="D38" s="61"/>
      <c r="E38" s="61"/>
      <c r="F38" s="61"/>
      <c r="G38" s="44"/>
      <c r="H38" s="44"/>
      <c r="I38" s="44"/>
      <c r="J38" s="44"/>
      <c r="K38" s="44"/>
      <c r="L38" s="44"/>
      <c r="M38" s="44"/>
    </row>
    <row r="39" spans="1:13" x14ac:dyDescent="0.2">
      <c r="A39" s="44"/>
      <c r="B39" s="61"/>
      <c r="C39" s="61"/>
      <c r="D39" s="61"/>
      <c r="E39" s="61"/>
      <c r="F39" s="61"/>
      <c r="G39" s="44"/>
      <c r="H39" s="44"/>
      <c r="I39" s="44"/>
      <c r="J39" s="44"/>
      <c r="K39" s="44"/>
      <c r="L39" s="44"/>
      <c r="M39" s="44"/>
    </row>
    <row r="40" spans="1:13" x14ac:dyDescent="0.2">
      <c r="A40" s="44"/>
      <c r="B40" s="61"/>
      <c r="C40" s="61"/>
      <c r="D40" s="61"/>
      <c r="E40" s="61"/>
      <c r="F40" s="61"/>
      <c r="G40" s="44"/>
      <c r="H40" s="44"/>
      <c r="I40" s="44"/>
      <c r="J40" s="44"/>
      <c r="K40" s="44"/>
      <c r="L40" s="44"/>
      <c r="M40" s="44"/>
    </row>
    <row r="41" spans="1:13" x14ac:dyDescent="0.2">
      <c r="A41" s="44"/>
      <c r="B41" s="61"/>
      <c r="C41" s="61"/>
      <c r="D41" s="61"/>
      <c r="E41" s="61"/>
      <c r="F41" s="61"/>
      <c r="G41" s="44"/>
      <c r="H41" s="44"/>
      <c r="I41" s="44"/>
      <c r="J41" s="44"/>
      <c r="K41" s="44"/>
      <c r="L41" s="44"/>
      <c r="M41" s="44"/>
    </row>
    <row r="42" spans="1:13" x14ac:dyDescent="0.2">
      <c r="A42" s="44"/>
      <c r="B42" s="61"/>
      <c r="C42" s="61"/>
      <c r="D42" s="61"/>
      <c r="E42" s="61"/>
      <c r="F42" s="61"/>
      <c r="G42" s="44"/>
      <c r="H42" s="44"/>
      <c r="I42" s="44"/>
      <c r="J42" s="44"/>
      <c r="K42" s="44"/>
      <c r="L42" s="44"/>
      <c r="M42" s="44"/>
    </row>
    <row r="43" spans="1:13" x14ac:dyDescent="0.2">
      <c r="A43" s="44"/>
      <c r="B43" s="61"/>
      <c r="C43" s="61"/>
      <c r="D43" s="61"/>
      <c r="E43" s="61"/>
      <c r="F43" s="61"/>
      <c r="G43" s="44"/>
      <c r="H43" s="44"/>
      <c r="I43" s="44"/>
      <c r="J43" s="44"/>
      <c r="K43" s="44"/>
      <c r="L43" s="44"/>
      <c r="M43" s="44"/>
    </row>
    <row r="44" spans="1:13" x14ac:dyDescent="0.2">
      <c r="A44" s="44"/>
      <c r="B44" s="61"/>
      <c r="C44" s="61"/>
      <c r="D44" s="61"/>
      <c r="E44" s="61"/>
      <c r="F44" s="61"/>
      <c r="G44" s="44"/>
      <c r="H44" s="44"/>
      <c r="I44" s="44"/>
      <c r="J44" s="44"/>
      <c r="K44" s="44"/>
      <c r="L44" s="44"/>
      <c r="M44" s="44"/>
    </row>
    <row r="45" spans="1:13" x14ac:dyDescent="0.2">
      <c r="A45" s="44"/>
      <c r="B45" s="61"/>
      <c r="C45" s="61"/>
      <c r="D45" s="61"/>
      <c r="E45" s="61"/>
      <c r="F45" s="61"/>
      <c r="G45" s="44"/>
      <c r="H45" s="44"/>
      <c r="I45" s="44"/>
      <c r="J45" s="44"/>
      <c r="K45" s="44"/>
      <c r="L45" s="44"/>
      <c r="M45" s="44"/>
    </row>
    <row r="46" spans="1:13" x14ac:dyDescent="0.2">
      <c r="A46" s="44"/>
      <c r="B46" s="61"/>
      <c r="C46" s="61"/>
      <c r="D46" s="61"/>
      <c r="E46" s="61"/>
      <c r="F46" s="61"/>
      <c r="G46" s="44"/>
      <c r="H46" s="44"/>
      <c r="I46" s="44"/>
      <c r="J46" s="44"/>
      <c r="K46" s="44"/>
      <c r="L46" s="44"/>
      <c r="M46" s="44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90" zoomScaleNormal="90" workbookViewId="0">
      <selection activeCell="AH35" sqref="AH3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3" ht="20.100000000000001" customHeight="1" x14ac:dyDescent="0.2">
      <c r="A1" s="134" t="s">
        <v>23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6"/>
    </row>
    <row r="2" spans="1:33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3"/>
    </row>
    <row r="3" spans="1:33" s="4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26" t="s">
        <v>41</v>
      </c>
      <c r="AG3" s="114" t="s">
        <v>40</v>
      </c>
    </row>
    <row r="4" spans="1:33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26" t="s">
        <v>39</v>
      </c>
      <c r="AG4" s="114" t="s">
        <v>39</v>
      </c>
    </row>
    <row r="5" spans="1:33" s="5" customFormat="1" ht="20.100000000000001" customHeight="1" x14ac:dyDescent="0.2">
      <c r="A5" s="110" t="s">
        <v>45</v>
      </c>
      <c r="B5" s="14">
        <f>[1]Setembro!$C$5</f>
        <v>29.4</v>
      </c>
      <c r="C5" s="14">
        <f>[1]Setembro!$C$6</f>
        <v>33.9</v>
      </c>
      <c r="D5" s="14">
        <f>[1]Setembro!$C$7</f>
        <v>25.4</v>
      </c>
      <c r="E5" s="14">
        <f>[1]Setembro!$C$8</f>
        <v>22.2</v>
      </c>
      <c r="F5" s="14">
        <f>[1]Setembro!$C$9</f>
        <v>20.7</v>
      </c>
      <c r="G5" s="14">
        <f>[1]Setembro!$C$10</f>
        <v>19.100000000000001</v>
      </c>
      <c r="H5" s="14">
        <f>[1]Setembro!$C$11</f>
        <v>23.3</v>
      </c>
      <c r="I5" s="14">
        <f>[1]Setembro!$C$12</f>
        <v>26.6</v>
      </c>
      <c r="J5" s="14">
        <f>[1]Setembro!$C$13</f>
        <v>30</v>
      </c>
      <c r="K5" s="14">
        <f>[1]Setembro!$C$14</f>
        <v>33.299999999999997</v>
      </c>
      <c r="L5" s="14">
        <f>[1]Setembro!$C$15</f>
        <v>37.299999999999997</v>
      </c>
      <c r="M5" s="14">
        <f>[1]Setembro!$C$16</f>
        <v>37.299999999999997</v>
      </c>
      <c r="N5" s="14">
        <f>[1]Setembro!$C$17</f>
        <v>36.6</v>
      </c>
      <c r="O5" s="14">
        <f>[1]Setembro!$C$18</f>
        <v>28.4</v>
      </c>
      <c r="P5" s="14">
        <f>[1]Setembro!$C$19</f>
        <v>29.8</v>
      </c>
      <c r="Q5" s="14">
        <f>[1]Setembro!$C$20</f>
        <v>32.6</v>
      </c>
      <c r="R5" s="14">
        <f>[1]Setembro!$C$21</f>
        <v>37.4</v>
      </c>
      <c r="S5" s="14">
        <f>[1]Setembro!$C$22</f>
        <v>38.4</v>
      </c>
      <c r="T5" s="14">
        <f>[1]Setembro!$C$23</f>
        <v>32.700000000000003</v>
      </c>
      <c r="U5" s="14">
        <f>[1]Setembro!$C$24</f>
        <v>28</v>
      </c>
      <c r="V5" s="14">
        <f>[1]Setembro!$C$25</f>
        <v>29.1</v>
      </c>
      <c r="W5" s="14">
        <f>[1]Setembro!$C$26</f>
        <v>31.1</v>
      </c>
      <c r="X5" s="14">
        <f>[1]Setembro!$C$27</f>
        <v>34</v>
      </c>
      <c r="Y5" s="14">
        <f>[1]Setembro!$C$28</f>
        <v>33.9</v>
      </c>
      <c r="Z5" s="14">
        <f>[1]Setembro!$C$29</f>
        <v>32</v>
      </c>
      <c r="AA5" s="14">
        <f>[1]Setembro!$C$30</f>
        <v>32</v>
      </c>
      <c r="AB5" s="14">
        <f>[1]Setembro!$C$31</f>
        <v>33.6</v>
      </c>
      <c r="AC5" s="14">
        <f>[1]Setembro!$C$32</f>
        <v>34.700000000000003</v>
      </c>
      <c r="AD5" s="14">
        <f>[1]Setembro!$C$33</f>
        <v>35.700000000000003</v>
      </c>
      <c r="AE5" s="14">
        <f>[1]Setembro!$C$34</f>
        <v>35.9</v>
      </c>
      <c r="AF5" s="27">
        <f t="shared" ref="AF5:AF13" si="1">MAX(B5:AE5)</f>
        <v>38.4</v>
      </c>
      <c r="AG5" s="126">
        <f t="shared" ref="AG5:AG13" si="2">AVERAGE(B5:AE5)</f>
        <v>31.146666666666672</v>
      </c>
    </row>
    <row r="6" spans="1:33" ht="17.100000000000001" customHeight="1" x14ac:dyDescent="0.2">
      <c r="A6" s="110" t="s">
        <v>0</v>
      </c>
      <c r="B6" s="15">
        <f>[2]Setembro!$C$5</f>
        <v>27.2</v>
      </c>
      <c r="C6" s="15">
        <f>[2]Setembro!$C$6</f>
        <v>28.3</v>
      </c>
      <c r="D6" s="15">
        <f>[2]Setembro!$C$7</f>
        <v>20.2</v>
      </c>
      <c r="E6" s="15">
        <f>[2]Setembro!$C$8</f>
        <v>18.399999999999999</v>
      </c>
      <c r="F6" s="15">
        <f>[2]Setembro!$C$9</f>
        <v>14.3</v>
      </c>
      <c r="G6" s="15">
        <f>[2]Setembro!$C$10</f>
        <v>15.2</v>
      </c>
      <c r="H6" s="15">
        <f>[2]Setembro!$C$11</f>
        <v>20.3</v>
      </c>
      <c r="I6" s="15">
        <f>[2]Setembro!$C$12</f>
        <v>23.9</v>
      </c>
      <c r="J6" s="15">
        <f>[2]Setembro!$C$13</f>
        <v>27.7</v>
      </c>
      <c r="K6" s="15">
        <f>[2]Setembro!$C$14</f>
        <v>30.8</v>
      </c>
      <c r="L6" s="15">
        <f>[2]Setembro!$C$15</f>
        <v>34</v>
      </c>
      <c r="M6" s="15">
        <f>[2]Setembro!$C$16</f>
        <v>35.4</v>
      </c>
      <c r="N6" s="15">
        <f>[2]Setembro!$C$17</f>
        <v>34.5</v>
      </c>
      <c r="O6" s="15">
        <f>[2]Setembro!$C$18</f>
        <v>24.9</v>
      </c>
      <c r="P6" s="15">
        <f>[2]Setembro!$C$19</f>
        <v>26</v>
      </c>
      <c r="Q6" s="15">
        <f>[2]Setembro!$C$20</f>
        <v>30.8</v>
      </c>
      <c r="R6" s="15">
        <f>[2]Setembro!$C$21</f>
        <v>36.4</v>
      </c>
      <c r="S6" s="15">
        <f>[2]Setembro!$C$22</f>
        <v>37.5</v>
      </c>
      <c r="T6" s="15">
        <f>[2]Setembro!$C$23</f>
        <v>27.2</v>
      </c>
      <c r="U6" s="15">
        <f>[2]Setembro!$C$24</f>
        <v>26.5</v>
      </c>
      <c r="V6" s="15">
        <f>[2]Setembro!$C$25</f>
        <v>27.6</v>
      </c>
      <c r="W6" s="15">
        <f>[2]Setembro!$C$26</f>
        <v>28.7</v>
      </c>
      <c r="X6" s="15">
        <f>[2]Setembro!$C$27</f>
        <v>30.7</v>
      </c>
      <c r="Y6" s="15">
        <f>[2]Setembro!$C$28</f>
        <v>30.7</v>
      </c>
      <c r="Z6" s="15">
        <f>[2]Setembro!$C$29</f>
        <v>28.7</v>
      </c>
      <c r="AA6" s="15">
        <f>[2]Setembro!$C$30</f>
        <v>31.3</v>
      </c>
      <c r="AB6" s="15">
        <f>[2]Setembro!$C$31</f>
        <v>33.5</v>
      </c>
      <c r="AC6" s="15">
        <f>[2]Setembro!$C$32</f>
        <v>33.4</v>
      </c>
      <c r="AD6" s="15">
        <f>[2]Setembro!$C$33</f>
        <v>35</v>
      </c>
      <c r="AE6" s="15">
        <f>[2]Setembro!$C$34</f>
        <v>32</v>
      </c>
      <c r="AF6" s="28">
        <f t="shared" si="1"/>
        <v>37.5</v>
      </c>
      <c r="AG6" s="115">
        <f t="shared" si="2"/>
        <v>28.370000000000005</v>
      </c>
    </row>
    <row r="7" spans="1:33" ht="17.100000000000001" customHeight="1" x14ac:dyDescent="0.2">
      <c r="A7" s="110" t="s">
        <v>1</v>
      </c>
      <c r="B7" s="15">
        <f>[3]Setembro!$C$5</f>
        <v>30.6</v>
      </c>
      <c r="C7" s="15">
        <f>[3]Setembro!$C$6</f>
        <v>32.799999999999997</v>
      </c>
      <c r="D7" s="15">
        <f>[3]Setembro!$C$7</f>
        <v>23.5</v>
      </c>
      <c r="E7" s="15">
        <f>[3]Setembro!$C$8</f>
        <v>19.8</v>
      </c>
      <c r="F7" s="15">
        <f>[3]Setembro!$C$9</f>
        <v>17.899999999999999</v>
      </c>
      <c r="G7" s="15">
        <f>[3]Setembro!$C$10</f>
        <v>20.7</v>
      </c>
      <c r="H7" s="15">
        <f>[3]Setembro!$C$11</f>
        <v>23.9</v>
      </c>
      <c r="I7" s="15">
        <f>[3]Setembro!$C$12</f>
        <v>26</v>
      </c>
      <c r="J7" s="15">
        <f>[3]Setembro!$C$13</f>
        <v>31.9</v>
      </c>
      <c r="K7" s="15">
        <f>[3]Setembro!$C$14</f>
        <v>34.9</v>
      </c>
      <c r="L7" s="15">
        <f>[3]Setembro!$C$15</f>
        <v>37.200000000000003</v>
      </c>
      <c r="M7" s="15">
        <f>[3]Setembro!$C$16</f>
        <v>37.200000000000003</v>
      </c>
      <c r="N7" s="15">
        <f>[3]Setembro!$C$17</f>
        <v>35.9</v>
      </c>
      <c r="O7" s="15">
        <f>[3]Setembro!$C$18</f>
        <v>29.8</v>
      </c>
      <c r="P7" s="15">
        <f>[3]Setembro!$C$19</f>
        <v>28.7</v>
      </c>
      <c r="Q7" s="15">
        <f>[3]Setembro!$C$20</f>
        <v>33.299999999999997</v>
      </c>
      <c r="R7" s="15">
        <f>[3]Setembro!$C$21</f>
        <v>36.5</v>
      </c>
      <c r="S7" s="15">
        <f>[3]Setembro!$C$22</f>
        <v>37.4</v>
      </c>
      <c r="T7" s="15">
        <f>[3]Setembro!$C$23</f>
        <v>30.7</v>
      </c>
      <c r="U7" s="15">
        <f>[3]Setembro!$C$24</f>
        <v>29.5</v>
      </c>
      <c r="V7" s="15">
        <f>[3]Setembro!$C$25</f>
        <v>31.9</v>
      </c>
      <c r="W7" s="15">
        <f>[3]Setembro!$C$26</f>
        <v>32.5</v>
      </c>
      <c r="X7" s="15">
        <f>[3]Setembro!$C$27</f>
        <v>34.299999999999997</v>
      </c>
      <c r="Y7" s="15">
        <f>[3]Setembro!$C$28</f>
        <v>32.299999999999997</v>
      </c>
      <c r="Z7" s="15">
        <f>[3]Setembro!$C$29</f>
        <v>31.8</v>
      </c>
      <c r="AA7" s="15">
        <f>[3]Setembro!$C$30</f>
        <v>33.1</v>
      </c>
      <c r="AB7" s="15">
        <f>[3]Setembro!$C$31</f>
        <v>34.200000000000003</v>
      </c>
      <c r="AC7" s="15">
        <f>[3]Setembro!$C$32</f>
        <v>35.1</v>
      </c>
      <c r="AD7" s="15">
        <f>[3]Setembro!$C$33</f>
        <v>36.9</v>
      </c>
      <c r="AE7" s="15">
        <f>[3]Setembro!$C$34</f>
        <v>37.799999999999997</v>
      </c>
      <c r="AF7" s="28">
        <f t="shared" si="1"/>
        <v>37.799999999999997</v>
      </c>
      <c r="AG7" s="115">
        <f t="shared" si="2"/>
        <v>31.269999999999996</v>
      </c>
    </row>
    <row r="8" spans="1:33" ht="17.100000000000001" customHeight="1" x14ac:dyDescent="0.2">
      <c r="A8" s="110" t="s">
        <v>53</v>
      </c>
      <c r="B8" s="15">
        <f>[4]Setembro!$C$5</f>
        <v>27.6</v>
      </c>
      <c r="C8" s="15">
        <f>[4]Setembro!$C$6</f>
        <v>29.8</v>
      </c>
      <c r="D8" s="15">
        <f>[4]Setembro!$C$7</f>
        <v>23.9</v>
      </c>
      <c r="E8" s="15">
        <f>[4]Setembro!$C$8</f>
        <v>23.3</v>
      </c>
      <c r="F8" s="15">
        <f>[4]Setembro!$C$9</f>
        <v>22.6</v>
      </c>
      <c r="G8" s="15">
        <f>[4]Setembro!$C$10</f>
        <v>18.899999999999999</v>
      </c>
      <c r="H8" s="15">
        <f>[4]Setembro!$C$11</f>
        <v>21.7</v>
      </c>
      <c r="I8" s="15">
        <f>[4]Setembro!$C$12</f>
        <v>19.100000000000001</v>
      </c>
      <c r="J8" s="15">
        <f>[4]Setembro!$C$13</f>
        <v>28.8</v>
      </c>
      <c r="K8" s="15">
        <f>[4]Setembro!$C$14</f>
        <v>30.2</v>
      </c>
      <c r="L8" s="15">
        <f>[4]Setembro!$C$15</f>
        <v>33.299999999999997</v>
      </c>
      <c r="M8" s="15">
        <f>[4]Setembro!$C$16</f>
        <v>35.5</v>
      </c>
      <c r="N8" s="15">
        <f>[4]Setembro!$C$17</f>
        <v>35.4</v>
      </c>
      <c r="O8" s="15">
        <f>[4]Setembro!$C$18</f>
        <v>29.7</v>
      </c>
      <c r="P8" s="15">
        <f>[4]Setembro!$C$19</f>
        <v>27.6</v>
      </c>
      <c r="Q8" s="15">
        <f>[4]Setembro!$C$20</f>
        <v>29.3</v>
      </c>
      <c r="R8" s="15">
        <f>[4]Setembro!$C$21</f>
        <v>33.200000000000003</v>
      </c>
      <c r="S8" s="15">
        <f>[4]Setembro!$C$22</f>
        <v>37</v>
      </c>
      <c r="T8" s="15">
        <f>[4]Setembro!$C$23</f>
        <v>30.1</v>
      </c>
      <c r="U8" s="15">
        <f>[4]Setembro!$C$24</f>
        <v>28.7</v>
      </c>
      <c r="V8" s="15">
        <f>[4]Setembro!$C$25</f>
        <v>27.5</v>
      </c>
      <c r="W8" s="15">
        <f>[4]Setembro!$C$26</f>
        <v>28.3</v>
      </c>
      <c r="X8" s="15">
        <f>[4]Setembro!$C$27</f>
        <v>30.8</v>
      </c>
      <c r="Y8" s="15">
        <f>[4]Setembro!$C$28</f>
        <v>31.9</v>
      </c>
      <c r="Z8" s="15">
        <f>[4]Setembro!$C$29</f>
        <v>28.9</v>
      </c>
      <c r="AA8" s="15">
        <f>[4]Setembro!$C$30</f>
        <v>29.3</v>
      </c>
      <c r="AB8" s="15">
        <f>[4]Setembro!$C$31</f>
        <v>30.5</v>
      </c>
      <c r="AC8" s="15">
        <f>[4]Setembro!$C$32</f>
        <v>31.8</v>
      </c>
      <c r="AD8" s="15">
        <f>[4]Setembro!$C$33</f>
        <v>33.9</v>
      </c>
      <c r="AE8" s="15">
        <f>[4]Setembro!$C$34</f>
        <v>31.5</v>
      </c>
      <c r="AF8" s="28">
        <f t="shared" ref="AF8" si="3">MAX(B8:AE8)</f>
        <v>37</v>
      </c>
      <c r="AG8" s="115">
        <f t="shared" ref="AG8" si="4">AVERAGE(B8:AE8)</f>
        <v>29.003333333333327</v>
      </c>
    </row>
    <row r="9" spans="1:33" ht="17.100000000000001" customHeight="1" x14ac:dyDescent="0.2">
      <c r="A9" s="110" t="s">
        <v>46</v>
      </c>
      <c r="B9" s="15">
        <f>[5]Setembro!$C$5</f>
        <v>30.1</v>
      </c>
      <c r="C9" s="15">
        <f>[5]Setembro!$C$6</f>
        <v>31.3</v>
      </c>
      <c r="D9" s="15">
        <f>[5]Setembro!$C$7</f>
        <v>24.1</v>
      </c>
      <c r="E9" s="15">
        <f>[5]Setembro!$C$8</f>
        <v>16.5</v>
      </c>
      <c r="F9" s="15" t="str">
        <f>[5]Setembro!$C$9</f>
        <v>*</v>
      </c>
      <c r="G9" s="15">
        <f>[5]Setembro!$C$10</f>
        <v>17.8</v>
      </c>
      <c r="H9" s="15">
        <f>[5]Setembro!$C$11</f>
        <v>23.1</v>
      </c>
      <c r="I9" s="15">
        <f>[5]Setembro!$C$12</f>
        <v>27</v>
      </c>
      <c r="J9" s="15">
        <f>[5]Setembro!$C$13</f>
        <v>31.2</v>
      </c>
      <c r="K9" s="15">
        <f>[5]Setembro!$C$14</f>
        <v>34.6</v>
      </c>
      <c r="L9" s="15">
        <f>[5]Setembro!$C$15</f>
        <v>37.1</v>
      </c>
      <c r="M9" s="15">
        <f>[5]Setembro!$C$16</f>
        <v>37.799999999999997</v>
      </c>
      <c r="N9" s="15">
        <f>[5]Setembro!$C$17</f>
        <v>36.4</v>
      </c>
      <c r="O9" s="15">
        <f>[5]Setembro!$C$18</f>
        <v>27.2</v>
      </c>
      <c r="P9" s="15">
        <f>[5]Setembro!$C$19</f>
        <v>28.4</v>
      </c>
      <c r="Q9" s="15">
        <f>[5]Setembro!$C$20</f>
        <v>33.299999999999997</v>
      </c>
      <c r="R9" s="15">
        <f>[5]Setembro!$C$21</f>
        <v>37.1</v>
      </c>
      <c r="S9" s="15">
        <f>[5]Setembro!$C$22</f>
        <v>39.299999999999997</v>
      </c>
      <c r="T9" s="15">
        <f>[5]Setembro!$C$23</f>
        <v>28.7</v>
      </c>
      <c r="U9" s="15">
        <f>[5]Setembro!$C$24</f>
        <v>29.8</v>
      </c>
      <c r="V9" s="15">
        <f>[5]Setembro!$C$25</f>
        <v>31.9</v>
      </c>
      <c r="W9" s="15">
        <f>[5]Setembro!$C$26</f>
        <v>32.799999999999997</v>
      </c>
      <c r="X9" s="15">
        <f>[5]Setembro!$C$27</f>
        <v>33.4</v>
      </c>
      <c r="Y9" s="15">
        <f>[5]Setembro!$C$28</f>
        <v>29.3</v>
      </c>
      <c r="Z9" s="15">
        <f>[5]Setembro!$C$29</f>
        <v>28</v>
      </c>
      <c r="AA9" s="15">
        <f>[5]Setembro!$C$30</f>
        <v>32.5</v>
      </c>
      <c r="AB9" s="15">
        <f>[5]Setembro!$C$31</f>
        <v>34.4</v>
      </c>
      <c r="AC9" s="15">
        <f>[5]Setembro!$C$32</f>
        <v>35.799999999999997</v>
      </c>
      <c r="AD9" s="15">
        <f>[5]Setembro!$C$33</f>
        <v>36.9</v>
      </c>
      <c r="AE9" s="15">
        <f>[5]Setembro!$C$34</f>
        <v>38</v>
      </c>
      <c r="AF9" s="28">
        <f t="shared" si="1"/>
        <v>39.299999999999997</v>
      </c>
      <c r="AG9" s="115">
        <f t="shared" si="2"/>
        <v>31.165517241379302</v>
      </c>
    </row>
    <row r="10" spans="1:33" ht="17.100000000000001" customHeight="1" x14ac:dyDescent="0.2">
      <c r="A10" s="110" t="s">
        <v>2</v>
      </c>
      <c r="B10" s="15">
        <f>[6]Setembro!$C$5</f>
        <v>29.2</v>
      </c>
      <c r="C10" s="15">
        <f>[6]Setembro!$C$6</f>
        <v>31.6</v>
      </c>
      <c r="D10" s="15">
        <f>[6]Setembro!$C$7</f>
        <v>23.1</v>
      </c>
      <c r="E10" s="15">
        <f>[6]Setembro!$C$8</f>
        <v>20.7</v>
      </c>
      <c r="F10" s="15">
        <f>[6]Setembro!$C$9</f>
        <v>18.3</v>
      </c>
      <c r="G10" s="15">
        <f>[6]Setembro!$C$10</f>
        <v>18.600000000000001</v>
      </c>
      <c r="H10" s="15">
        <f>[6]Setembro!$C$11</f>
        <v>22.4</v>
      </c>
      <c r="I10" s="15">
        <f>[6]Setembro!$C$12</f>
        <v>25</v>
      </c>
      <c r="J10" s="15">
        <f>[6]Setembro!$C$13</f>
        <v>30.8</v>
      </c>
      <c r="K10" s="15">
        <f>[6]Setembro!$C$14</f>
        <v>33.4</v>
      </c>
      <c r="L10" s="15">
        <f>[6]Setembro!$C$15</f>
        <v>35.1</v>
      </c>
      <c r="M10" s="15">
        <f>[6]Setembro!$C$16</f>
        <v>35.299999999999997</v>
      </c>
      <c r="N10" s="15">
        <f>[6]Setembro!$C$17</f>
        <v>33.200000000000003</v>
      </c>
      <c r="O10" s="15">
        <f>[6]Setembro!$C$18</f>
        <v>28.3</v>
      </c>
      <c r="P10" s="15">
        <f>[6]Setembro!$C$19</f>
        <v>28.5</v>
      </c>
      <c r="Q10" s="15">
        <f>[6]Setembro!$C$20</f>
        <v>31.8</v>
      </c>
      <c r="R10" s="15">
        <f>[6]Setembro!$C$21</f>
        <v>34.6</v>
      </c>
      <c r="S10" s="15">
        <f>[6]Setembro!$C$22</f>
        <v>36</v>
      </c>
      <c r="T10" s="15">
        <f>[6]Setembro!$C$23</f>
        <v>28.6</v>
      </c>
      <c r="U10" s="15">
        <f>[6]Setembro!$C$24</f>
        <v>28.4</v>
      </c>
      <c r="V10" s="15">
        <f>[6]Setembro!$C$25</f>
        <v>29.9</v>
      </c>
      <c r="W10" s="15">
        <f>[6]Setembro!$C$26</f>
        <v>31.6</v>
      </c>
      <c r="X10" s="15">
        <f>[6]Setembro!$C$27</f>
        <v>34.700000000000003</v>
      </c>
      <c r="Y10" s="15">
        <f>[6]Setembro!$C$28</f>
        <v>32.4</v>
      </c>
      <c r="Z10" s="15">
        <f>[6]Setembro!$C$29</f>
        <v>30.7</v>
      </c>
      <c r="AA10" s="15">
        <f>[6]Setembro!$C$30</f>
        <v>32.200000000000003</v>
      </c>
      <c r="AB10" s="15">
        <f>[6]Setembro!$C$31</f>
        <v>32.9</v>
      </c>
      <c r="AC10" s="15">
        <f>[6]Setembro!$C$32</f>
        <v>33.6</v>
      </c>
      <c r="AD10" s="15">
        <f>[6]Setembro!$C$33</f>
        <v>34.6</v>
      </c>
      <c r="AE10" s="15">
        <f>[6]Setembro!$C$34</f>
        <v>36.1</v>
      </c>
      <c r="AF10" s="28">
        <f t="shared" si="1"/>
        <v>36.1</v>
      </c>
      <c r="AG10" s="115">
        <f t="shared" si="2"/>
        <v>30.053333333333342</v>
      </c>
    </row>
    <row r="11" spans="1:33" ht="17.100000000000001" customHeight="1" x14ac:dyDescent="0.2">
      <c r="A11" s="110" t="s">
        <v>3</v>
      </c>
      <c r="B11" s="15">
        <f>[7]Setembro!$C$5</f>
        <v>28.3</v>
      </c>
      <c r="C11" s="15">
        <f>[7]Setembro!$C$6</f>
        <v>33.700000000000003</v>
      </c>
      <c r="D11" s="15">
        <f>[7]Setembro!$C$7</f>
        <v>27.7</v>
      </c>
      <c r="E11" s="15">
        <f>[7]Setembro!$C$8</f>
        <v>21</v>
      </c>
      <c r="F11" s="15">
        <f>[7]Setembro!$C$9</f>
        <v>29.2</v>
      </c>
      <c r="G11" s="15">
        <f>[7]Setembro!$C$10</f>
        <v>23.4</v>
      </c>
      <c r="H11" s="15">
        <f>[7]Setembro!$C$11</f>
        <v>26.2</v>
      </c>
      <c r="I11" s="15">
        <f>[7]Setembro!$C$12</f>
        <v>28.3</v>
      </c>
      <c r="J11" s="15">
        <f>[7]Setembro!$C$13</f>
        <v>30.3</v>
      </c>
      <c r="K11" s="15">
        <f>[7]Setembro!$C$14</f>
        <v>34.4</v>
      </c>
      <c r="L11" s="15">
        <f>[7]Setembro!$C$15</f>
        <v>36.1</v>
      </c>
      <c r="M11" s="15">
        <f>[7]Setembro!$C$16</f>
        <v>36.5</v>
      </c>
      <c r="N11" s="15">
        <f>[7]Setembro!$C$17</f>
        <v>36.299999999999997</v>
      </c>
      <c r="O11" s="15">
        <f>[7]Setembro!$C$18</f>
        <v>30.8</v>
      </c>
      <c r="P11" s="15">
        <f>[7]Setembro!$C$19</f>
        <v>29.9</v>
      </c>
      <c r="Q11" s="15">
        <f>[7]Setembro!$C$20</f>
        <v>33.9</v>
      </c>
      <c r="R11" s="15">
        <f>[7]Setembro!$C$21</f>
        <v>36.799999999999997</v>
      </c>
      <c r="S11" s="15">
        <f>[7]Setembro!$C$22</f>
        <v>33.5</v>
      </c>
      <c r="T11" s="15">
        <f>[7]Setembro!$C$23</f>
        <v>32.700000000000003</v>
      </c>
      <c r="U11" s="15">
        <f>[7]Setembro!$C$24</f>
        <v>30</v>
      </c>
      <c r="V11" s="15">
        <f>[7]Setembro!$C$25</f>
        <v>29</v>
      </c>
      <c r="W11" s="15">
        <f>[7]Setembro!$C$26</f>
        <v>32.5</v>
      </c>
      <c r="X11" s="15">
        <f>[7]Setembro!$C$27</f>
        <v>36.5</v>
      </c>
      <c r="Y11" s="15">
        <f>[7]Setembro!$C$28</f>
        <v>35.700000000000003</v>
      </c>
      <c r="Z11" s="15">
        <f>[7]Setembro!$C$29</f>
        <v>32.799999999999997</v>
      </c>
      <c r="AA11" s="15">
        <f>[7]Setembro!$C$30</f>
        <v>32.1</v>
      </c>
      <c r="AB11" s="15">
        <f>[7]Setembro!$C$31</f>
        <v>32.6</v>
      </c>
      <c r="AC11" s="15">
        <f>[7]Setembro!$C$32</f>
        <v>34.700000000000003</v>
      </c>
      <c r="AD11" s="15">
        <f>[7]Setembro!$C$33</f>
        <v>36.1</v>
      </c>
      <c r="AE11" s="15">
        <f>[7]Setembro!$C$34</f>
        <v>36.700000000000003</v>
      </c>
      <c r="AF11" s="28">
        <f t="shared" si="1"/>
        <v>36.799999999999997</v>
      </c>
      <c r="AG11" s="115">
        <f t="shared" si="2"/>
        <v>31.923333333333339</v>
      </c>
    </row>
    <row r="12" spans="1:33" ht="17.100000000000001" customHeight="1" x14ac:dyDescent="0.2">
      <c r="A12" s="110" t="s">
        <v>4</v>
      </c>
      <c r="B12" s="15">
        <f>[8]Setembro!$C$5</f>
        <v>28.1</v>
      </c>
      <c r="C12" s="15">
        <f>[8]Setembro!$C$6</f>
        <v>31.6</v>
      </c>
      <c r="D12" s="15">
        <f>[8]Setembro!$C$7</f>
        <v>25.2</v>
      </c>
      <c r="E12" s="15">
        <f>[8]Setembro!$C$8</f>
        <v>18.600000000000001</v>
      </c>
      <c r="F12" s="15">
        <f>[8]Setembro!$C$9</f>
        <v>26.8</v>
      </c>
      <c r="G12" s="15">
        <f>[8]Setembro!$C$10</f>
        <v>19.600000000000001</v>
      </c>
      <c r="H12" s="15">
        <f>[8]Setembro!$C$11</f>
        <v>23.5</v>
      </c>
      <c r="I12" s="15">
        <f>[8]Setembro!$C$12</f>
        <v>26.2</v>
      </c>
      <c r="J12" s="15">
        <f>[8]Setembro!$C$13</f>
        <v>29.5</v>
      </c>
      <c r="K12" s="15">
        <f>[8]Setembro!$C$14</f>
        <v>32.1</v>
      </c>
      <c r="L12" s="15">
        <f>[8]Setembro!$C$15</f>
        <v>33.5</v>
      </c>
      <c r="M12" s="15">
        <f>[8]Setembro!$C$16</f>
        <v>33.6</v>
      </c>
      <c r="N12" s="15">
        <f>[8]Setembro!$C$17</f>
        <v>32.5</v>
      </c>
      <c r="O12" s="15">
        <f>[8]Setembro!$C$18</f>
        <v>26.8</v>
      </c>
      <c r="P12" s="15">
        <f>[8]Setembro!$C$19</f>
        <v>27.2</v>
      </c>
      <c r="Q12" s="15">
        <f>[8]Setembro!$C$20</f>
        <v>32.9</v>
      </c>
      <c r="R12" s="15">
        <f>[8]Setembro!$C$21</f>
        <v>34.799999999999997</v>
      </c>
      <c r="S12" s="15">
        <f>[8]Setembro!$C$22</f>
        <v>33.799999999999997</v>
      </c>
      <c r="T12" s="15">
        <f>[8]Setembro!$C$23</f>
        <v>27.5</v>
      </c>
      <c r="U12" s="15">
        <f>[8]Setembro!$C$24</f>
        <v>27.1</v>
      </c>
      <c r="V12" s="15">
        <f>[8]Setembro!$C$25</f>
        <v>26.8</v>
      </c>
      <c r="W12" s="15">
        <f>[8]Setembro!$C$26</f>
        <v>30.8</v>
      </c>
      <c r="X12" s="15">
        <f>[8]Setembro!$C$27</f>
        <v>33.5</v>
      </c>
      <c r="Y12" s="15">
        <f>[8]Setembro!$C$28</f>
        <v>32.200000000000003</v>
      </c>
      <c r="Z12" s="15">
        <f>[8]Setembro!$C$29</f>
        <v>29.3</v>
      </c>
      <c r="AA12" s="15">
        <f>[8]Setembro!$C$30</f>
        <v>28.8</v>
      </c>
      <c r="AB12" s="15">
        <f>[8]Setembro!$C$31</f>
        <v>30.4</v>
      </c>
      <c r="AC12" s="15">
        <f>[8]Setembro!$C$32</f>
        <v>32.4</v>
      </c>
      <c r="AD12" s="15">
        <f>[8]Setembro!$C$33</f>
        <v>33.799999999999997</v>
      </c>
      <c r="AE12" s="15">
        <f>[8]Setembro!$C$34</f>
        <v>34.700000000000003</v>
      </c>
      <c r="AF12" s="28">
        <f t="shared" si="1"/>
        <v>34.799999999999997</v>
      </c>
      <c r="AG12" s="115">
        <f t="shared" si="2"/>
        <v>29.453333333333326</v>
      </c>
    </row>
    <row r="13" spans="1:33" ht="17.100000000000001" customHeight="1" x14ac:dyDescent="0.2">
      <c r="A13" s="110" t="s">
        <v>5</v>
      </c>
      <c r="B13" s="15">
        <f>[9]Setembro!$C$5</f>
        <v>30.8</v>
      </c>
      <c r="C13" s="15">
        <f>[9]Setembro!$C$6</f>
        <v>31.4</v>
      </c>
      <c r="D13" s="15">
        <f>[9]Setembro!$C$7</f>
        <v>29.3</v>
      </c>
      <c r="E13" s="15">
        <f>[9]Setembro!$C$8</f>
        <v>13.5</v>
      </c>
      <c r="F13" s="15">
        <f>[9]Setembro!$C$9</f>
        <v>12.8</v>
      </c>
      <c r="G13" s="15">
        <f>[9]Setembro!$C$10</f>
        <v>21.1</v>
      </c>
      <c r="H13" s="15">
        <f>[9]Setembro!$C$11</f>
        <v>24.3</v>
      </c>
      <c r="I13" s="15">
        <f>[9]Setembro!$C$12</f>
        <v>28.7</v>
      </c>
      <c r="J13" s="15">
        <f>[9]Setembro!$C$13</f>
        <v>32</v>
      </c>
      <c r="K13" s="15">
        <f>[9]Setembro!$C$14</f>
        <v>34.700000000000003</v>
      </c>
      <c r="L13" s="15">
        <f>[9]Setembro!$C$15</f>
        <v>36.799999999999997</v>
      </c>
      <c r="M13" s="15">
        <f>[9]Setembro!$C$16</f>
        <v>35.700000000000003</v>
      </c>
      <c r="N13" s="15">
        <f>[9]Setembro!$C$17</f>
        <v>35.4</v>
      </c>
      <c r="O13" s="15">
        <f>[9]Setembro!$C$18</f>
        <v>32.5</v>
      </c>
      <c r="P13" s="15">
        <f>[9]Setembro!$C$19</f>
        <v>29.1</v>
      </c>
      <c r="Q13" s="15">
        <f>[9]Setembro!$C$20</f>
        <v>32.299999999999997</v>
      </c>
      <c r="R13" s="15">
        <f>[9]Setembro!$C$21</f>
        <v>35.700000000000003</v>
      </c>
      <c r="S13" s="15">
        <f>[9]Setembro!$C$22</f>
        <v>37.299999999999997</v>
      </c>
      <c r="T13" s="15">
        <f>[9]Setembro!$C$23</f>
        <v>32.299999999999997</v>
      </c>
      <c r="U13" s="15">
        <f>[9]Setembro!$C$24</f>
        <v>29.5</v>
      </c>
      <c r="V13" s="15">
        <f>[9]Setembro!$C$25</f>
        <v>31.5</v>
      </c>
      <c r="W13" s="15">
        <f>[9]Setembro!$C$26</f>
        <v>33.4</v>
      </c>
      <c r="X13" s="15">
        <f>[9]Setembro!$C$27</f>
        <v>35.5</v>
      </c>
      <c r="Y13" s="15">
        <f>[9]Setembro!$C$28</f>
        <v>31.2</v>
      </c>
      <c r="Z13" s="15">
        <f>[9]Setembro!$C$29</f>
        <v>28.6</v>
      </c>
      <c r="AA13" s="15">
        <f>[9]Setembro!$C$30</f>
        <v>32.9</v>
      </c>
      <c r="AB13" s="15">
        <f>[9]Setembro!$C$31</f>
        <v>35.200000000000003</v>
      </c>
      <c r="AC13" s="15">
        <f>[9]Setembro!$C$32</f>
        <v>36</v>
      </c>
      <c r="AD13" s="15">
        <f>[9]Setembro!$C$33</f>
        <v>37.299999999999997</v>
      </c>
      <c r="AE13" s="15">
        <f>[9]Setembro!$C$34</f>
        <v>38.1</v>
      </c>
      <c r="AF13" s="28">
        <f t="shared" si="1"/>
        <v>38.1</v>
      </c>
      <c r="AG13" s="115">
        <f t="shared" si="2"/>
        <v>31.163333333333334</v>
      </c>
    </row>
    <row r="14" spans="1:33" ht="17.100000000000001" customHeight="1" x14ac:dyDescent="0.2">
      <c r="A14" s="110" t="s">
        <v>48</v>
      </c>
      <c r="B14" s="15">
        <f>[10]Setembro!$C$5</f>
        <v>30.6</v>
      </c>
      <c r="C14" s="15">
        <f>[10]Setembro!$C$6</f>
        <v>33.1</v>
      </c>
      <c r="D14" s="15">
        <f>[10]Setembro!$C$7</f>
        <v>25.2</v>
      </c>
      <c r="E14" s="15">
        <f>[10]Setembro!$C$8</f>
        <v>19.8</v>
      </c>
      <c r="F14" s="15">
        <f>[10]Setembro!$C$9</f>
        <v>29.5</v>
      </c>
      <c r="G14" s="15">
        <f>[10]Setembro!$C$10</f>
        <v>18.3</v>
      </c>
      <c r="H14" s="15">
        <f>[10]Setembro!$C$11</f>
        <v>26.3</v>
      </c>
      <c r="I14" s="15">
        <f>[10]Setembro!$C$12</f>
        <v>29.7</v>
      </c>
      <c r="J14" s="15">
        <f>[10]Setembro!$C$13</f>
        <v>32.6</v>
      </c>
      <c r="K14" s="15">
        <f>[10]Setembro!$C$14</f>
        <v>34.6</v>
      </c>
      <c r="L14" s="15">
        <f>[10]Setembro!$C$15</f>
        <v>35.1</v>
      </c>
      <c r="M14" s="15">
        <f>[10]Setembro!$C$16</f>
        <v>34.700000000000003</v>
      </c>
      <c r="N14" s="15">
        <f>[10]Setembro!$C$17</f>
        <v>33.200000000000003</v>
      </c>
      <c r="O14" s="15">
        <f>[10]Setembro!$C$18</f>
        <v>30.4</v>
      </c>
      <c r="P14" s="15">
        <f>[10]Setembro!$C$19</f>
        <v>30</v>
      </c>
      <c r="Q14" s="15">
        <f>[10]Setembro!$C$20</f>
        <v>34.4</v>
      </c>
      <c r="R14" s="15">
        <f>[10]Setembro!$C$21</f>
        <v>36.1</v>
      </c>
      <c r="S14" s="15">
        <f>[10]Setembro!$C$22</f>
        <v>35.6</v>
      </c>
      <c r="T14" s="15">
        <f>[10]Setembro!$C$23</f>
        <v>29.3</v>
      </c>
      <c r="U14" s="15">
        <f>[10]Setembro!$C$24</f>
        <v>29.7</v>
      </c>
      <c r="V14" s="15">
        <f>[10]Setembro!$C$25</f>
        <v>30.4</v>
      </c>
      <c r="W14" s="15">
        <f>[10]Setembro!$C$26</f>
        <v>34.1</v>
      </c>
      <c r="X14" s="15">
        <f>[10]Setembro!$C$27</f>
        <v>35.299999999999997</v>
      </c>
      <c r="Y14" s="15">
        <f>[10]Setembro!$C$28</f>
        <v>33.9</v>
      </c>
      <c r="Z14" s="15">
        <f>[10]Setembro!$C$29</f>
        <v>31.4</v>
      </c>
      <c r="AA14" s="15">
        <f>[10]Setembro!$C$30</f>
        <v>30.8</v>
      </c>
      <c r="AB14" s="15">
        <f>[10]Setembro!$C$31</f>
        <v>32.4</v>
      </c>
      <c r="AC14" s="15">
        <f>[10]Setembro!$C$32</f>
        <v>34.799999999999997</v>
      </c>
      <c r="AD14" s="15">
        <f>[10]Setembro!$C$33</f>
        <v>35.299999999999997</v>
      </c>
      <c r="AE14" s="15">
        <f>[10]Setembro!$C$34</f>
        <v>36.9</v>
      </c>
      <c r="AF14" s="28">
        <f>MAX(B14:AE14)</f>
        <v>36.9</v>
      </c>
      <c r="AG14" s="115">
        <f>AVERAGE(B14:AE14)</f>
        <v>31.449999999999989</v>
      </c>
    </row>
    <row r="15" spans="1:33" ht="17.100000000000001" customHeight="1" x14ac:dyDescent="0.2">
      <c r="A15" s="110" t="s">
        <v>6</v>
      </c>
      <c r="B15" s="15">
        <f>[11]Setembro!$C$5</f>
        <v>33</v>
      </c>
      <c r="C15" s="15">
        <f>[11]Setembro!$C$6</f>
        <v>34.6</v>
      </c>
      <c r="D15" s="15">
        <f>[11]Setembro!$C$7</f>
        <v>28</v>
      </c>
      <c r="E15" s="15">
        <f>[11]Setembro!$C$8</f>
        <v>17.3</v>
      </c>
      <c r="F15" s="15">
        <f>[11]Setembro!$C$9</f>
        <v>17.7</v>
      </c>
      <c r="G15" s="15">
        <f>[11]Setembro!$C$10</f>
        <v>20.9</v>
      </c>
      <c r="H15" s="15">
        <f>[11]Setembro!$C$11</f>
        <v>26.4</v>
      </c>
      <c r="I15" s="15">
        <f>[11]Setembro!$C$12</f>
        <v>30.5</v>
      </c>
      <c r="J15" s="15">
        <f>[11]Setembro!$C$13</f>
        <v>33</v>
      </c>
      <c r="K15" s="15">
        <f>[11]Setembro!$C$14</f>
        <v>37.1</v>
      </c>
      <c r="L15" s="15">
        <f>[11]Setembro!$C$15</f>
        <v>39.1</v>
      </c>
      <c r="M15" s="15">
        <f>[11]Setembro!$C$16</f>
        <v>38.700000000000003</v>
      </c>
      <c r="N15" s="15">
        <f>[11]Setembro!$C$17</f>
        <v>36.200000000000003</v>
      </c>
      <c r="O15" s="15">
        <f>[11]Setembro!$C$18</f>
        <v>30.4</v>
      </c>
      <c r="P15" s="15">
        <f>[11]Setembro!$C$19</f>
        <v>32.1</v>
      </c>
      <c r="Q15" s="15">
        <f>[11]Setembro!$C$20</f>
        <v>36.200000000000003</v>
      </c>
      <c r="R15" s="15">
        <f>[11]Setembro!$C$21</f>
        <v>38.799999999999997</v>
      </c>
      <c r="S15" s="15">
        <f>[11]Setembro!$C$22</f>
        <v>39.1</v>
      </c>
      <c r="T15" s="15">
        <f>[11]Setembro!$C$23</f>
        <v>31.3</v>
      </c>
      <c r="U15" s="15">
        <f>[11]Setembro!$C$24</f>
        <v>32.200000000000003</v>
      </c>
      <c r="V15" s="15">
        <f>[11]Setembro!$C$25</f>
        <v>34.299999999999997</v>
      </c>
      <c r="W15" s="15">
        <f>[11]Setembro!$C$26</f>
        <v>36.299999999999997</v>
      </c>
      <c r="X15" s="15">
        <f>[11]Setembro!$C$27</f>
        <v>38.799999999999997</v>
      </c>
      <c r="Y15" s="15">
        <f>[11]Setembro!$C$28</f>
        <v>36.9</v>
      </c>
      <c r="Z15" s="15">
        <f>[11]Setembro!$C$29</f>
        <v>33.4</v>
      </c>
      <c r="AA15" s="15">
        <f>[11]Setembro!$C$30</f>
        <v>35.5</v>
      </c>
      <c r="AB15" s="15">
        <f>[11]Setembro!$C$31</f>
        <v>36.6</v>
      </c>
      <c r="AC15" s="15">
        <f>[11]Setembro!$C$32</f>
        <v>37.9</v>
      </c>
      <c r="AD15" s="15">
        <f>[11]Setembro!$C$33</f>
        <v>39.1</v>
      </c>
      <c r="AE15" s="15">
        <f>[11]Setembro!$C$34</f>
        <v>39.799999999999997</v>
      </c>
      <c r="AF15" s="28">
        <f t="shared" ref="AF15:AF30" si="5">MAX(B15:AE15)</f>
        <v>39.799999999999997</v>
      </c>
      <c r="AG15" s="115">
        <f t="shared" ref="AG15:AG30" si="6">AVERAGE(B15:AE15)</f>
        <v>33.373333333333328</v>
      </c>
    </row>
    <row r="16" spans="1:33" ht="17.100000000000001" customHeight="1" x14ac:dyDescent="0.2">
      <c r="A16" s="110" t="s">
        <v>7</v>
      </c>
      <c r="B16" s="15">
        <f>[12]Setembro!$C$5</f>
        <v>26.5</v>
      </c>
      <c r="C16" s="15">
        <f>[12]Setembro!$C$6</f>
        <v>27.3</v>
      </c>
      <c r="D16" s="15">
        <f>[12]Setembro!$C$7</f>
        <v>24.1</v>
      </c>
      <c r="E16" s="15">
        <f>[12]Setembro!$C$8</f>
        <v>21.5</v>
      </c>
      <c r="F16" s="15">
        <f>[12]Setembro!$C$9</f>
        <v>17.100000000000001</v>
      </c>
      <c r="G16" s="15">
        <f>[12]Setembro!$C$10</f>
        <v>16.5</v>
      </c>
      <c r="H16" s="15">
        <f>[12]Setembro!$C$11</f>
        <v>20.100000000000001</v>
      </c>
      <c r="I16" s="15">
        <f>[12]Setembro!$C$12</f>
        <v>22.6</v>
      </c>
      <c r="J16" s="15">
        <f>[12]Setembro!$C$13</f>
        <v>28.3</v>
      </c>
      <c r="K16" s="15">
        <f>[12]Setembro!$C$14</f>
        <v>30.6</v>
      </c>
      <c r="L16" s="15">
        <f>[12]Setembro!$C$15</f>
        <v>33.799999999999997</v>
      </c>
      <c r="M16" s="15">
        <f>[12]Setembro!$C$16</f>
        <v>36.1</v>
      </c>
      <c r="N16" s="15">
        <f>[12]Setembro!$C$17</f>
        <v>34.5</v>
      </c>
      <c r="O16" s="15">
        <f>[12]Setembro!$C$18</f>
        <v>25</v>
      </c>
      <c r="P16" s="15">
        <f>[12]Setembro!$C$19</f>
        <v>26.3</v>
      </c>
      <c r="Q16" s="15">
        <f>[12]Setembro!$C$20</f>
        <v>30.6</v>
      </c>
      <c r="R16" s="15">
        <f>[12]Setembro!$C$21</f>
        <v>36</v>
      </c>
      <c r="S16" s="15">
        <f>[12]Setembro!$C$22</f>
        <v>36.799999999999997</v>
      </c>
      <c r="T16" s="15">
        <f>[12]Setembro!$C$23</f>
        <v>30.8</v>
      </c>
      <c r="U16" s="15">
        <f>[12]Setembro!$C$24</f>
        <v>26.6</v>
      </c>
      <c r="V16" s="15">
        <f>[12]Setembro!$C$25</f>
        <v>27.1</v>
      </c>
      <c r="W16" s="15">
        <f>[12]Setembro!$C$26</f>
        <v>28.3</v>
      </c>
      <c r="X16" s="15">
        <f>[12]Setembro!$C$27</f>
        <v>30.6</v>
      </c>
      <c r="Y16" s="15">
        <f>[12]Setembro!$C$28</f>
        <v>31.6</v>
      </c>
      <c r="Z16" s="15">
        <f>[12]Setembro!$C$29</f>
        <v>28.7</v>
      </c>
      <c r="AA16" s="15">
        <f>[12]Setembro!$C$30</f>
        <v>30.6</v>
      </c>
      <c r="AB16" s="15">
        <f>[12]Setembro!$C$31</f>
        <v>31.8</v>
      </c>
      <c r="AC16" s="15">
        <f>[12]Setembro!$C$32</f>
        <v>32</v>
      </c>
      <c r="AD16" s="15">
        <f>[12]Setembro!$C$33</f>
        <v>33.6</v>
      </c>
      <c r="AE16" s="15">
        <f>[12]Setembro!$C$34</f>
        <v>33.299999999999997</v>
      </c>
      <c r="AF16" s="28">
        <f t="shared" si="5"/>
        <v>36.799999999999997</v>
      </c>
      <c r="AG16" s="115">
        <f t="shared" si="6"/>
        <v>28.623333333333335</v>
      </c>
    </row>
    <row r="17" spans="1:33" ht="17.100000000000001" customHeight="1" x14ac:dyDescent="0.2">
      <c r="A17" s="110" t="s">
        <v>8</v>
      </c>
      <c r="B17" s="15">
        <f>[13]Setembro!$C$5</f>
        <v>25.8</v>
      </c>
      <c r="C17" s="15">
        <f>[13]Setembro!$C$6</f>
        <v>27.2</v>
      </c>
      <c r="D17" s="15">
        <f>[13]Setembro!$C$7</f>
        <v>23.1</v>
      </c>
      <c r="E17" s="15">
        <f>[13]Setembro!$C$8</f>
        <v>19.600000000000001</v>
      </c>
      <c r="F17" s="15">
        <f>[13]Setembro!$C$9</f>
        <v>17.2</v>
      </c>
      <c r="G17" s="15">
        <f>[13]Setembro!$C$10</f>
        <v>15</v>
      </c>
      <c r="H17" s="15">
        <f>[13]Setembro!$C$11</f>
        <v>19.399999999999999</v>
      </c>
      <c r="I17" s="15">
        <f>[13]Setembro!$C$12</f>
        <v>23</v>
      </c>
      <c r="J17" s="15">
        <f>[13]Setembro!$C$13</f>
        <v>27.4</v>
      </c>
      <c r="K17" s="15">
        <f>[13]Setembro!$C$14</f>
        <v>29.9</v>
      </c>
      <c r="L17" s="15">
        <f>[13]Setembro!$C$15</f>
        <v>32.4</v>
      </c>
      <c r="M17" s="15">
        <f>[13]Setembro!$C$16</f>
        <v>34.700000000000003</v>
      </c>
      <c r="N17" s="15">
        <f>[13]Setembro!$C$17</f>
        <v>34.299999999999997</v>
      </c>
      <c r="O17" s="15">
        <f>[13]Setembro!$C$18</f>
        <v>24.2</v>
      </c>
      <c r="P17" s="15">
        <f>[13]Setembro!$C$19</f>
        <v>24.7</v>
      </c>
      <c r="Q17" s="15">
        <f>[13]Setembro!$C$20</f>
        <v>29.8</v>
      </c>
      <c r="R17" s="15">
        <f>[13]Setembro!$C$21</f>
        <v>33.5</v>
      </c>
      <c r="S17" s="15">
        <f>[13]Setembro!$C$22</f>
        <v>36.5</v>
      </c>
      <c r="T17" s="15">
        <f>[13]Setembro!$C$23</f>
        <v>23.1</v>
      </c>
      <c r="U17" s="15">
        <f>[13]Setembro!$C$24</f>
        <v>25.5</v>
      </c>
      <c r="V17" s="15">
        <f>[13]Setembro!$C$25</f>
        <v>26.3</v>
      </c>
      <c r="W17" s="15">
        <f>[13]Setembro!$C$26</f>
        <v>27.1</v>
      </c>
      <c r="X17" s="15">
        <f>[13]Setembro!$C$27</f>
        <v>29.4</v>
      </c>
      <c r="Y17" s="15">
        <f>[13]Setembro!$C$28</f>
        <v>30.9</v>
      </c>
      <c r="Z17" s="15">
        <f>[13]Setembro!$C$29</f>
        <v>28</v>
      </c>
      <c r="AA17" s="15">
        <f>[13]Setembro!$C$30</f>
        <v>30.2</v>
      </c>
      <c r="AB17" s="15">
        <f>[13]Setembro!$C$31</f>
        <v>31.2</v>
      </c>
      <c r="AC17" s="15">
        <f>[13]Setembro!$C$32</f>
        <v>31.5</v>
      </c>
      <c r="AD17" s="15">
        <f>[13]Setembro!$C$33</f>
        <v>32.9</v>
      </c>
      <c r="AE17" s="15">
        <f>[13]Setembro!$C$34</f>
        <v>28.3</v>
      </c>
      <c r="AF17" s="28">
        <f t="shared" si="5"/>
        <v>36.5</v>
      </c>
      <c r="AG17" s="115">
        <f t="shared" si="6"/>
        <v>27.403333333333329</v>
      </c>
    </row>
    <row r="18" spans="1:33" ht="17.100000000000001" customHeight="1" x14ac:dyDescent="0.2">
      <c r="A18" s="110" t="s">
        <v>9</v>
      </c>
      <c r="B18" s="15">
        <f>[14]Setembro!$C$5</f>
        <v>27.4</v>
      </c>
      <c r="C18" s="15">
        <f>[14]Setembro!$C$6</f>
        <v>28.6</v>
      </c>
      <c r="D18" s="15">
        <f>[14]Setembro!$C$7</f>
        <v>24</v>
      </c>
      <c r="E18" s="15">
        <f>[14]Setembro!$C$8</f>
        <v>21.3</v>
      </c>
      <c r="F18" s="15">
        <f>[14]Setembro!$C$9</f>
        <v>18.5</v>
      </c>
      <c r="G18" s="15">
        <f>[14]Setembro!$C$10</f>
        <v>15.1</v>
      </c>
      <c r="H18" s="15">
        <f>[14]Setembro!$C$11</f>
        <v>20.399999999999999</v>
      </c>
      <c r="I18" s="15">
        <f>[14]Setembro!$C$12</f>
        <v>19.8</v>
      </c>
      <c r="J18" s="15">
        <f>[14]Setembro!$C$13</f>
        <v>27.9</v>
      </c>
      <c r="K18" s="15">
        <f>[14]Setembro!$C$14</f>
        <v>30.3</v>
      </c>
      <c r="L18" s="15">
        <f>[14]Setembro!$C$15</f>
        <v>33.799999999999997</v>
      </c>
      <c r="M18" s="15">
        <f>[14]Setembro!$C$16</f>
        <v>35</v>
      </c>
      <c r="N18" s="15">
        <f>[14]Setembro!$C$17</f>
        <v>34.4</v>
      </c>
      <c r="O18" s="15">
        <f>[14]Setembro!$C$18</f>
        <v>25.2</v>
      </c>
      <c r="P18" s="15">
        <f>[14]Setembro!$C$19</f>
        <v>26.1</v>
      </c>
      <c r="Q18" s="15">
        <f>[14]Setembro!$C$20</f>
        <v>29.8</v>
      </c>
      <c r="R18" s="15">
        <f>[14]Setembro!$C$21</f>
        <v>34.299999999999997</v>
      </c>
      <c r="S18" s="15">
        <f>[14]Setembro!$C$22</f>
        <v>36.5</v>
      </c>
      <c r="T18" s="15">
        <f>[14]Setembro!$C$23</f>
        <v>30.6</v>
      </c>
      <c r="U18" s="15">
        <f>[14]Setembro!$C$24</f>
        <v>27.3</v>
      </c>
      <c r="V18" s="15">
        <f>[14]Setembro!$C$25</f>
        <v>26.6</v>
      </c>
      <c r="W18" s="15">
        <f>[14]Setembro!$C$26</f>
        <v>27.6</v>
      </c>
      <c r="X18" s="15">
        <f>[14]Setembro!$C$27</f>
        <v>30.5</v>
      </c>
      <c r="Y18" s="15">
        <f>[14]Setembro!$C$28</f>
        <v>31.3</v>
      </c>
      <c r="Z18" s="15">
        <f>[14]Setembro!$C$29</f>
        <v>28.9</v>
      </c>
      <c r="AA18" s="15">
        <f>[14]Setembro!$C$30</f>
        <v>30.6</v>
      </c>
      <c r="AB18" s="15">
        <f>[14]Setembro!$C$31</f>
        <v>31.2</v>
      </c>
      <c r="AC18" s="15">
        <f>[14]Setembro!$C$32</f>
        <v>31.9</v>
      </c>
      <c r="AD18" s="15">
        <f>[14]Setembro!$C$33</f>
        <v>33.4</v>
      </c>
      <c r="AE18" s="15">
        <f>[14]Setembro!$C$34</f>
        <v>31.6</v>
      </c>
      <c r="AF18" s="28">
        <f t="shared" si="5"/>
        <v>36.5</v>
      </c>
      <c r="AG18" s="115">
        <f t="shared" si="6"/>
        <v>28.33</v>
      </c>
    </row>
    <row r="19" spans="1:33" ht="17.100000000000001" customHeight="1" x14ac:dyDescent="0.2">
      <c r="A19" s="110" t="s">
        <v>47</v>
      </c>
      <c r="B19" s="15">
        <f>[15]Setembro!$C$5</f>
        <v>29.8</v>
      </c>
      <c r="C19" s="15">
        <f>[15]Setembro!$C$6</f>
        <v>31.2</v>
      </c>
      <c r="D19" s="15">
        <f>[15]Setembro!$C$7</f>
        <v>24.1</v>
      </c>
      <c r="E19" s="15">
        <f>[15]Setembro!$C$8</f>
        <v>20.100000000000001</v>
      </c>
      <c r="F19" s="15">
        <f>[15]Setembro!$C$9</f>
        <v>14.8</v>
      </c>
      <c r="G19" s="15">
        <f>[15]Setembro!$C$10</f>
        <v>18.7</v>
      </c>
      <c r="H19" s="15">
        <f>[15]Setembro!$C$11</f>
        <v>23.6</v>
      </c>
      <c r="I19" s="15">
        <f>[15]Setembro!$C$12</f>
        <v>26.6</v>
      </c>
      <c r="J19" s="15">
        <f>[15]Setembro!$C$13</f>
        <v>30.5</v>
      </c>
      <c r="K19" s="15">
        <f>[15]Setembro!$C$14</f>
        <v>34</v>
      </c>
      <c r="L19" s="15">
        <f>[15]Setembro!$C$15</f>
        <v>35.799999999999997</v>
      </c>
      <c r="M19" s="15">
        <f>[15]Setembro!$C$16</f>
        <v>35.9</v>
      </c>
      <c r="N19" s="15">
        <f>[15]Setembro!$C$17</f>
        <v>35.4</v>
      </c>
      <c r="O19" s="15">
        <f>[15]Setembro!$C$18</f>
        <v>28.6</v>
      </c>
      <c r="P19" s="15">
        <f>[15]Setembro!$C$19</f>
        <v>29.3</v>
      </c>
      <c r="Q19" s="15">
        <f>[15]Setembro!$C$20</f>
        <v>32.5</v>
      </c>
      <c r="R19" s="15">
        <f>[15]Setembro!$C$21</f>
        <v>35.4</v>
      </c>
      <c r="S19" s="15">
        <f>[15]Setembro!$C$22</f>
        <v>37.4</v>
      </c>
      <c r="T19" s="15">
        <f>[15]Setembro!$C$23</f>
        <v>27.3</v>
      </c>
      <c r="U19" s="15">
        <f>[15]Setembro!$C$24</f>
        <v>28.9</v>
      </c>
      <c r="V19" s="15">
        <f>[15]Setembro!$C$25</f>
        <v>31.1</v>
      </c>
      <c r="W19" s="15">
        <f>[15]Setembro!$C$26</f>
        <v>32</v>
      </c>
      <c r="X19" s="15">
        <f>[15]Setembro!$C$27</f>
        <v>34.6</v>
      </c>
      <c r="Y19" s="15">
        <f>[15]Setembro!$C$28</f>
        <v>30.2</v>
      </c>
      <c r="Z19" s="15">
        <f>[15]Setembro!$C$29</f>
        <v>28.7</v>
      </c>
      <c r="AA19" s="15">
        <f>[15]Setembro!$C$30</f>
        <v>33.1</v>
      </c>
      <c r="AB19" s="15">
        <f>[15]Setembro!$C$31</f>
        <v>34.9</v>
      </c>
      <c r="AC19" s="15">
        <f>[15]Setembro!$C$32</f>
        <v>34.799999999999997</v>
      </c>
      <c r="AD19" s="15">
        <f>[15]Setembro!$C$33</f>
        <v>36.200000000000003</v>
      </c>
      <c r="AE19" s="15">
        <f>[15]Setembro!$C$34</f>
        <v>37.5</v>
      </c>
      <c r="AF19" s="28">
        <f t="shared" si="5"/>
        <v>37.5</v>
      </c>
      <c r="AG19" s="115">
        <f t="shared" si="6"/>
        <v>30.433333333333334</v>
      </c>
    </row>
    <row r="20" spans="1:33" ht="17.100000000000001" customHeight="1" x14ac:dyDescent="0.2">
      <c r="A20" s="110" t="s">
        <v>10</v>
      </c>
      <c r="B20" s="15">
        <f>[16]Setembro!$C$5</f>
        <v>26.8</v>
      </c>
      <c r="C20" s="15">
        <f>[16]Setembro!$C$6</f>
        <v>28.4</v>
      </c>
      <c r="D20" s="15">
        <f>[16]Setembro!$C$7</f>
        <v>22.4</v>
      </c>
      <c r="E20" s="15">
        <f>[16]Setembro!$C$8</f>
        <v>20.399999999999999</v>
      </c>
      <c r="F20" s="15">
        <f>[16]Setembro!$C$9</f>
        <v>17.5</v>
      </c>
      <c r="G20" s="15">
        <f>[16]Setembro!$C$10</f>
        <v>15.3</v>
      </c>
      <c r="H20" s="15">
        <f>[16]Setembro!$C$11</f>
        <v>19.899999999999999</v>
      </c>
      <c r="I20" s="15">
        <f>[16]Setembro!$C$12</f>
        <v>23.1</v>
      </c>
      <c r="J20" s="15">
        <f>[16]Setembro!$C$13</f>
        <v>28.1</v>
      </c>
      <c r="K20" s="15">
        <f>[16]Setembro!$C$14</f>
        <v>30.8</v>
      </c>
      <c r="L20" s="15">
        <f>[16]Setembro!$C$15</f>
        <v>33.5</v>
      </c>
      <c r="M20" s="15">
        <f>[16]Setembro!$C$16</f>
        <v>35</v>
      </c>
      <c r="N20" s="15">
        <f>[16]Setembro!$C$17</f>
        <v>33.4</v>
      </c>
      <c r="O20" s="15">
        <f>[16]Setembro!$C$18</f>
        <v>24.6</v>
      </c>
      <c r="P20" s="15">
        <f>[16]Setembro!$C$19</f>
        <v>25.8</v>
      </c>
      <c r="Q20" s="15">
        <f>[16]Setembro!$C$20</f>
        <v>30.5</v>
      </c>
      <c r="R20" s="15">
        <f>[16]Setembro!$C$21</f>
        <v>35.299999999999997</v>
      </c>
      <c r="S20" s="15">
        <f>[16]Setembro!$C$22</f>
        <v>36.200000000000003</v>
      </c>
      <c r="T20" s="15">
        <f>[16]Setembro!$C$23</f>
        <v>28.3</v>
      </c>
      <c r="U20" s="15">
        <f>[16]Setembro!$C$24</f>
        <v>26</v>
      </c>
      <c r="V20" s="15">
        <f>[16]Setembro!$C$25</f>
        <v>27.3</v>
      </c>
      <c r="W20" s="15">
        <f>[16]Setembro!$C$26</f>
        <v>28.1</v>
      </c>
      <c r="X20" s="15">
        <f>[16]Setembro!$C$27</f>
        <v>30.1</v>
      </c>
      <c r="Y20" s="15">
        <f>[16]Setembro!$C$28</f>
        <v>30.8</v>
      </c>
      <c r="Z20" s="15">
        <f>[16]Setembro!$C$29</f>
        <v>28.7</v>
      </c>
      <c r="AA20" s="15">
        <f>[16]Setembro!$C$30</f>
        <v>30.8</v>
      </c>
      <c r="AB20" s="15">
        <f>[16]Setembro!$C$31</f>
        <v>32</v>
      </c>
      <c r="AC20" s="15">
        <f>[16]Setembro!$C$32</f>
        <v>32.4</v>
      </c>
      <c r="AD20" s="15">
        <f>[16]Setembro!$C$33</f>
        <v>33.799999999999997</v>
      </c>
      <c r="AE20" s="15">
        <f>[16]Setembro!$C$34</f>
        <v>30.2</v>
      </c>
      <c r="AF20" s="28">
        <f t="shared" si="5"/>
        <v>36.200000000000003</v>
      </c>
      <c r="AG20" s="115">
        <f t="shared" si="6"/>
        <v>28.183333333333334</v>
      </c>
    </row>
    <row r="21" spans="1:33" ht="17.100000000000001" customHeight="1" x14ac:dyDescent="0.2">
      <c r="A21" s="110" t="s">
        <v>11</v>
      </c>
      <c r="B21" s="15">
        <f>[17]Setembro!$C$5</f>
        <v>28.4</v>
      </c>
      <c r="C21" s="15">
        <f>[17]Setembro!$C$6</f>
        <v>29</v>
      </c>
      <c r="D21" s="15">
        <f>[17]Setembro!$C$7</f>
        <v>21</v>
      </c>
      <c r="E21" s="15">
        <f>[17]Setembro!$C$8</f>
        <v>20.6</v>
      </c>
      <c r="F21" s="15">
        <f>[17]Setembro!$C$9</f>
        <v>17.3</v>
      </c>
      <c r="G21" s="15">
        <f>[17]Setembro!$C$10</f>
        <v>19</v>
      </c>
      <c r="H21" s="15">
        <f>[17]Setembro!$C$11</f>
        <v>22</v>
      </c>
      <c r="I21" s="15">
        <f>[17]Setembro!$C$12</f>
        <v>23.7</v>
      </c>
      <c r="J21" s="15">
        <f>[17]Setembro!$C$13</f>
        <v>29.7</v>
      </c>
      <c r="K21" s="15">
        <f>[17]Setembro!$C$14</f>
        <v>33.1</v>
      </c>
      <c r="L21" s="15">
        <f>[17]Setembro!$C$15</f>
        <v>35.9</v>
      </c>
      <c r="M21" s="15">
        <f>[17]Setembro!$C$16</f>
        <v>37.1</v>
      </c>
      <c r="N21" s="15">
        <f>[17]Setembro!$C$17</f>
        <v>35.700000000000003</v>
      </c>
      <c r="O21" s="15">
        <f>[17]Setembro!$C$18</f>
        <v>26.6</v>
      </c>
      <c r="P21" s="15">
        <f>[17]Setembro!$C$19</f>
        <v>27.5</v>
      </c>
      <c r="Q21" s="15">
        <f>[17]Setembro!$C$20</f>
        <v>31.3</v>
      </c>
      <c r="R21" s="15">
        <f>[17]Setembro!$C$21</f>
        <v>36.799999999999997</v>
      </c>
      <c r="S21" s="15">
        <f>[17]Setembro!$C$22</f>
        <v>37.4</v>
      </c>
      <c r="T21" s="15">
        <f>[17]Setembro!$C$23</f>
        <v>26.9</v>
      </c>
      <c r="U21" s="15">
        <f>[17]Setembro!$C$24</f>
        <v>26.6</v>
      </c>
      <c r="V21" s="15">
        <f>[17]Setembro!$C$25</f>
        <v>28.2</v>
      </c>
      <c r="W21" s="15">
        <f>[17]Setembro!$C$26</f>
        <v>30</v>
      </c>
      <c r="X21" s="15">
        <f>[17]Setembro!$C$27</f>
        <v>32.1</v>
      </c>
      <c r="Y21" s="15">
        <f>[17]Setembro!$C$28</f>
        <v>32.5</v>
      </c>
      <c r="Z21" s="15">
        <f>[17]Setembro!$C$29</f>
        <v>30.4</v>
      </c>
      <c r="AA21" s="15">
        <f>[17]Setembro!$C$30</f>
        <v>32.200000000000003</v>
      </c>
      <c r="AB21" s="15">
        <f>[17]Setembro!$C$31</f>
        <v>33.700000000000003</v>
      </c>
      <c r="AC21" s="15">
        <f>[17]Setembro!$C$32</f>
        <v>33.6</v>
      </c>
      <c r="AD21" s="15">
        <f>[17]Setembro!$C$33</f>
        <v>35.1</v>
      </c>
      <c r="AE21" s="15">
        <f>[17]Setembro!$C$34</f>
        <v>35.9</v>
      </c>
      <c r="AF21" s="28">
        <f t="shared" si="5"/>
        <v>37.4</v>
      </c>
      <c r="AG21" s="115">
        <f t="shared" si="6"/>
        <v>29.643333333333338</v>
      </c>
    </row>
    <row r="22" spans="1:33" ht="17.100000000000001" customHeight="1" x14ac:dyDescent="0.2">
      <c r="A22" s="110" t="s">
        <v>12</v>
      </c>
      <c r="B22" s="15">
        <f>[18]Setembro!$C$5</f>
        <v>29.9</v>
      </c>
      <c r="C22" s="15">
        <f>[18]Setembro!$C$6</f>
        <v>32.4</v>
      </c>
      <c r="D22" s="15">
        <f>[18]Setembro!$C$7</f>
        <v>27.4</v>
      </c>
      <c r="E22" s="15">
        <f>[18]Setembro!$C$8</f>
        <v>19.8</v>
      </c>
      <c r="F22" s="15">
        <f>[18]Setembro!$C$9</f>
        <v>16.600000000000001</v>
      </c>
      <c r="G22" s="15">
        <f>[18]Setembro!$C$10</f>
        <v>21.2</v>
      </c>
      <c r="H22" s="15">
        <f>[18]Setembro!$C$11</f>
        <v>23.3</v>
      </c>
      <c r="I22" s="15">
        <f>[18]Setembro!$C$12</f>
        <v>25.9</v>
      </c>
      <c r="J22" s="15">
        <f>[18]Setembro!$C$13</f>
        <v>31.7</v>
      </c>
      <c r="K22" s="15">
        <f>[18]Setembro!$C$14</f>
        <v>35</v>
      </c>
      <c r="L22" s="15">
        <f>[18]Setembro!$C$15</f>
        <v>36.9</v>
      </c>
      <c r="M22" s="15">
        <f>[18]Setembro!$C$16</f>
        <v>36.200000000000003</v>
      </c>
      <c r="N22" s="15">
        <f>[18]Setembro!$C$17</f>
        <v>36</v>
      </c>
      <c r="O22" s="15">
        <f>[18]Setembro!$C$18</f>
        <v>28.9</v>
      </c>
      <c r="P22" s="15">
        <f>[18]Setembro!$C$19</f>
        <v>28.8</v>
      </c>
      <c r="Q22" s="15">
        <f>[18]Setembro!$C$20</f>
        <v>33.1</v>
      </c>
      <c r="R22" s="15">
        <f>[18]Setembro!$C$21</f>
        <v>35.700000000000003</v>
      </c>
      <c r="S22" s="15">
        <f>[18]Setembro!$C$22</f>
        <v>37</v>
      </c>
      <c r="T22" s="15">
        <f>[18]Setembro!$C$23</f>
        <v>30.7</v>
      </c>
      <c r="U22" s="15">
        <f>[18]Setembro!$C$24</f>
        <v>28</v>
      </c>
      <c r="V22" s="15">
        <f>[18]Setembro!$C$25</f>
        <v>31.5</v>
      </c>
      <c r="W22" s="15">
        <f>[18]Setembro!$C$26</f>
        <v>32.6</v>
      </c>
      <c r="X22" s="15">
        <f>[18]Setembro!$C$27</f>
        <v>35.1</v>
      </c>
      <c r="Y22" s="15">
        <f>[18]Setembro!$C$28</f>
        <v>30.3</v>
      </c>
      <c r="Z22" s="15">
        <f>[18]Setembro!$C$29</f>
        <v>31.7</v>
      </c>
      <c r="AA22" s="15">
        <f>[18]Setembro!$C$30</f>
        <v>33.299999999999997</v>
      </c>
      <c r="AB22" s="15">
        <f>[18]Setembro!$C$31</f>
        <v>35.1</v>
      </c>
      <c r="AC22" s="15">
        <f>[18]Setembro!$C$32</f>
        <v>35.9</v>
      </c>
      <c r="AD22" s="15">
        <f>[18]Setembro!$C$33</f>
        <v>37.6</v>
      </c>
      <c r="AE22" s="15">
        <f>[18]Setembro!$C$34</f>
        <v>38.5</v>
      </c>
      <c r="AF22" s="28">
        <f t="shared" si="5"/>
        <v>38.5</v>
      </c>
      <c r="AG22" s="115">
        <f t="shared" si="6"/>
        <v>31.203333333333333</v>
      </c>
    </row>
    <row r="23" spans="1:33" ht="17.100000000000001" customHeight="1" x14ac:dyDescent="0.2">
      <c r="A23" s="110" t="s">
        <v>13</v>
      </c>
      <c r="B23" s="15">
        <f>[19]Setembro!$C$5</f>
        <v>31.6</v>
      </c>
      <c r="C23" s="15">
        <f>[19]Setembro!$C$6</f>
        <v>34.6</v>
      </c>
      <c r="D23" s="15">
        <f>[19]Setembro!$C$7</f>
        <v>26.9</v>
      </c>
      <c r="E23" s="15">
        <f>[19]Setembro!$C$8</f>
        <v>15.5</v>
      </c>
      <c r="F23" s="15">
        <f>[19]Setembro!$C$9</f>
        <v>14.2</v>
      </c>
      <c r="G23" s="15">
        <f>[19]Setembro!$C$10</f>
        <v>21.2</v>
      </c>
      <c r="H23" s="15">
        <f>[19]Setembro!$C$11</f>
        <v>24.3</v>
      </c>
      <c r="I23" s="15">
        <f>[19]Setembro!$C$12</f>
        <v>28.5</v>
      </c>
      <c r="J23" s="15">
        <f>[19]Setembro!$C$13</f>
        <v>33.1</v>
      </c>
      <c r="K23" s="15">
        <f>[19]Setembro!$C$14</f>
        <v>36.1</v>
      </c>
      <c r="L23" s="15">
        <f>[19]Setembro!$C$15</f>
        <v>38.5</v>
      </c>
      <c r="M23" s="15">
        <f>[19]Setembro!$C$16</f>
        <v>37.700000000000003</v>
      </c>
      <c r="N23" s="15">
        <f>[19]Setembro!$C$17</f>
        <v>36.6</v>
      </c>
      <c r="O23" s="15">
        <f>[19]Setembro!$C$18</f>
        <v>30.5</v>
      </c>
      <c r="P23" s="15">
        <f>[19]Setembro!$C$19</f>
        <v>30.1</v>
      </c>
      <c r="Q23" s="15">
        <f>[19]Setembro!$C$20</f>
        <v>34.9</v>
      </c>
      <c r="R23" s="15">
        <f>[19]Setembro!$C$21</f>
        <v>37.700000000000003</v>
      </c>
      <c r="S23" s="15">
        <f>[19]Setembro!$C$22</f>
        <v>37.299999999999997</v>
      </c>
      <c r="T23" s="15">
        <f>[19]Setembro!$C$23</f>
        <v>28.6</v>
      </c>
      <c r="U23" s="15">
        <f>[19]Setembro!$C$24</f>
        <v>30.5</v>
      </c>
      <c r="V23" s="15">
        <f>[19]Setembro!$C$25</f>
        <v>32.9</v>
      </c>
      <c r="W23" s="15">
        <f>[19]Setembro!$C$26</f>
        <v>34.700000000000003</v>
      </c>
      <c r="X23" s="15">
        <f>[19]Setembro!$C$27</f>
        <v>36.9</v>
      </c>
      <c r="Y23" s="15">
        <f>[19]Setembro!$C$28</f>
        <v>33.5</v>
      </c>
      <c r="Z23" s="15">
        <f>[19]Setembro!$C$29</f>
        <v>30.2</v>
      </c>
      <c r="AA23" s="15">
        <f>[19]Setembro!$C$30</f>
        <v>34.6</v>
      </c>
      <c r="AB23" s="15">
        <f>[19]Setembro!$C$31</f>
        <v>36.4</v>
      </c>
      <c r="AC23" s="15">
        <f>[19]Setembro!$C$32</f>
        <v>37.700000000000003</v>
      </c>
      <c r="AD23" s="15">
        <f>[19]Setembro!$C$33</f>
        <v>39.1</v>
      </c>
      <c r="AE23" s="15">
        <f>[19]Setembro!$C$34</f>
        <v>40</v>
      </c>
      <c r="AF23" s="28">
        <f t="shared" si="5"/>
        <v>40</v>
      </c>
      <c r="AG23" s="115">
        <f t="shared" si="6"/>
        <v>32.146666666666668</v>
      </c>
    </row>
    <row r="24" spans="1:33" ht="17.100000000000001" customHeight="1" x14ac:dyDescent="0.2">
      <c r="A24" s="110" t="s">
        <v>14</v>
      </c>
      <c r="B24" s="15">
        <f>[20]Setembro!$C$5</f>
        <v>28</v>
      </c>
      <c r="C24" s="15">
        <f>[20]Setembro!$C$6</f>
        <v>34.200000000000003</v>
      </c>
      <c r="D24" s="15">
        <f>[20]Setembro!$C$7</f>
        <v>26.9</v>
      </c>
      <c r="E24" s="15">
        <f>[20]Setembro!$C$8</f>
        <v>23.9</v>
      </c>
      <c r="F24" s="15">
        <f>[20]Setembro!$C$9</f>
        <v>29.9</v>
      </c>
      <c r="G24" s="15">
        <f>[20]Setembro!$C$10</f>
        <v>22.7</v>
      </c>
      <c r="H24" s="15">
        <f>[20]Setembro!$C$11</f>
        <v>23.7</v>
      </c>
      <c r="I24" s="15">
        <f>[20]Setembro!$C$12</f>
        <v>26.5</v>
      </c>
      <c r="J24" s="15">
        <f>[20]Setembro!$C$13</f>
        <v>29.1</v>
      </c>
      <c r="K24" s="15">
        <f>[20]Setembro!$C$14</f>
        <v>34.299999999999997</v>
      </c>
      <c r="L24" s="15">
        <f>[20]Setembro!$C$15</f>
        <v>35.799999999999997</v>
      </c>
      <c r="M24" s="15">
        <f>[20]Setembro!$C$16</f>
        <v>36.4</v>
      </c>
      <c r="N24" s="15">
        <f>[20]Setembro!$C$17</f>
        <v>36.5</v>
      </c>
      <c r="O24" s="15">
        <f>[20]Setembro!$C$18</f>
        <v>27.7</v>
      </c>
      <c r="P24" s="15">
        <f>[20]Setembro!$C$19</f>
        <v>28.3</v>
      </c>
      <c r="Q24" s="15">
        <f>[20]Setembro!$C$20</f>
        <v>33.299999999999997</v>
      </c>
      <c r="R24" s="15">
        <f>[20]Setembro!$C$21</f>
        <v>36.6</v>
      </c>
      <c r="S24" s="15">
        <f>[20]Setembro!$C$22</f>
        <v>35.5</v>
      </c>
      <c r="T24" s="15">
        <f>[20]Setembro!$C$23</f>
        <v>34.200000000000003</v>
      </c>
      <c r="U24" s="15">
        <f>[20]Setembro!$C$24</f>
        <v>27.1</v>
      </c>
      <c r="V24" s="15">
        <f>[20]Setembro!$C$25</f>
        <v>27.6</v>
      </c>
      <c r="W24" s="15">
        <f>[20]Setembro!$C$26</f>
        <v>31.4</v>
      </c>
      <c r="X24" s="15">
        <f>[20]Setembro!$C$27</f>
        <v>34.9</v>
      </c>
      <c r="Y24" s="15">
        <f>[20]Setembro!$C$28</f>
        <v>33.9</v>
      </c>
      <c r="Z24" s="15">
        <f>[20]Setembro!$C$29</f>
        <v>31.5</v>
      </c>
      <c r="AA24" s="15">
        <f>[20]Setembro!$C$30</f>
        <v>30.9</v>
      </c>
      <c r="AB24" s="15">
        <f>[20]Setembro!$C$31</f>
        <v>31.3</v>
      </c>
      <c r="AC24" s="15">
        <f>[20]Setembro!$C$32</f>
        <v>34</v>
      </c>
      <c r="AD24" s="15">
        <f>[20]Setembro!$C$33</f>
        <v>35.4</v>
      </c>
      <c r="AE24" s="15">
        <f>[20]Setembro!$C$34</f>
        <v>35.299999999999997</v>
      </c>
      <c r="AF24" s="28">
        <f t="shared" si="5"/>
        <v>36.6</v>
      </c>
      <c r="AG24" s="115">
        <f t="shared" si="6"/>
        <v>31.226666666666663</v>
      </c>
    </row>
    <row r="25" spans="1:33" ht="17.100000000000001" customHeight="1" x14ac:dyDescent="0.2">
      <c r="A25" s="110" t="s">
        <v>15</v>
      </c>
      <c r="B25" s="15">
        <f>[21]Setembro!$C$5</f>
        <v>26.5</v>
      </c>
      <c r="C25" s="15">
        <f>[21]Setembro!$C$6</f>
        <v>27.8</v>
      </c>
      <c r="D25" s="15">
        <f>[21]Setembro!$C$7</f>
        <v>22</v>
      </c>
      <c r="E25" s="15">
        <f>[21]Setembro!$C$8</f>
        <v>14.7</v>
      </c>
      <c r="F25" s="15">
        <f>[21]Setembro!$C$9</f>
        <v>12.2</v>
      </c>
      <c r="G25" s="15">
        <f>[21]Setembro!$C$10</f>
        <v>12</v>
      </c>
      <c r="H25" s="15">
        <f>[21]Setembro!$C$11</f>
        <v>19</v>
      </c>
      <c r="I25" s="15">
        <f>[21]Setembro!$C$12</f>
        <v>22.2</v>
      </c>
      <c r="J25" s="15">
        <f>[21]Setembro!$C$13</f>
        <v>27</v>
      </c>
      <c r="K25" s="15">
        <f>[21]Setembro!$C$14</f>
        <v>30</v>
      </c>
      <c r="L25" s="15">
        <f>[21]Setembro!$C$15</f>
        <v>32.6</v>
      </c>
      <c r="M25" s="15">
        <f>[21]Setembro!$C$16</f>
        <v>34</v>
      </c>
      <c r="N25" s="15">
        <f>[21]Setembro!$C$17</f>
        <v>32.1</v>
      </c>
      <c r="O25" s="15">
        <f>[21]Setembro!$C$18</f>
        <v>23</v>
      </c>
      <c r="P25" s="15">
        <f>[21]Setembro!$C$19</f>
        <v>25.3</v>
      </c>
      <c r="Q25" s="15">
        <f>[21]Setembro!$C$20</f>
        <v>30</v>
      </c>
      <c r="R25" s="15">
        <f>[21]Setembro!$C$21</f>
        <v>33.700000000000003</v>
      </c>
      <c r="S25" s="15">
        <f>[21]Setembro!$C$22</f>
        <v>34.4</v>
      </c>
      <c r="T25" s="15">
        <f>[21]Setembro!$C$23</f>
        <v>29.6</v>
      </c>
      <c r="U25" s="15">
        <f>[21]Setembro!$C$24</f>
        <v>25.7</v>
      </c>
      <c r="V25" s="15">
        <f>[21]Setembro!$C$25</f>
        <v>26.9</v>
      </c>
      <c r="W25" s="15">
        <f>[21]Setembro!$C$26</f>
        <v>28.8</v>
      </c>
      <c r="X25" s="15">
        <f>[21]Setembro!$C$27</f>
        <v>30.9</v>
      </c>
      <c r="Y25" s="15">
        <f>[21]Setembro!$C$28</f>
        <v>28.4</v>
      </c>
      <c r="Z25" s="15">
        <f>[21]Setembro!$C$29</f>
        <v>25.6</v>
      </c>
      <c r="AA25" s="15">
        <f>[21]Setembro!$C$30</f>
        <v>28.8</v>
      </c>
      <c r="AB25" s="15">
        <f>[21]Setembro!$C$31</f>
        <v>30.9</v>
      </c>
      <c r="AC25" s="15">
        <f>[21]Setembro!$C$32</f>
        <v>31.7</v>
      </c>
      <c r="AD25" s="15">
        <f>[21]Setembro!$C$33</f>
        <v>33.4</v>
      </c>
      <c r="AE25" s="15">
        <f>[21]Setembro!$C$34</f>
        <v>33.5</v>
      </c>
      <c r="AF25" s="28">
        <f t="shared" si="5"/>
        <v>34.4</v>
      </c>
      <c r="AG25" s="115">
        <f t="shared" si="6"/>
        <v>27.089999999999996</v>
      </c>
    </row>
    <row r="26" spans="1:33" ht="17.100000000000001" customHeight="1" x14ac:dyDescent="0.2">
      <c r="A26" s="110" t="s">
        <v>16</v>
      </c>
      <c r="B26" s="15">
        <f>[22]Setembro!$C$5</f>
        <v>31.6</v>
      </c>
      <c r="C26" s="15">
        <f>[22]Setembro!$C$6</f>
        <v>31.3</v>
      </c>
      <c r="D26" s="15">
        <f>[22]Setembro!$C$7</f>
        <v>24.2</v>
      </c>
      <c r="E26" s="15">
        <f>[22]Setembro!$C$8</f>
        <v>14</v>
      </c>
      <c r="F26" s="15">
        <f>[22]Setembro!$C$9</f>
        <v>12.1</v>
      </c>
      <c r="G26" s="15">
        <f>[22]Setembro!$C$10</f>
        <v>19</v>
      </c>
      <c r="H26" s="15">
        <f>[22]Setembro!$C$11</f>
        <v>23.1</v>
      </c>
      <c r="I26" s="15">
        <f>[22]Setembro!$C$12</f>
        <v>27.4</v>
      </c>
      <c r="J26" s="15">
        <f>[22]Setembro!$C$13</f>
        <v>31</v>
      </c>
      <c r="K26" s="15">
        <f>[22]Setembro!$C$14</f>
        <v>35.799999999999997</v>
      </c>
      <c r="L26" s="15">
        <f>[22]Setembro!$C$15</f>
        <v>38.6</v>
      </c>
      <c r="M26" s="15">
        <f>[22]Setembro!$C$16</f>
        <v>38.200000000000003</v>
      </c>
      <c r="N26" s="15">
        <f>[22]Setembro!$C$17</f>
        <v>35.5</v>
      </c>
      <c r="O26" s="15">
        <f>[22]Setembro!$C$18</f>
        <v>27.6</v>
      </c>
      <c r="P26" s="15">
        <f>[22]Setembro!$C$19</f>
        <v>29.4</v>
      </c>
      <c r="Q26" s="15">
        <f>[22]Setembro!$C$20</f>
        <v>34</v>
      </c>
      <c r="R26" s="15">
        <f>[22]Setembro!$C$21</f>
        <v>37.700000000000003</v>
      </c>
      <c r="S26" s="15">
        <f>[22]Setembro!$C$22</f>
        <v>39.5</v>
      </c>
      <c r="T26" s="15">
        <f>[22]Setembro!$C$23</f>
        <v>33.5</v>
      </c>
      <c r="U26" s="15">
        <f>[22]Setembro!$C$24</f>
        <v>29.6</v>
      </c>
      <c r="V26" s="15">
        <f>[22]Setembro!$C$25</f>
        <v>33.9</v>
      </c>
      <c r="W26" s="15">
        <f>[22]Setembro!$C$26</f>
        <v>35.700000000000003</v>
      </c>
      <c r="X26" s="15">
        <f>[22]Setembro!$C$27</f>
        <v>33.799999999999997</v>
      </c>
      <c r="Y26" s="15">
        <f>[22]Setembro!$C$28</f>
        <v>31.3</v>
      </c>
      <c r="Z26" s="15">
        <f>[22]Setembro!$C$29</f>
        <v>28.1</v>
      </c>
      <c r="AA26" s="15">
        <f>[22]Setembro!$C$30</f>
        <v>34.299999999999997</v>
      </c>
      <c r="AB26" s="15">
        <f>[22]Setembro!$C$31</f>
        <v>36.9</v>
      </c>
      <c r="AC26" s="15">
        <f>[22]Setembro!$C$32</f>
        <v>38.200000000000003</v>
      </c>
      <c r="AD26" s="15">
        <f>[22]Setembro!$C$33</f>
        <v>39.799999999999997</v>
      </c>
      <c r="AE26" s="15">
        <f>[22]Setembro!$C$34</f>
        <v>40.4</v>
      </c>
      <c r="AF26" s="28">
        <f t="shared" si="5"/>
        <v>40.4</v>
      </c>
      <c r="AG26" s="115">
        <f t="shared" si="6"/>
        <v>31.516666666666662</v>
      </c>
    </row>
    <row r="27" spans="1:33" ht="17.100000000000001" customHeight="1" x14ac:dyDescent="0.2">
      <c r="A27" s="110" t="s">
        <v>17</v>
      </c>
      <c r="B27" s="15">
        <f>[23]Setembro!$C$5</f>
        <v>27.7</v>
      </c>
      <c r="C27" s="15">
        <f>[23]Setembro!$C$6</f>
        <v>28.7</v>
      </c>
      <c r="D27" s="15">
        <f>[23]Setembro!$C$7</f>
        <v>21.6</v>
      </c>
      <c r="E27" s="15">
        <f>[23]Setembro!$C$8</f>
        <v>22.2</v>
      </c>
      <c r="F27" s="15">
        <f>[23]Setembro!$C$9</f>
        <v>19.899999999999999</v>
      </c>
      <c r="G27" s="15">
        <f>[23]Setembro!$C$10</f>
        <v>16.5</v>
      </c>
      <c r="H27" s="15">
        <f>[23]Setembro!$C$11</f>
        <v>21.2</v>
      </c>
      <c r="I27" s="15">
        <f>[23]Setembro!$C$12</f>
        <v>22.3</v>
      </c>
      <c r="J27" s="15">
        <f>[23]Setembro!$C$13</f>
        <v>29.3</v>
      </c>
      <c r="K27" s="15">
        <f>[23]Setembro!$C$14</f>
        <v>32</v>
      </c>
      <c r="L27" s="15">
        <f>[23]Setembro!$C$15</f>
        <v>35.4</v>
      </c>
      <c r="M27" s="15">
        <f>[23]Setembro!$C$16</f>
        <v>36.799999999999997</v>
      </c>
      <c r="N27" s="15">
        <f>[23]Setembro!$C$17</f>
        <v>35.200000000000003</v>
      </c>
      <c r="O27" s="15">
        <f>[23]Setembro!$C$18</f>
        <v>26.1</v>
      </c>
      <c r="P27" s="15">
        <f>[23]Setembro!$C$19</f>
        <v>26.9</v>
      </c>
      <c r="Q27" s="15">
        <f>[23]Setembro!$C$20</f>
        <v>30.7</v>
      </c>
      <c r="R27" s="15">
        <f>[23]Setembro!$C$21</f>
        <v>36.1</v>
      </c>
      <c r="S27" s="15">
        <f>[23]Setembro!$C$22</f>
        <v>36.799999999999997</v>
      </c>
      <c r="T27" s="15">
        <f>[23]Setembro!$C$23</f>
        <v>27</v>
      </c>
      <c r="U27" s="15">
        <f>[23]Setembro!$C$24</f>
        <v>27.5</v>
      </c>
      <c r="V27" s="15">
        <f>[23]Setembro!$C$25</f>
        <v>28.8</v>
      </c>
      <c r="W27" s="15">
        <f>[23]Setembro!$C$26</f>
        <v>30.1</v>
      </c>
      <c r="X27" s="15">
        <f>[23]Setembro!$C$27</f>
        <v>31.4</v>
      </c>
      <c r="Y27" s="15">
        <f>[23]Setembro!$C$28</f>
        <v>32.700000000000003</v>
      </c>
      <c r="Z27" s="15">
        <f>[23]Setembro!$C$29</f>
        <v>29.9</v>
      </c>
      <c r="AA27" s="15">
        <f>[23]Setembro!$C$30</f>
        <v>31.4</v>
      </c>
      <c r="AB27" s="15">
        <f>[23]Setembro!$C$31</f>
        <v>33.5</v>
      </c>
      <c r="AC27" s="15">
        <f>[23]Setembro!$C$32</f>
        <v>32.799999999999997</v>
      </c>
      <c r="AD27" s="15">
        <f>[23]Setembro!$C$33</f>
        <v>34.9</v>
      </c>
      <c r="AE27" s="15">
        <f>[23]Setembro!$C$34</f>
        <v>34.6</v>
      </c>
      <c r="AF27" s="28">
        <f>MAX(B27:AE27)</f>
        <v>36.799999999999997</v>
      </c>
      <c r="AG27" s="115">
        <f>AVERAGE(B27:AE27)</f>
        <v>29.333333333333332</v>
      </c>
    </row>
    <row r="28" spans="1:33" ht="17.100000000000001" customHeight="1" x14ac:dyDescent="0.2">
      <c r="A28" s="110" t="s">
        <v>18</v>
      </c>
      <c r="B28" s="15">
        <f>[24]Setembro!$C$5</f>
        <v>29.3</v>
      </c>
      <c r="C28" s="15">
        <f>[24]Setembro!$C$6</f>
        <v>31.6</v>
      </c>
      <c r="D28" s="15">
        <f>[24]Setembro!$C$7</f>
        <v>23.9</v>
      </c>
      <c r="E28" s="15">
        <f>[24]Setembro!$C$8</f>
        <v>17.600000000000001</v>
      </c>
      <c r="F28" s="15">
        <f>[24]Setembro!$C$9</f>
        <v>19.100000000000001</v>
      </c>
      <c r="G28" s="15">
        <f>[24]Setembro!$C$10</f>
        <v>17.7</v>
      </c>
      <c r="H28" s="15">
        <f>[24]Setembro!$C$11</f>
        <v>23.9</v>
      </c>
      <c r="I28" s="15">
        <f>[24]Setembro!$C$12</f>
        <v>27.2</v>
      </c>
      <c r="J28" s="15">
        <f>[24]Setembro!$C$13</f>
        <v>30.6</v>
      </c>
      <c r="K28" s="15">
        <f>[24]Setembro!$C$14</f>
        <v>33.6</v>
      </c>
      <c r="L28" s="15">
        <f>[24]Setembro!$C$15</f>
        <v>34.5</v>
      </c>
      <c r="M28" s="15">
        <f>[24]Setembro!$C$16</f>
        <v>34.5</v>
      </c>
      <c r="N28" s="15">
        <f>[24]Setembro!$C$17</f>
        <v>33.1</v>
      </c>
      <c r="O28" s="15">
        <f>[24]Setembro!$C$18</f>
        <v>27.1</v>
      </c>
      <c r="P28" s="15">
        <f>[24]Setembro!$C$19</f>
        <v>29</v>
      </c>
      <c r="Q28" s="15">
        <f>[24]Setembro!$C$20</f>
        <v>33.299999999999997</v>
      </c>
      <c r="R28" s="15">
        <f>[24]Setembro!$C$21</f>
        <v>35.4</v>
      </c>
      <c r="S28" s="15">
        <f>[24]Setembro!$C$22</f>
        <v>35.6</v>
      </c>
      <c r="T28" s="15">
        <f>[24]Setembro!$C$23</f>
        <v>28.7</v>
      </c>
      <c r="U28" s="15">
        <f>[24]Setembro!$C$24</f>
        <v>29</v>
      </c>
      <c r="V28" s="15">
        <f>[24]Setembro!$C$25</f>
        <v>29.7</v>
      </c>
      <c r="W28" s="15">
        <f>[24]Setembro!$C$26</f>
        <v>32.5</v>
      </c>
      <c r="X28" s="15">
        <f>[24]Setembro!$C$27</f>
        <v>35.299999999999997</v>
      </c>
      <c r="Y28" s="15">
        <f>[24]Setembro!$C$28</f>
        <v>32.200000000000003</v>
      </c>
      <c r="Z28" s="15">
        <f>[24]Setembro!$C$29</f>
        <v>30.6</v>
      </c>
      <c r="AA28" s="15">
        <f>[24]Setembro!$C$30</f>
        <v>32.799999999999997</v>
      </c>
      <c r="AB28" s="15">
        <f>[24]Setembro!$C$31</f>
        <v>33.5</v>
      </c>
      <c r="AC28" s="15">
        <f>[24]Setembro!$C$32</f>
        <v>34.4</v>
      </c>
      <c r="AD28" s="15">
        <f>[24]Setembro!$C$33</f>
        <v>35.299999999999997</v>
      </c>
      <c r="AE28" s="15">
        <f>[24]Setembro!$C$34</f>
        <v>36.5</v>
      </c>
      <c r="AF28" s="28">
        <f t="shared" si="5"/>
        <v>36.5</v>
      </c>
      <c r="AG28" s="115">
        <f t="shared" si="6"/>
        <v>30.25</v>
      </c>
    </row>
    <row r="29" spans="1:33" ht="17.100000000000001" customHeight="1" x14ac:dyDescent="0.2">
      <c r="A29" s="110" t="s">
        <v>19</v>
      </c>
      <c r="B29" s="15">
        <f>[25]Setembro!$C$5</f>
        <v>25.8</v>
      </c>
      <c r="C29" s="15">
        <f>[25]Setembro!$C$6</f>
        <v>27.7</v>
      </c>
      <c r="D29" s="15">
        <f>[25]Setembro!$C$7</f>
        <v>21.5</v>
      </c>
      <c r="E29" s="15">
        <f>[25]Setembro!$C$8</f>
        <v>16.5</v>
      </c>
      <c r="F29" s="15">
        <f>[25]Setembro!$C$9</f>
        <v>14.6</v>
      </c>
      <c r="G29" s="15">
        <f>[25]Setembro!$C$10</f>
        <v>16.399999999999999</v>
      </c>
      <c r="H29" s="15">
        <f>[25]Setembro!$C$11</f>
        <v>19.600000000000001</v>
      </c>
      <c r="I29" s="15">
        <f>[25]Setembro!$C$12</f>
        <v>23.5</v>
      </c>
      <c r="J29" s="15">
        <f>[25]Setembro!$C$13</f>
        <v>27.6</v>
      </c>
      <c r="K29" s="15">
        <f>[25]Setembro!$C$14</f>
        <v>30.2</v>
      </c>
      <c r="L29" s="15">
        <f>[25]Setembro!$C$15</f>
        <v>32.6</v>
      </c>
      <c r="M29" s="15">
        <f>[25]Setembro!$C$16</f>
        <v>34.4</v>
      </c>
      <c r="N29" s="15">
        <f>[25]Setembro!$C$17</f>
        <v>32.299999999999997</v>
      </c>
      <c r="O29" s="15">
        <f>[25]Setembro!$C$18</f>
        <v>24.4</v>
      </c>
      <c r="P29" s="15">
        <f>[25]Setembro!$C$19</f>
        <v>25.6</v>
      </c>
      <c r="Q29" s="15">
        <f>[25]Setembro!$C$20</f>
        <v>29.5</v>
      </c>
      <c r="R29" s="15">
        <f>[25]Setembro!$C$21</f>
        <v>33.299999999999997</v>
      </c>
      <c r="S29" s="15">
        <f>[25]Setembro!$C$22</f>
        <v>35.4</v>
      </c>
      <c r="T29" s="15">
        <f>[25]Setembro!$C$23</f>
        <v>22.6</v>
      </c>
      <c r="U29" s="15">
        <f>[25]Setembro!$C$24</f>
        <v>26</v>
      </c>
      <c r="V29" s="15">
        <f>[25]Setembro!$C$25</f>
        <v>26.8</v>
      </c>
      <c r="W29" s="15">
        <f>[25]Setembro!$C$26</f>
        <v>27.3</v>
      </c>
      <c r="X29" s="15">
        <f>[25]Setembro!$C$27</f>
        <v>31.2</v>
      </c>
      <c r="Y29" s="15">
        <f>[25]Setembro!$C$28</f>
        <v>30.1</v>
      </c>
      <c r="Z29" s="15">
        <f>[25]Setembro!$C$29</f>
        <v>27.4</v>
      </c>
      <c r="AA29" s="15">
        <f>[25]Setembro!$C$30</f>
        <v>29.7</v>
      </c>
      <c r="AB29" s="15">
        <f>[25]Setembro!$C$31</f>
        <v>31.6</v>
      </c>
      <c r="AC29" s="15">
        <f>[25]Setembro!$C$32</f>
        <v>32.4</v>
      </c>
      <c r="AD29" s="15">
        <f>[25]Setembro!$C$33</f>
        <v>33.6</v>
      </c>
      <c r="AE29" s="15">
        <f>[25]Setembro!$C$34</f>
        <v>25</v>
      </c>
      <c r="AF29" s="28">
        <f t="shared" si="5"/>
        <v>35.4</v>
      </c>
      <c r="AG29" s="115">
        <f t="shared" si="6"/>
        <v>27.153333333333332</v>
      </c>
    </row>
    <row r="30" spans="1:33" ht="17.100000000000001" customHeight="1" x14ac:dyDescent="0.2">
      <c r="A30" s="110" t="s">
        <v>31</v>
      </c>
      <c r="B30" s="15">
        <f>[26]Setembro!$C$5</f>
        <v>28.7</v>
      </c>
      <c r="C30" s="15">
        <f>[26]Setembro!$C$6</f>
        <v>31</v>
      </c>
      <c r="D30" s="15">
        <f>[26]Setembro!$C$7</f>
        <v>22.8</v>
      </c>
      <c r="E30" s="15">
        <f>[26]Setembro!$C$8</f>
        <v>20.5</v>
      </c>
      <c r="F30" s="15">
        <f>[26]Setembro!$C$9</f>
        <v>18.5</v>
      </c>
      <c r="G30" s="15">
        <f>[26]Setembro!$C$10</f>
        <v>18.2</v>
      </c>
      <c r="H30" s="15">
        <f>[26]Setembro!$C$11</f>
        <v>21.3</v>
      </c>
      <c r="I30" s="15">
        <f>[26]Setembro!$C$12</f>
        <v>24</v>
      </c>
      <c r="J30" s="15">
        <f>[26]Setembro!$C$13</f>
        <v>30.5</v>
      </c>
      <c r="K30" s="15">
        <f>[26]Setembro!$C$14</f>
        <v>32.799999999999997</v>
      </c>
      <c r="L30" s="15">
        <f>[26]Setembro!$C$15</f>
        <v>35.200000000000003</v>
      </c>
      <c r="M30" s="15">
        <f>[26]Setembro!$C$16</f>
        <v>35.700000000000003</v>
      </c>
      <c r="N30" s="15">
        <f>[26]Setembro!$C$17</f>
        <v>33.9</v>
      </c>
      <c r="O30" s="15">
        <f>[26]Setembro!$C$18</f>
        <v>26.8</v>
      </c>
      <c r="P30" s="15">
        <f>[26]Setembro!$C$19</f>
        <v>27</v>
      </c>
      <c r="Q30" s="15">
        <f>[26]Setembro!$C$20</f>
        <v>32.200000000000003</v>
      </c>
      <c r="R30" s="15">
        <f>[26]Setembro!$C$21</f>
        <v>34.9</v>
      </c>
      <c r="S30" s="15">
        <f>[26]Setembro!$C$22</f>
        <v>35.799999999999997</v>
      </c>
      <c r="T30" s="15">
        <f>[26]Setembro!$C$23</f>
        <v>29.4</v>
      </c>
      <c r="U30" s="15">
        <f>[26]Setembro!$C$24</f>
        <v>28.1</v>
      </c>
      <c r="V30" s="15">
        <f>[26]Setembro!$C$25</f>
        <v>30.3</v>
      </c>
      <c r="W30" s="15">
        <f>[26]Setembro!$C$26</f>
        <v>31.5</v>
      </c>
      <c r="X30" s="15">
        <f>[26]Setembro!$C$27</f>
        <v>33</v>
      </c>
      <c r="Y30" s="15">
        <f>[26]Setembro!$C$28</f>
        <v>32.299999999999997</v>
      </c>
      <c r="Z30" s="15">
        <f>[26]Setembro!$C$29</f>
        <v>30.4</v>
      </c>
      <c r="AA30" s="15">
        <f>[26]Setembro!$C$30</f>
        <v>32.1</v>
      </c>
      <c r="AB30" s="15">
        <f>[26]Setembro!$C$31</f>
        <v>33.4</v>
      </c>
      <c r="AC30" s="15">
        <f>[26]Setembro!$C$32</f>
        <v>33.6</v>
      </c>
      <c r="AD30" s="15">
        <f>[26]Setembro!$C$33</f>
        <v>35.4</v>
      </c>
      <c r="AE30" s="15">
        <f>[26]Setembro!$C$34</f>
        <v>36.5</v>
      </c>
      <c r="AF30" s="28">
        <f t="shared" si="5"/>
        <v>36.5</v>
      </c>
      <c r="AG30" s="115">
        <f t="shared" si="6"/>
        <v>29.859999999999996</v>
      </c>
    </row>
    <row r="31" spans="1:33" ht="17.100000000000001" customHeight="1" x14ac:dyDescent="0.2">
      <c r="A31" s="110" t="s">
        <v>49</v>
      </c>
      <c r="B31" s="15">
        <f>[27]Setembro!$C$5</f>
        <v>31.8</v>
      </c>
      <c r="C31" s="15">
        <f>[27]Setembro!$C$6</f>
        <v>32.4</v>
      </c>
      <c r="D31" s="15">
        <f>[27]Setembro!$C$7</f>
        <v>23.8</v>
      </c>
      <c r="E31" s="15">
        <f>[27]Setembro!$C$8</f>
        <v>14.7</v>
      </c>
      <c r="F31" s="15">
        <f>[27]Setembro!$C$9</f>
        <v>14.7</v>
      </c>
      <c r="G31" s="15">
        <f>[27]Setembro!$C$10</f>
        <v>18.2</v>
      </c>
      <c r="H31" s="15">
        <f>[27]Setembro!$C$11</f>
        <v>26.1</v>
      </c>
      <c r="I31" s="15">
        <f>[27]Setembro!$C$12</f>
        <v>29.6</v>
      </c>
      <c r="J31" s="15">
        <f>[27]Setembro!$C$13</f>
        <v>33.5</v>
      </c>
      <c r="K31" s="15">
        <f>[27]Setembro!$C$14</f>
        <v>35.5</v>
      </c>
      <c r="L31" s="15">
        <f>[27]Setembro!$C$15</f>
        <v>37.6</v>
      </c>
      <c r="M31" s="15">
        <f>[27]Setembro!$C$16</f>
        <v>36.6</v>
      </c>
      <c r="N31" s="15">
        <f>[27]Setembro!$C$17</f>
        <v>34.200000000000003</v>
      </c>
      <c r="O31" s="15">
        <f>[27]Setembro!$C$18</f>
        <v>33.4</v>
      </c>
      <c r="P31" s="15">
        <f>[27]Setembro!$C$19</f>
        <v>29.7</v>
      </c>
      <c r="Q31" s="15">
        <f>[27]Setembro!$C$20</f>
        <v>35.6</v>
      </c>
      <c r="R31" s="15">
        <f>[27]Setembro!$C$21</f>
        <v>37.9</v>
      </c>
      <c r="S31" s="15">
        <f>[27]Setembro!$C$22</f>
        <v>37.200000000000003</v>
      </c>
      <c r="T31" s="15">
        <f>[27]Setembro!$C$23</f>
        <v>29.2</v>
      </c>
      <c r="U31" s="15">
        <f>[27]Setembro!$C$24</f>
        <v>30.7</v>
      </c>
      <c r="V31" s="15">
        <f>[27]Setembro!$C$25</f>
        <v>32.299999999999997</v>
      </c>
      <c r="W31" s="15">
        <f>[27]Setembro!$C$26</f>
        <v>34.9</v>
      </c>
      <c r="X31" s="15">
        <f>[27]Setembro!$C$27</f>
        <v>37</v>
      </c>
      <c r="Y31" s="15">
        <f>[27]Setembro!$C$28</f>
        <v>34.1</v>
      </c>
      <c r="Z31" s="15">
        <f>[27]Setembro!$C$29</f>
        <v>32</v>
      </c>
      <c r="AA31" s="15">
        <f>[27]Setembro!$C$30</f>
        <v>34.1</v>
      </c>
      <c r="AB31" s="15">
        <f>[27]Setembro!$C$31</f>
        <v>34.5</v>
      </c>
      <c r="AC31" s="15">
        <f>[27]Setembro!$C$32</f>
        <v>36.6</v>
      </c>
      <c r="AD31" s="15">
        <f>[27]Setembro!$C$33</f>
        <v>36.9</v>
      </c>
      <c r="AE31" s="15">
        <f>[27]Setembro!$C$34</f>
        <v>38.200000000000003</v>
      </c>
      <c r="AF31" s="28">
        <f>MAX(B31:AE31)</f>
        <v>38.200000000000003</v>
      </c>
      <c r="AG31" s="115">
        <f>AVERAGE(B31:AE31)</f>
        <v>31.766666666666669</v>
      </c>
    </row>
    <row r="32" spans="1:33" ht="17.100000000000001" customHeight="1" x14ac:dyDescent="0.2">
      <c r="A32" s="110" t="s">
        <v>20</v>
      </c>
      <c r="B32" s="15" t="str">
        <f>[28]Setembro!$C$5</f>
        <v>*</v>
      </c>
      <c r="C32" s="15" t="str">
        <f>[28]Setembro!$C$6</f>
        <v>*</v>
      </c>
      <c r="D32" s="15" t="str">
        <f>[28]Setembro!$C$7</f>
        <v>*</v>
      </c>
      <c r="E32" s="15" t="str">
        <f>[28]Setembro!$C$8</f>
        <v>*</v>
      </c>
      <c r="F32" s="15" t="str">
        <f>[28]Setembro!$C$9</f>
        <v>*</v>
      </c>
      <c r="G32" s="15" t="str">
        <f>[28]Setembro!$C$10</f>
        <v>*</v>
      </c>
      <c r="H32" s="15" t="str">
        <f>[28]Setembro!$C$11</f>
        <v>*</v>
      </c>
      <c r="I32" s="15" t="str">
        <f>[28]Setembro!$C$12</f>
        <v>*</v>
      </c>
      <c r="J32" s="15" t="str">
        <f>[28]Setembro!$C$13</f>
        <v>*</v>
      </c>
      <c r="K32" s="15" t="str">
        <f>[28]Setembro!$C$14</f>
        <v>*</v>
      </c>
      <c r="L32" s="15" t="str">
        <f>[28]Setembro!$C$15</f>
        <v>*</v>
      </c>
      <c r="M32" s="15" t="str">
        <f>[28]Setembro!$C$16</f>
        <v>*</v>
      </c>
      <c r="N32" s="15" t="str">
        <f>[28]Setembro!$C$17</f>
        <v>*</v>
      </c>
      <c r="O32" s="15" t="str">
        <f>[28]Setembro!$C$18</f>
        <v>*</v>
      </c>
      <c r="P32" s="15" t="str">
        <f>[28]Setembro!$C$19</f>
        <v>*</v>
      </c>
      <c r="Q32" s="15" t="str">
        <f>[28]Setembro!$C$20</f>
        <v>*</v>
      </c>
      <c r="R32" s="15" t="str">
        <f>[28]Setembro!$C$21</f>
        <v>*</v>
      </c>
      <c r="S32" s="15" t="str">
        <f>[28]Setembro!$C$22</f>
        <v>*</v>
      </c>
      <c r="T32" s="15" t="str">
        <f>[28]Setembro!$C$23</f>
        <v>*</v>
      </c>
      <c r="U32" s="15" t="str">
        <f>[28]Setembro!$C$24</f>
        <v>*</v>
      </c>
      <c r="V32" s="15" t="str">
        <f>[28]Setembro!$C$25</f>
        <v>*</v>
      </c>
      <c r="W32" s="15" t="str">
        <f>[28]Setembro!$C$26</f>
        <v>*</v>
      </c>
      <c r="X32" s="15" t="str">
        <f>[28]Setembro!$C$27</f>
        <v>*</v>
      </c>
      <c r="Y32" s="15" t="str">
        <f>[28]Setembro!$C$28</f>
        <v>*</v>
      </c>
      <c r="Z32" s="15" t="str">
        <f>[28]Setembro!$C$29</f>
        <v>*</v>
      </c>
      <c r="AA32" s="15" t="str">
        <f>[28]Setembro!$C$30</f>
        <v>*</v>
      </c>
      <c r="AB32" s="15" t="str">
        <f>[28]Setembro!$C$31</f>
        <v>*</v>
      </c>
      <c r="AC32" s="15" t="str">
        <f>[28]Setembro!$C$32</f>
        <v>*</v>
      </c>
      <c r="AD32" s="15" t="str">
        <f>[28]Setembro!$C$33</f>
        <v>*</v>
      </c>
      <c r="AE32" s="15" t="str">
        <f>[28]Setembro!$C$34</f>
        <v>*</v>
      </c>
      <c r="AF32" s="28" t="s">
        <v>141</v>
      </c>
      <c r="AG32" s="115" t="s">
        <v>141</v>
      </c>
    </row>
    <row r="33" spans="1:35" s="5" customFormat="1" ht="17.100000000000001" customHeight="1" x14ac:dyDescent="0.2">
      <c r="A33" s="113" t="s">
        <v>33</v>
      </c>
      <c r="B33" s="23">
        <f>MAX(B5:B32)</f>
        <v>33</v>
      </c>
      <c r="C33" s="23">
        <f t="shared" ref="C33:AF33" si="7">MAX(C5:C32)</f>
        <v>34.6</v>
      </c>
      <c r="D33" s="23">
        <f t="shared" si="7"/>
        <v>29.3</v>
      </c>
      <c r="E33" s="23">
        <f t="shared" si="7"/>
        <v>23.9</v>
      </c>
      <c r="F33" s="23">
        <f t="shared" si="7"/>
        <v>29.9</v>
      </c>
      <c r="G33" s="23">
        <f t="shared" si="7"/>
        <v>23.4</v>
      </c>
      <c r="H33" s="23">
        <f t="shared" si="7"/>
        <v>26.4</v>
      </c>
      <c r="I33" s="23">
        <f t="shared" si="7"/>
        <v>30.5</v>
      </c>
      <c r="J33" s="23">
        <f t="shared" si="7"/>
        <v>33.5</v>
      </c>
      <c r="K33" s="23">
        <f t="shared" si="7"/>
        <v>37.1</v>
      </c>
      <c r="L33" s="23">
        <f t="shared" si="7"/>
        <v>39.1</v>
      </c>
      <c r="M33" s="23">
        <f t="shared" si="7"/>
        <v>38.700000000000003</v>
      </c>
      <c r="N33" s="23">
        <f t="shared" si="7"/>
        <v>36.6</v>
      </c>
      <c r="O33" s="23">
        <f t="shared" si="7"/>
        <v>33.4</v>
      </c>
      <c r="P33" s="23">
        <f t="shared" si="7"/>
        <v>32.1</v>
      </c>
      <c r="Q33" s="23">
        <f t="shared" si="7"/>
        <v>36.200000000000003</v>
      </c>
      <c r="R33" s="23">
        <f t="shared" si="7"/>
        <v>38.799999999999997</v>
      </c>
      <c r="S33" s="23">
        <f t="shared" si="7"/>
        <v>39.5</v>
      </c>
      <c r="T33" s="23">
        <f t="shared" si="7"/>
        <v>34.200000000000003</v>
      </c>
      <c r="U33" s="23">
        <f t="shared" si="7"/>
        <v>32.200000000000003</v>
      </c>
      <c r="V33" s="23">
        <f t="shared" si="7"/>
        <v>34.299999999999997</v>
      </c>
      <c r="W33" s="23">
        <f t="shared" si="7"/>
        <v>36.299999999999997</v>
      </c>
      <c r="X33" s="23">
        <f t="shared" si="7"/>
        <v>38.799999999999997</v>
      </c>
      <c r="Y33" s="23">
        <f t="shared" si="7"/>
        <v>36.9</v>
      </c>
      <c r="Z33" s="23">
        <f t="shared" si="7"/>
        <v>33.4</v>
      </c>
      <c r="AA33" s="23">
        <f t="shared" si="7"/>
        <v>35.5</v>
      </c>
      <c r="AB33" s="23">
        <f t="shared" si="7"/>
        <v>36.9</v>
      </c>
      <c r="AC33" s="23">
        <f t="shared" si="7"/>
        <v>38.200000000000003</v>
      </c>
      <c r="AD33" s="23">
        <f t="shared" si="7"/>
        <v>39.799999999999997</v>
      </c>
      <c r="AE33" s="23">
        <f t="shared" si="7"/>
        <v>40.4</v>
      </c>
      <c r="AF33" s="28">
        <f t="shared" si="7"/>
        <v>40.4</v>
      </c>
      <c r="AG33" s="115">
        <f>AVERAGE(AG5:AG32)</f>
        <v>30.093908045977013</v>
      </c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86"/>
      <c r="AG34" s="87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0"/>
      <c r="AG35" s="81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88"/>
      <c r="AG36" s="73"/>
      <c r="AH36" s="2"/>
      <c r="AI36" s="2"/>
    </row>
    <row r="37" spans="1:35" x14ac:dyDescent="0.2">
      <c r="A37" s="78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2"/>
      <c r="AG37" s="89"/>
      <c r="AH37" s="13"/>
    </row>
    <row r="38" spans="1:35" ht="13.5" thickBot="1" x14ac:dyDescent="0.25">
      <c r="A38" s="82"/>
      <c r="B38" s="83"/>
      <c r="C38" s="84"/>
      <c r="D38" s="84"/>
      <c r="E38" s="84"/>
      <c r="F38" s="84"/>
      <c r="G38" s="84"/>
      <c r="H38" s="84"/>
      <c r="I38" s="84"/>
      <c r="J38" s="84"/>
      <c r="K38" s="83"/>
      <c r="L38" s="8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90"/>
      <c r="AG38" s="91"/>
    </row>
    <row r="39" spans="1:35" x14ac:dyDescent="0.2">
      <c r="D39" s="2" t="s">
        <v>52</v>
      </c>
      <c r="M39" s="2" t="s">
        <v>52</v>
      </c>
    </row>
    <row r="40" spans="1:35" x14ac:dyDescent="0.2">
      <c r="E40" s="2" t="s">
        <v>52</v>
      </c>
      <c r="AA40" s="2" t="s">
        <v>52</v>
      </c>
    </row>
    <row r="48" spans="1:35" x14ac:dyDescent="0.2">
      <c r="P48" s="2" t="s">
        <v>52</v>
      </c>
    </row>
  </sheetData>
  <sheetProtection password="C6EC" sheet="1" objects="1" scenarios="1"/>
  <mergeCells count="35">
    <mergeCell ref="B2:AG2"/>
    <mergeCell ref="U3:U4"/>
    <mergeCell ref="N3:N4"/>
    <mergeCell ref="M3:M4"/>
    <mergeCell ref="T3:T4"/>
    <mergeCell ref="L3:L4"/>
    <mergeCell ref="J3:J4"/>
    <mergeCell ref="S3:S4"/>
    <mergeCell ref="C3:C4"/>
    <mergeCell ref="D3:D4"/>
    <mergeCell ref="G3:G4"/>
    <mergeCell ref="E3:E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O3:O4"/>
    <mergeCell ref="H3:H4"/>
    <mergeCell ref="K3:K4"/>
    <mergeCell ref="A2:A4"/>
    <mergeCell ref="Q35:U35"/>
    <mergeCell ref="Q36:U36"/>
    <mergeCell ref="AE3:AE4"/>
    <mergeCell ref="B3:B4"/>
    <mergeCell ref="F3:F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4" zoomScale="90" zoomScaleNormal="90" workbookViewId="0">
      <selection activeCell="AH33" sqref="AH3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34" t="s">
        <v>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6"/>
    </row>
    <row r="2" spans="1:33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3"/>
    </row>
    <row r="3" spans="1:33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26" t="s">
        <v>42</v>
      </c>
      <c r="AG3" s="114" t="s">
        <v>40</v>
      </c>
    </row>
    <row r="4" spans="1:33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26" t="s">
        <v>39</v>
      </c>
      <c r="AG4" s="114" t="s">
        <v>39</v>
      </c>
    </row>
    <row r="5" spans="1:33" s="5" customFormat="1" ht="20.100000000000001" customHeight="1" x14ac:dyDescent="0.2">
      <c r="A5" s="110" t="s">
        <v>45</v>
      </c>
      <c r="B5" s="14">
        <f>[1]Setembro!$D$5</f>
        <v>12.1</v>
      </c>
      <c r="C5" s="14">
        <f>[1]Setembro!$D$6</f>
        <v>11.8</v>
      </c>
      <c r="D5" s="14">
        <f>[1]Setembro!$D$7</f>
        <v>17.899999999999999</v>
      </c>
      <c r="E5" s="14">
        <f>[1]Setembro!$D$8</f>
        <v>18</v>
      </c>
      <c r="F5" s="14">
        <f>[1]Setembro!$D$9</f>
        <v>17.600000000000001</v>
      </c>
      <c r="G5" s="14">
        <f>[1]Setembro!$D$10</f>
        <v>13.5</v>
      </c>
      <c r="H5" s="14">
        <f>[1]Setembro!$D$11</f>
        <v>12</v>
      </c>
      <c r="I5" s="14">
        <f>[1]Setembro!$D$12</f>
        <v>11.6</v>
      </c>
      <c r="J5" s="14">
        <f>[1]Setembro!$D$13</f>
        <v>12.6</v>
      </c>
      <c r="K5" s="14">
        <f>[1]Setembro!$D$14</f>
        <v>13.1</v>
      </c>
      <c r="L5" s="14">
        <f>[1]Setembro!$D$15</f>
        <v>15.8</v>
      </c>
      <c r="M5" s="14">
        <f>[1]Setembro!$D$16</f>
        <v>17.399999999999999</v>
      </c>
      <c r="N5" s="14">
        <f>[1]Setembro!$D$17</f>
        <v>16.399999999999999</v>
      </c>
      <c r="O5" s="14">
        <f>[1]Setembro!$D$18</f>
        <v>19.5</v>
      </c>
      <c r="P5" s="14">
        <f>[1]Setembro!$D$19</f>
        <v>12.3</v>
      </c>
      <c r="Q5" s="14">
        <f>[1]Setembro!$D$20</f>
        <v>12</v>
      </c>
      <c r="R5" s="14">
        <f>[1]Setembro!$D$21</f>
        <v>14.9</v>
      </c>
      <c r="S5" s="14">
        <f>[1]Setembro!$D$22</f>
        <v>18.899999999999999</v>
      </c>
      <c r="T5" s="14">
        <f>[1]Setembro!$D$23</f>
        <v>20</v>
      </c>
      <c r="U5" s="14">
        <f>[1]Setembro!$D$24</f>
        <v>17.7</v>
      </c>
      <c r="V5" s="14">
        <f>[1]Setembro!$D$25</f>
        <v>10.7</v>
      </c>
      <c r="W5" s="14">
        <f>[1]Setembro!$D$26</f>
        <v>11.1</v>
      </c>
      <c r="X5" s="14">
        <f>[1]Setembro!$D$27</f>
        <v>10.1</v>
      </c>
      <c r="Y5" s="14">
        <f>[1]Setembro!$D$28</f>
        <v>12.7</v>
      </c>
      <c r="Z5" s="14">
        <f>[1]Setembro!$D$29</f>
        <v>18</v>
      </c>
      <c r="AA5" s="14">
        <f>[1]Setembro!$D$30</f>
        <v>14.5</v>
      </c>
      <c r="AB5" s="14">
        <f>[1]Setembro!$D$31</f>
        <v>13.7</v>
      </c>
      <c r="AC5" s="14">
        <f>[1]Setembro!$D$32</f>
        <v>13</v>
      </c>
      <c r="AD5" s="14">
        <f>[1]Setembro!$D$33</f>
        <v>11.6</v>
      </c>
      <c r="AE5" s="14">
        <f>[1]Setembro!$D$34</f>
        <v>12.3</v>
      </c>
      <c r="AF5" s="27">
        <f t="shared" ref="AF5:AF13" si="1">MIN(B5:AE5)</f>
        <v>10.1</v>
      </c>
      <c r="AG5" s="126">
        <f t="shared" ref="AG5:AG13" si="2">AVERAGE(B5:AE5)</f>
        <v>14.426666666666669</v>
      </c>
    </row>
    <row r="6" spans="1:33" ht="17.100000000000001" customHeight="1" x14ac:dyDescent="0.2">
      <c r="A6" s="110" t="s">
        <v>0</v>
      </c>
      <c r="B6" s="15">
        <f>[2]Setembro!$D$5</f>
        <v>9.4</v>
      </c>
      <c r="C6" s="15">
        <f>[2]Setembro!$D$6</f>
        <v>9.6</v>
      </c>
      <c r="D6" s="15">
        <f>[2]Setembro!$D$7</f>
        <v>14.5</v>
      </c>
      <c r="E6" s="15">
        <f>[2]Setembro!$D$8</f>
        <v>11.4</v>
      </c>
      <c r="F6" s="15">
        <f>[2]Setembro!$D$9</f>
        <v>10.199999999999999</v>
      </c>
      <c r="G6" s="15">
        <f>[2]Setembro!$D$10</f>
        <v>9.1</v>
      </c>
      <c r="H6" s="15">
        <f>[2]Setembro!$D$11</f>
        <v>2.2000000000000002</v>
      </c>
      <c r="I6" s="15">
        <f>[2]Setembro!$D$12</f>
        <v>7</v>
      </c>
      <c r="J6" s="15">
        <f>[2]Setembro!$D$13</f>
        <v>6.8</v>
      </c>
      <c r="K6" s="15">
        <f>[2]Setembro!$D$14</f>
        <v>10.1</v>
      </c>
      <c r="L6" s="15">
        <f>[2]Setembro!$D$15</f>
        <v>12.8</v>
      </c>
      <c r="M6" s="15">
        <f>[2]Setembro!$D$16</f>
        <v>14.1</v>
      </c>
      <c r="N6" s="15">
        <f>[2]Setembro!$D$17</f>
        <v>19.3</v>
      </c>
      <c r="O6" s="15">
        <f>[2]Setembro!$D$18</f>
        <v>12.8</v>
      </c>
      <c r="P6" s="15">
        <f>[2]Setembro!$D$19</f>
        <v>7.8</v>
      </c>
      <c r="Q6" s="15">
        <f>[2]Setembro!$D$20</f>
        <v>13.7</v>
      </c>
      <c r="R6" s="15">
        <f>[2]Setembro!$D$21</f>
        <v>14.8</v>
      </c>
      <c r="S6" s="15">
        <f>[2]Setembro!$D$22</f>
        <v>18.600000000000001</v>
      </c>
      <c r="T6" s="15">
        <f>[2]Setembro!$D$23</f>
        <v>17.899999999999999</v>
      </c>
      <c r="U6" s="15">
        <f>[2]Setembro!$D$24</f>
        <v>11</v>
      </c>
      <c r="V6" s="15">
        <f>[2]Setembro!$D$25</f>
        <v>10</v>
      </c>
      <c r="W6" s="15">
        <f>[2]Setembro!$D$26</f>
        <v>9.9</v>
      </c>
      <c r="X6" s="15">
        <f>[2]Setembro!$D$27</f>
        <v>9.6999999999999993</v>
      </c>
      <c r="Y6" s="15">
        <f>[2]Setembro!$D$28</f>
        <v>14</v>
      </c>
      <c r="Z6" s="15">
        <f>[2]Setembro!$D$29</f>
        <v>14.7</v>
      </c>
      <c r="AA6" s="15">
        <f>[2]Setembro!$D$30</f>
        <v>10.7</v>
      </c>
      <c r="AB6" s="15">
        <f>[2]Setembro!$D$31</f>
        <v>11.1</v>
      </c>
      <c r="AC6" s="15">
        <f>[2]Setembro!$D$32</f>
        <v>13.2</v>
      </c>
      <c r="AD6" s="15">
        <f>[2]Setembro!$D$33</f>
        <v>12.7</v>
      </c>
      <c r="AE6" s="15">
        <f>[2]Setembro!$D$34</f>
        <v>13.5</v>
      </c>
      <c r="AF6" s="28">
        <f t="shared" si="1"/>
        <v>2.2000000000000002</v>
      </c>
      <c r="AG6" s="115">
        <f t="shared" si="2"/>
        <v>11.753333333333332</v>
      </c>
    </row>
    <row r="7" spans="1:33" ht="17.100000000000001" customHeight="1" x14ac:dyDescent="0.2">
      <c r="A7" s="110" t="s">
        <v>1</v>
      </c>
      <c r="B7" s="15">
        <f>[3]Setembro!$D$5</f>
        <v>11.2</v>
      </c>
      <c r="C7" s="15">
        <f>[3]Setembro!$D$6</f>
        <v>13.6</v>
      </c>
      <c r="D7" s="15">
        <f>[3]Setembro!$D$7</f>
        <v>16.100000000000001</v>
      </c>
      <c r="E7" s="15">
        <f>[3]Setembro!$D$8</f>
        <v>12.6</v>
      </c>
      <c r="F7" s="15">
        <f>[3]Setembro!$D$9</f>
        <v>12.7</v>
      </c>
      <c r="G7" s="15">
        <f>[3]Setembro!$D$10</f>
        <v>12.2</v>
      </c>
      <c r="H7" s="15">
        <f>[3]Setembro!$D$11</f>
        <v>10.3</v>
      </c>
      <c r="I7" s="15">
        <f>[3]Setembro!$D$12</f>
        <v>13.1</v>
      </c>
      <c r="J7" s="15">
        <f>[3]Setembro!$D$13</f>
        <v>16.100000000000001</v>
      </c>
      <c r="K7" s="15">
        <f>[3]Setembro!$D$14</f>
        <v>14.1</v>
      </c>
      <c r="L7" s="15">
        <f>[3]Setembro!$D$15</f>
        <v>15.7</v>
      </c>
      <c r="M7" s="15">
        <f>[3]Setembro!$D$16</f>
        <v>18</v>
      </c>
      <c r="N7" s="15">
        <f>[3]Setembro!$D$17</f>
        <v>22</v>
      </c>
      <c r="O7" s="15">
        <f>[3]Setembro!$D$18</f>
        <v>19.7</v>
      </c>
      <c r="P7" s="15">
        <f>[3]Setembro!$D$19</f>
        <v>14.2</v>
      </c>
      <c r="Q7" s="15">
        <f>[3]Setembro!$D$20</f>
        <v>16</v>
      </c>
      <c r="R7" s="15">
        <f>[3]Setembro!$D$21</f>
        <v>17.7</v>
      </c>
      <c r="S7" s="15">
        <f>[3]Setembro!$D$22</f>
        <v>19.100000000000001</v>
      </c>
      <c r="T7" s="15">
        <f>[3]Setembro!$D$23</f>
        <v>20.100000000000001</v>
      </c>
      <c r="U7" s="15">
        <f>[3]Setembro!$D$24</f>
        <v>18</v>
      </c>
      <c r="V7" s="15">
        <f>[3]Setembro!$D$25</f>
        <v>15</v>
      </c>
      <c r="W7" s="15">
        <f>[3]Setembro!$D$26</f>
        <v>16.100000000000001</v>
      </c>
      <c r="X7" s="15">
        <f>[3]Setembro!$D$27</f>
        <v>17.2</v>
      </c>
      <c r="Y7" s="15">
        <f>[3]Setembro!$D$28</f>
        <v>16.8</v>
      </c>
      <c r="Z7" s="15">
        <f>[3]Setembro!$D$29</f>
        <v>17.899999999999999</v>
      </c>
      <c r="AA7" s="15">
        <f>[3]Setembro!$D$30</f>
        <v>15.8</v>
      </c>
      <c r="AB7" s="15">
        <f>[3]Setembro!$D$31</f>
        <v>16.5</v>
      </c>
      <c r="AC7" s="15">
        <f>[3]Setembro!$D$32</f>
        <v>18.600000000000001</v>
      </c>
      <c r="AD7" s="15">
        <f>[3]Setembro!$D$33</f>
        <v>16.100000000000001</v>
      </c>
      <c r="AE7" s="15">
        <f>[3]Setembro!$D$34</f>
        <v>17.5</v>
      </c>
      <c r="AF7" s="28">
        <f t="shared" si="1"/>
        <v>10.3</v>
      </c>
      <c r="AG7" s="115">
        <f t="shared" si="2"/>
        <v>16.000000000000004</v>
      </c>
    </row>
    <row r="8" spans="1:33" ht="17.100000000000001" customHeight="1" x14ac:dyDescent="0.2">
      <c r="A8" s="110" t="s">
        <v>53</v>
      </c>
      <c r="B8" s="15">
        <f>[4]Setembro!$D$5</f>
        <v>14.4</v>
      </c>
      <c r="C8" s="15">
        <f>[4]Setembro!$D$6</f>
        <v>15.8</v>
      </c>
      <c r="D8" s="15">
        <f>[4]Setembro!$D$7</f>
        <v>19.100000000000001</v>
      </c>
      <c r="E8" s="15">
        <f>[4]Setembro!$D$8</f>
        <v>18</v>
      </c>
      <c r="F8" s="15">
        <f>[4]Setembro!$D$9</f>
        <v>17.3</v>
      </c>
      <c r="G8" s="15">
        <f>[4]Setembro!$D$10</f>
        <v>12.6</v>
      </c>
      <c r="H8" s="15">
        <f>[4]Setembro!$D$11</f>
        <v>10.7</v>
      </c>
      <c r="I8" s="15">
        <f>[4]Setembro!$D$12</f>
        <v>11</v>
      </c>
      <c r="J8" s="15">
        <f>[4]Setembro!$D$13</f>
        <v>12.8</v>
      </c>
      <c r="K8" s="15">
        <f>[4]Setembro!$D$14</f>
        <v>16.5</v>
      </c>
      <c r="L8" s="15">
        <f>[4]Setembro!$D$15</f>
        <v>19.2</v>
      </c>
      <c r="M8" s="15">
        <f>[4]Setembro!$D$16</f>
        <v>20.9</v>
      </c>
      <c r="N8" s="15">
        <f>[4]Setembro!$D$17</f>
        <v>23.3</v>
      </c>
      <c r="O8" s="15">
        <f>[4]Setembro!$D$18</f>
        <v>17.100000000000001</v>
      </c>
      <c r="P8" s="15">
        <f>[4]Setembro!$D$19</f>
        <v>14.4</v>
      </c>
      <c r="Q8" s="15">
        <f>[4]Setembro!$D$20</f>
        <v>16.5</v>
      </c>
      <c r="R8" s="15">
        <f>[4]Setembro!$D$21</f>
        <v>18.600000000000001</v>
      </c>
      <c r="S8" s="15">
        <f>[4]Setembro!$D$22</f>
        <v>21.9</v>
      </c>
      <c r="T8" s="15">
        <f>[4]Setembro!$D$23</f>
        <v>20.3</v>
      </c>
      <c r="U8" s="15">
        <f>[4]Setembro!$D$24</f>
        <v>18.100000000000001</v>
      </c>
      <c r="V8" s="15">
        <f>[4]Setembro!$D$25</f>
        <v>14.7</v>
      </c>
      <c r="W8" s="15">
        <f>[4]Setembro!$D$26</f>
        <v>14.3</v>
      </c>
      <c r="X8" s="15">
        <f>[4]Setembro!$D$27</f>
        <v>16.3</v>
      </c>
      <c r="Y8" s="15">
        <f>[4]Setembro!$D$28</f>
        <v>17.7</v>
      </c>
      <c r="Z8" s="15">
        <f>[4]Setembro!$D$29</f>
        <v>20.100000000000001</v>
      </c>
      <c r="AA8" s="15">
        <f>[4]Setembro!$D$30</f>
        <v>17.7</v>
      </c>
      <c r="AB8" s="15">
        <f>[4]Setembro!$D$31</f>
        <v>18.8</v>
      </c>
      <c r="AC8" s="15">
        <f>[4]Setembro!$D$32</f>
        <v>16.100000000000001</v>
      </c>
      <c r="AD8" s="15">
        <f>[4]Setembro!$D$33</f>
        <v>17.100000000000001</v>
      </c>
      <c r="AE8" s="15">
        <f>[4]Setembro!$D$34</f>
        <v>16.8</v>
      </c>
      <c r="AF8" s="28">
        <f t="shared" ref="AF8" si="3">MIN(B8:AE8)</f>
        <v>10.7</v>
      </c>
      <c r="AG8" s="115">
        <f t="shared" ref="AG8" si="4">AVERAGE(B8:AE8)</f>
        <v>16.936666666666671</v>
      </c>
    </row>
    <row r="9" spans="1:33" ht="17.100000000000001" customHeight="1" x14ac:dyDescent="0.2">
      <c r="A9" s="110" t="s">
        <v>46</v>
      </c>
      <c r="B9" s="15">
        <f>[5]Setembro!$D$5</f>
        <v>8.9</v>
      </c>
      <c r="C9" s="15">
        <f>[5]Setembro!$D$6</f>
        <v>9.1999999999999993</v>
      </c>
      <c r="D9" s="15">
        <f>[5]Setembro!$D$7</f>
        <v>11.8</v>
      </c>
      <c r="E9" s="15">
        <f>[5]Setembro!$D$8</f>
        <v>10.5</v>
      </c>
      <c r="F9" s="15" t="str">
        <f>[5]Setembro!$D$9</f>
        <v>*</v>
      </c>
      <c r="G9" s="15">
        <f>[5]Setembro!$D$10</f>
        <v>10.5</v>
      </c>
      <c r="H9" s="15">
        <f>[5]Setembro!$D$11</f>
        <v>6.2</v>
      </c>
      <c r="I9" s="15">
        <f>[5]Setembro!$D$12</f>
        <v>8.8000000000000007</v>
      </c>
      <c r="J9" s="15">
        <f>[5]Setembro!$D$13</f>
        <v>7.5</v>
      </c>
      <c r="K9" s="15">
        <f>[5]Setembro!$D$14</f>
        <v>9.6999999999999993</v>
      </c>
      <c r="L9" s="15">
        <f>[5]Setembro!$D$15</f>
        <v>11.8</v>
      </c>
      <c r="M9" s="15">
        <f>[5]Setembro!$D$16</f>
        <v>14.8</v>
      </c>
      <c r="N9" s="15">
        <f>[5]Setembro!$D$17</f>
        <v>21.2</v>
      </c>
      <c r="O9" s="15">
        <f>[5]Setembro!$D$18</f>
        <v>11.2</v>
      </c>
      <c r="P9" s="15">
        <f>[5]Setembro!$D$19</f>
        <v>7.4</v>
      </c>
      <c r="Q9" s="15">
        <f>[5]Setembro!$D$20</f>
        <v>12.7</v>
      </c>
      <c r="R9" s="15">
        <f>[5]Setembro!$D$21</f>
        <v>14.4</v>
      </c>
      <c r="S9" s="15">
        <f>[5]Setembro!$D$22</f>
        <v>19.600000000000001</v>
      </c>
      <c r="T9" s="15">
        <f>[5]Setembro!$D$23</f>
        <v>19.5</v>
      </c>
      <c r="U9" s="15">
        <f>[5]Setembro!$D$24</f>
        <v>13</v>
      </c>
      <c r="V9" s="15">
        <f>[5]Setembro!$D$25</f>
        <v>7.3</v>
      </c>
      <c r="W9" s="15">
        <f>[5]Setembro!$D$26</f>
        <v>12.9</v>
      </c>
      <c r="X9" s="15">
        <f>[5]Setembro!$D$27</f>
        <v>11.2</v>
      </c>
      <c r="Y9" s="15">
        <f>[5]Setembro!$D$28</f>
        <v>15</v>
      </c>
      <c r="Z9" s="15">
        <f>[5]Setembro!$D$29</f>
        <v>14.8</v>
      </c>
      <c r="AA9" s="15">
        <f>[5]Setembro!$D$30</f>
        <v>10.199999999999999</v>
      </c>
      <c r="AB9" s="15">
        <f>[5]Setembro!$D$31</f>
        <v>11.5</v>
      </c>
      <c r="AC9" s="15">
        <f>[5]Setembro!$D$32</f>
        <v>12.3</v>
      </c>
      <c r="AD9" s="15">
        <f>[5]Setembro!$D$33</f>
        <v>13.9</v>
      </c>
      <c r="AE9" s="15">
        <f>[5]Setembro!$D$34</f>
        <v>15.1</v>
      </c>
      <c r="AF9" s="28">
        <f t="shared" si="1"/>
        <v>6.2</v>
      </c>
      <c r="AG9" s="115">
        <f t="shared" si="2"/>
        <v>12.16896551724138</v>
      </c>
    </row>
    <row r="10" spans="1:33" ht="17.100000000000001" customHeight="1" x14ac:dyDescent="0.2">
      <c r="A10" s="110" t="s">
        <v>2</v>
      </c>
      <c r="B10" s="15">
        <f>[6]Setembro!$D$5</f>
        <v>13.1</v>
      </c>
      <c r="C10" s="15">
        <f>[6]Setembro!$D$6</f>
        <v>16.5</v>
      </c>
      <c r="D10" s="15">
        <f>[6]Setembro!$D$7</f>
        <v>17.7</v>
      </c>
      <c r="E10" s="15">
        <f>[6]Setembro!$D$8</f>
        <v>13.2</v>
      </c>
      <c r="F10" s="15">
        <f>[6]Setembro!$D$9</f>
        <v>12.2</v>
      </c>
      <c r="G10" s="15">
        <f>[6]Setembro!$D$10</f>
        <v>10.3</v>
      </c>
      <c r="H10" s="15">
        <f>[6]Setembro!$D$11</f>
        <v>10</v>
      </c>
      <c r="I10" s="15">
        <f>[6]Setembro!$D$12</f>
        <v>12.7</v>
      </c>
      <c r="J10" s="15">
        <f>[6]Setembro!$D$13</f>
        <v>13.9</v>
      </c>
      <c r="K10" s="15">
        <f>[6]Setembro!$D$14</f>
        <v>19.899999999999999</v>
      </c>
      <c r="L10" s="15">
        <f>[6]Setembro!$D$15</f>
        <v>18.8</v>
      </c>
      <c r="M10" s="15">
        <f>[6]Setembro!$D$16</f>
        <v>19.7</v>
      </c>
      <c r="N10" s="15">
        <f>[6]Setembro!$D$17</f>
        <v>23</v>
      </c>
      <c r="O10" s="15">
        <f>[6]Setembro!$D$18</f>
        <v>16.5</v>
      </c>
      <c r="P10" s="15">
        <f>[6]Setembro!$D$19</f>
        <v>15.1</v>
      </c>
      <c r="Q10" s="15">
        <f>[6]Setembro!$D$20</f>
        <v>16.7</v>
      </c>
      <c r="R10" s="15">
        <f>[6]Setembro!$D$21</f>
        <v>19.600000000000001</v>
      </c>
      <c r="S10" s="15">
        <f>[6]Setembro!$D$22</f>
        <v>21.2</v>
      </c>
      <c r="T10" s="15">
        <f>[6]Setembro!$D$23</f>
        <v>20</v>
      </c>
      <c r="U10" s="15">
        <f>[6]Setembro!$D$24</f>
        <v>16.8</v>
      </c>
      <c r="V10" s="15">
        <f>[6]Setembro!$D$25</f>
        <v>16.2</v>
      </c>
      <c r="W10" s="15">
        <f>[6]Setembro!$D$26</f>
        <v>15.8</v>
      </c>
      <c r="X10" s="15">
        <f>[6]Setembro!$D$27</f>
        <v>15</v>
      </c>
      <c r="Y10" s="15">
        <f>[6]Setembro!$D$28</f>
        <v>14.5</v>
      </c>
      <c r="Z10" s="15">
        <f>[6]Setembro!$D$29</f>
        <v>17.8</v>
      </c>
      <c r="AA10" s="15">
        <f>[6]Setembro!$D$30</f>
        <v>18.100000000000001</v>
      </c>
      <c r="AB10" s="15">
        <f>[6]Setembro!$D$31</f>
        <v>20.8</v>
      </c>
      <c r="AC10" s="15">
        <f>[6]Setembro!$D$32</f>
        <v>20.8</v>
      </c>
      <c r="AD10" s="15">
        <f>[6]Setembro!$D$33</f>
        <v>19.2</v>
      </c>
      <c r="AE10" s="15">
        <f>[6]Setembro!$D$34</f>
        <v>17.8</v>
      </c>
      <c r="AF10" s="28">
        <f t="shared" si="1"/>
        <v>10</v>
      </c>
      <c r="AG10" s="115">
        <f t="shared" si="2"/>
        <v>16.763333333333335</v>
      </c>
    </row>
    <row r="11" spans="1:33" ht="17.100000000000001" customHeight="1" x14ac:dyDescent="0.2">
      <c r="A11" s="110" t="s">
        <v>3</v>
      </c>
      <c r="B11" s="15">
        <f>[7]Setembro!$D$5</f>
        <v>18.2</v>
      </c>
      <c r="C11" s="15">
        <f>[7]Setembro!$D$6</f>
        <v>16.600000000000001</v>
      </c>
      <c r="D11" s="15">
        <f>[7]Setembro!$D$7</f>
        <v>19.5</v>
      </c>
      <c r="E11" s="15">
        <f>[7]Setembro!$D$8</f>
        <v>17.8</v>
      </c>
      <c r="F11" s="15">
        <f>[7]Setembro!$D$9</f>
        <v>18.3</v>
      </c>
      <c r="G11" s="15">
        <f>[7]Setembro!$D$10</f>
        <v>17</v>
      </c>
      <c r="H11" s="15">
        <f>[7]Setembro!$D$11</f>
        <v>13.9</v>
      </c>
      <c r="I11" s="15">
        <f>[7]Setembro!$D$12</f>
        <v>14.1</v>
      </c>
      <c r="J11" s="15">
        <f>[7]Setembro!$D$13</f>
        <v>13.8</v>
      </c>
      <c r="K11" s="15">
        <f>[7]Setembro!$D$14</f>
        <v>15.5</v>
      </c>
      <c r="L11" s="15">
        <f>[7]Setembro!$D$15</f>
        <v>17.5</v>
      </c>
      <c r="M11" s="15">
        <f>[7]Setembro!$D$16</f>
        <v>16.899999999999999</v>
      </c>
      <c r="N11" s="15">
        <f>[7]Setembro!$D$17</f>
        <v>16.8</v>
      </c>
      <c r="O11" s="15">
        <f>[7]Setembro!$D$18</f>
        <v>20.399999999999999</v>
      </c>
      <c r="P11" s="15">
        <f>[7]Setembro!$D$19</f>
        <v>13.5</v>
      </c>
      <c r="Q11" s="15">
        <f>[7]Setembro!$D$20</f>
        <v>14.8</v>
      </c>
      <c r="R11" s="15">
        <f>[7]Setembro!$D$21</f>
        <v>16.3</v>
      </c>
      <c r="S11" s="15">
        <f>[7]Setembro!$D$22</f>
        <v>21.7</v>
      </c>
      <c r="T11" s="15">
        <f>[7]Setembro!$D$23</f>
        <v>20.100000000000001</v>
      </c>
      <c r="U11" s="15">
        <f>[7]Setembro!$D$24</f>
        <v>17.899999999999999</v>
      </c>
      <c r="V11" s="15">
        <f>[7]Setembro!$D$25</f>
        <v>16.899999999999999</v>
      </c>
      <c r="W11" s="15">
        <f>[7]Setembro!$D$26</f>
        <v>13.1</v>
      </c>
      <c r="X11" s="15">
        <f>[7]Setembro!$D$27</f>
        <v>13.3</v>
      </c>
      <c r="Y11" s="15">
        <f>[7]Setembro!$D$28</f>
        <v>13.8</v>
      </c>
      <c r="Z11" s="15">
        <f>[7]Setembro!$D$29</f>
        <v>15.8</v>
      </c>
      <c r="AA11" s="15">
        <f>[7]Setembro!$D$30</f>
        <v>17.3</v>
      </c>
      <c r="AB11" s="15">
        <f>[7]Setembro!$D$31</f>
        <v>16.899999999999999</v>
      </c>
      <c r="AC11" s="15">
        <f>[7]Setembro!$D$32</f>
        <v>13.4</v>
      </c>
      <c r="AD11" s="15">
        <f>[7]Setembro!$D$33</f>
        <v>14.5</v>
      </c>
      <c r="AE11" s="15">
        <f>[7]Setembro!$D$34</f>
        <v>15</v>
      </c>
      <c r="AF11" s="28">
        <f t="shared" si="1"/>
        <v>13.1</v>
      </c>
      <c r="AG11" s="115">
        <f t="shared" si="2"/>
        <v>16.353333333333335</v>
      </c>
    </row>
    <row r="12" spans="1:33" ht="17.100000000000001" customHeight="1" x14ac:dyDescent="0.2">
      <c r="A12" s="110" t="s">
        <v>4</v>
      </c>
      <c r="B12" s="15">
        <f>[8]Setembro!$D$5</f>
        <v>14.3</v>
      </c>
      <c r="C12" s="15">
        <f>[8]Setembro!$D$6</f>
        <v>15.3</v>
      </c>
      <c r="D12" s="15">
        <f>[8]Setembro!$D$7</f>
        <v>16.8</v>
      </c>
      <c r="E12" s="15">
        <f>[8]Setembro!$D$8</f>
        <v>16.7</v>
      </c>
      <c r="F12" s="15">
        <f>[8]Setembro!$D$9</f>
        <v>16.7</v>
      </c>
      <c r="G12" s="15">
        <f>[8]Setembro!$D$10</f>
        <v>13</v>
      </c>
      <c r="H12" s="15">
        <f>[8]Setembro!$D$11</f>
        <v>10.9</v>
      </c>
      <c r="I12" s="15">
        <f>[8]Setembro!$D$12</f>
        <v>13.4</v>
      </c>
      <c r="J12" s="15">
        <f>[8]Setembro!$D$13</f>
        <v>13.8</v>
      </c>
      <c r="K12" s="15">
        <f>[8]Setembro!$D$14</f>
        <v>18.5</v>
      </c>
      <c r="L12" s="15">
        <f>[8]Setembro!$D$15</f>
        <v>18.899999999999999</v>
      </c>
      <c r="M12" s="15">
        <f>[8]Setembro!$D$16</f>
        <v>20.5</v>
      </c>
      <c r="N12" s="15">
        <f>[8]Setembro!$D$17</f>
        <v>19.600000000000001</v>
      </c>
      <c r="O12" s="15">
        <f>[8]Setembro!$D$18</f>
        <v>17.7</v>
      </c>
      <c r="P12" s="15">
        <f>[8]Setembro!$D$19</f>
        <v>13.1</v>
      </c>
      <c r="Q12" s="15">
        <f>[8]Setembro!$D$20</f>
        <v>17.5</v>
      </c>
      <c r="R12" s="15">
        <f>[8]Setembro!$D$21</f>
        <v>19.100000000000001</v>
      </c>
      <c r="S12" s="15">
        <f>[8]Setembro!$D$22</f>
        <v>18.3</v>
      </c>
      <c r="T12" s="15">
        <f>[8]Setembro!$D$23</f>
        <v>17.899999999999999</v>
      </c>
      <c r="U12" s="15">
        <f>[8]Setembro!$D$24</f>
        <v>16.2</v>
      </c>
      <c r="V12" s="15">
        <f>[8]Setembro!$D$25</f>
        <v>16.5</v>
      </c>
      <c r="W12" s="15">
        <f>[8]Setembro!$D$26</f>
        <v>13.8</v>
      </c>
      <c r="X12" s="15">
        <f>[8]Setembro!$D$27</f>
        <v>17.399999999999999</v>
      </c>
      <c r="Y12" s="15">
        <f>[8]Setembro!$D$28</f>
        <v>15.2</v>
      </c>
      <c r="Z12" s="15">
        <f>[8]Setembro!$D$29</f>
        <v>17.2</v>
      </c>
      <c r="AA12" s="15">
        <f>[8]Setembro!$D$30</f>
        <v>17.100000000000001</v>
      </c>
      <c r="AB12" s="15">
        <f>[8]Setembro!$D$31</f>
        <v>16.899999999999999</v>
      </c>
      <c r="AC12" s="15">
        <f>[8]Setembro!$D$32</f>
        <v>17.5</v>
      </c>
      <c r="AD12" s="15">
        <f>[8]Setembro!$D$33</f>
        <v>15.7</v>
      </c>
      <c r="AE12" s="15">
        <f>[8]Setembro!$D$34</f>
        <v>18.5</v>
      </c>
      <c r="AF12" s="28">
        <f t="shared" si="1"/>
        <v>10.9</v>
      </c>
      <c r="AG12" s="115">
        <f t="shared" si="2"/>
        <v>16.466666666666665</v>
      </c>
    </row>
    <row r="13" spans="1:33" ht="17.100000000000001" customHeight="1" x14ac:dyDescent="0.2">
      <c r="A13" s="110" t="s">
        <v>5</v>
      </c>
      <c r="B13" s="15">
        <f>[9]Setembro!$D$5</f>
        <v>15.1</v>
      </c>
      <c r="C13" s="15">
        <f>[9]Setembro!$D$6</f>
        <v>19.3</v>
      </c>
      <c r="D13" s="15">
        <f>[9]Setembro!$D$7</f>
        <v>10.7</v>
      </c>
      <c r="E13" s="15">
        <f>[9]Setembro!$D$8</f>
        <v>9.8000000000000007</v>
      </c>
      <c r="F13" s="15">
        <f>[9]Setembro!$D$9</f>
        <v>10.8</v>
      </c>
      <c r="G13" s="15">
        <f>[9]Setembro!$D$10</f>
        <v>11.7</v>
      </c>
      <c r="H13" s="15">
        <f>[9]Setembro!$D$11</f>
        <v>12.3</v>
      </c>
      <c r="I13" s="15">
        <f>[9]Setembro!$D$12</f>
        <v>15.3</v>
      </c>
      <c r="J13" s="15">
        <f>[9]Setembro!$D$13</f>
        <v>15.7</v>
      </c>
      <c r="K13" s="15">
        <f>[9]Setembro!$D$14</f>
        <v>18.7</v>
      </c>
      <c r="L13" s="15">
        <f>[9]Setembro!$D$15</f>
        <v>20</v>
      </c>
      <c r="M13" s="15">
        <f>[9]Setembro!$D$16</f>
        <v>22.5</v>
      </c>
      <c r="N13" s="15">
        <f>[9]Setembro!$D$17</f>
        <v>26.9</v>
      </c>
      <c r="O13" s="15">
        <f>[9]Setembro!$D$18</f>
        <v>21.6</v>
      </c>
      <c r="P13" s="15">
        <f>[9]Setembro!$D$19</f>
        <v>18.3</v>
      </c>
      <c r="Q13" s="15">
        <f>[9]Setembro!$D$20</f>
        <v>17.899999999999999</v>
      </c>
      <c r="R13" s="15">
        <f>[9]Setembro!$D$21</f>
        <v>22.5</v>
      </c>
      <c r="S13" s="15">
        <f>[9]Setembro!$D$22</f>
        <v>23.9</v>
      </c>
      <c r="T13" s="15">
        <f>[9]Setembro!$D$23</f>
        <v>20.7</v>
      </c>
      <c r="U13" s="15">
        <f>[9]Setembro!$D$24</f>
        <v>19.600000000000001</v>
      </c>
      <c r="V13" s="15">
        <f>[9]Setembro!$D$25</f>
        <v>19.2</v>
      </c>
      <c r="W13" s="15">
        <f>[9]Setembro!$D$26</f>
        <v>22.7</v>
      </c>
      <c r="X13" s="15">
        <f>[9]Setembro!$D$27</f>
        <v>21.7</v>
      </c>
      <c r="Y13" s="15">
        <f>[9]Setembro!$D$28</f>
        <v>21.3</v>
      </c>
      <c r="Z13" s="15">
        <f>[9]Setembro!$D$29</f>
        <v>20.7</v>
      </c>
      <c r="AA13" s="15">
        <f>[9]Setembro!$D$30</f>
        <v>19</v>
      </c>
      <c r="AB13" s="15">
        <f>[9]Setembro!$D$31</f>
        <v>21</v>
      </c>
      <c r="AC13" s="15">
        <f>[9]Setembro!$D$32</f>
        <v>21.2</v>
      </c>
      <c r="AD13" s="15">
        <f>[9]Setembro!$D$33</f>
        <v>21.5</v>
      </c>
      <c r="AE13" s="15">
        <f>[9]Setembro!$D$34</f>
        <v>23.8</v>
      </c>
      <c r="AF13" s="28">
        <f t="shared" si="1"/>
        <v>9.8000000000000007</v>
      </c>
      <c r="AG13" s="115">
        <f t="shared" si="2"/>
        <v>18.84666666666666</v>
      </c>
    </row>
    <row r="14" spans="1:33" ht="17.100000000000001" customHeight="1" x14ac:dyDescent="0.2">
      <c r="A14" s="110" t="s">
        <v>48</v>
      </c>
      <c r="B14" s="15">
        <f>[10]Setembro!$D$5</f>
        <v>14.2</v>
      </c>
      <c r="C14" s="15">
        <f>[10]Setembro!$D$6</f>
        <v>15.5</v>
      </c>
      <c r="D14" s="15">
        <f>[10]Setembro!$D$7</f>
        <v>17.5</v>
      </c>
      <c r="E14" s="15">
        <f>[10]Setembro!$D$8</f>
        <v>16.7</v>
      </c>
      <c r="F14" s="15">
        <f>[10]Setembro!$D$9</f>
        <v>16.600000000000001</v>
      </c>
      <c r="G14" s="15">
        <f>[10]Setembro!$D$10</f>
        <v>14.1</v>
      </c>
      <c r="H14" s="15">
        <f>[10]Setembro!$D$11</f>
        <v>12.2</v>
      </c>
      <c r="I14" s="15">
        <f>[10]Setembro!$D$12</f>
        <v>12.5</v>
      </c>
      <c r="J14" s="15">
        <f>[10]Setembro!$D$13</f>
        <v>15.8</v>
      </c>
      <c r="K14" s="15">
        <f>[10]Setembro!$D$14</f>
        <v>17.2</v>
      </c>
      <c r="L14" s="15">
        <f>[10]Setembro!$D$15</f>
        <v>17.600000000000001</v>
      </c>
      <c r="M14" s="15">
        <f>[10]Setembro!$D$16</f>
        <v>21.3</v>
      </c>
      <c r="N14" s="15">
        <f>[10]Setembro!$D$17</f>
        <v>18.600000000000001</v>
      </c>
      <c r="O14" s="15">
        <f>[10]Setembro!$D$18</f>
        <v>18.899999999999999</v>
      </c>
      <c r="P14" s="15">
        <f>[10]Setembro!$D$19</f>
        <v>14.8</v>
      </c>
      <c r="Q14" s="15">
        <f>[10]Setembro!$D$20</f>
        <v>14.8</v>
      </c>
      <c r="R14" s="15">
        <f>[10]Setembro!$D$21</f>
        <v>19.5</v>
      </c>
      <c r="S14" s="15">
        <f>[10]Setembro!$D$22</f>
        <v>20.8</v>
      </c>
      <c r="T14" s="15">
        <f>[10]Setembro!$D$23</f>
        <v>19.399999999999999</v>
      </c>
      <c r="U14" s="15">
        <f>[10]Setembro!$D$24</f>
        <v>17.3</v>
      </c>
      <c r="V14" s="15">
        <f>[10]Setembro!$D$25</f>
        <v>16.7</v>
      </c>
      <c r="W14" s="15">
        <f>[10]Setembro!$D$26</f>
        <v>14.7</v>
      </c>
      <c r="X14" s="15">
        <f>[10]Setembro!$D$27</f>
        <v>13.8</v>
      </c>
      <c r="Y14" s="15">
        <f>[10]Setembro!$D$28</f>
        <v>14.9</v>
      </c>
      <c r="Z14" s="15">
        <f>[10]Setembro!$D$29</f>
        <v>17.3</v>
      </c>
      <c r="AA14" s="15">
        <f>[10]Setembro!$D$30</f>
        <v>16.2</v>
      </c>
      <c r="AB14" s="15">
        <f>[10]Setembro!$D$31</f>
        <v>16.899999999999999</v>
      </c>
      <c r="AC14" s="15">
        <f>[10]Setembro!$D$32</f>
        <v>17.3</v>
      </c>
      <c r="AD14" s="15">
        <f>[10]Setembro!$D$33</f>
        <v>16.600000000000001</v>
      </c>
      <c r="AE14" s="15">
        <f>[10]Setembro!$D$34</f>
        <v>16.3</v>
      </c>
      <c r="AF14" s="28">
        <f>MIN(B14:AE14)</f>
        <v>12.2</v>
      </c>
      <c r="AG14" s="115">
        <f>AVERAGE(B14:AE14)</f>
        <v>16.533333333333335</v>
      </c>
    </row>
    <row r="15" spans="1:33" ht="17.100000000000001" customHeight="1" x14ac:dyDescent="0.2">
      <c r="A15" s="110" t="s">
        <v>6</v>
      </c>
      <c r="B15" s="15">
        <f>[11]Setembro!$D$5</f>
        <v>11.4</v>
      </c>
      <c r="C15" s="15">
        <f>[11]Setembro!$D$6</f>
        <v>16.5</v>
      </c>
      <c r="D15" s="15">
        <f>[11]Setembro!$D$7</f>
        <v>18.899999999999999</v>
      </c>
      <c r="E15" s="15">
        <f>[11]Setembro!$D$8</f>
        <v>13.9</v>
      </c>
      <c r="F15" s="15">
        <f>[11]Setembro!$D$9</f>
        <v>14.8</v>
      </c>
      <c r="G15" s="15">
        <f>[11]Setembro!$D$10</f>
        <v>14</v>
      </c>
      <c r="H15" s="15">
        <f>[11]Setembro!$D$11</f>
        <v>14.8</v>
      </c>
      <c r="I15" s="15">
        <f>[11]Setembro!$D$12</f>
        <v>14.6</v>
      </c>
      <c r="J15" s="15">
        <f>[11]Setembro!$D$13</f>
        <v>16.8</v>
      </c>
      <c r="K15" s="15">
        <f>[11]Setembro!$D$14</f>
        <v>18.5</v>
      </c>
      <c r="L15" s="15">
        <f>[11]Setembro!$D$15</f>
        <v>18.5</v>
      </c>
      <c r="M15" s="15">
        <f>[11]Setembro!$D$16</f>
        <v>18</v>
      </c>
      <c r="N15" s="15">
        <f>[11]Setembro!$D$17</f>
        <v>17.399999999999999</v>
      </c>
      <c r="O15" s="15">
        <f>[11]Setembro!$D$18</f>
        <v>22.9</v>
      </c>
      <c r="P15" s="15">
        <f>[11]Setembro!$D$19</f>
        <v>15.8</v>
      </c>
      <c r="Q15" s="15">
        <f>[11]Setembro!$D$20</f>
        <v>18.600000000000001</v>
      </c>
      <c r="R15" s="15">
        <f>[11]Setembro!$D$21</f>
        <v>18.899999999999999</v>
      </c>
      <c r="S15" s="15">
        <f>[11]Setembro!$D$22</f>
        <v>21</v>
      </c>
      <c r="T15" s="15">
        <f>[11]Setembro!$D$23</f>
        <v>23</v>
      </c>
      <c r="U15" s="15">
        <f>[11]Setembro!$D$24</f>
        <v>19.899999999999999</v>
      </c>
      <c r="V15" s="15">
        <f>[11]Setembro!$D$25</f>
        <v>18.399999999999999</v>
      </c>
      <c r="W15" s="15">
        <f>[11]Setembro!$D$26</f>
        <v>15.7</v>
      </c>
      <c r="X15" s="15">
        <f>[11]Setembro!$D$27</f>
        <v>17.2</v>
      </c>
      <c r="Y15" s="15">
        <f>[11]Setembro!$D$28</f>
        <v>18.3</v>
      </c>
      <c r="Z15" s="15">
        <f>[11]Setembro!$D$29</f>
        <v>20.8</v>
      </c>
      <c r="AA15" s="15">
        <f>[11]Setembro!$D$30</f>
        <v>18</v>
      </c>
      <c r="AB15" s="15">
        <f>[11]Setembro!$D$31</f>
        <v>20.5</v>
      </c>
      <c r="AC15" s="15">
        <f>[11]Setembro!$D$32</f>
        <v>19.399999999999999</v>
      </c>
      <c r="AD15" s="15">
        <f>[11]Setembro!$D$33</f>
        <v>17.899999999999999</v>
      </c>
      <c r="AE15" s="15">
        <f>[11]Setembro!$D$34</f>
        <v>16.399999999999999</v>
      </c>
      <c r="AF15" s="28">
        <f t="shared" ref="AF15:AF30" si="5">MIN(B15:AE15)</f>
        <v>11.4</v>
      </c>
      <c r="AG15" s="115">
        <f t="shared" ref="AG15:AG30" si="6">AVERAGE(B15:AE15)</f>
        <v>17.693333333333332</v>
      </c>
    </row>
    <row r="16" spans="1:33" ht="17.100000000000001" customHeight="1" x14ac:dyDescent="0.2">
      <c r="A16" s="110" t="s">
        <v>7</v>
      </c>
      <c r="B16" s="15">
        <f>[12]Setembro!$D$5</f>
        <v>11.7</v>
      </c>
      <c r="C16" s="15">
        <f>[12]Setembro!$D$6</f>
        <v>12.4</v>
      </c>
      <c r="D16" s="15">
        <f>[12]Setembro!$D$7</f>
        <v>15.8</v>
      </c>
      <c r="E16" s="15">
        <f>[12]Setembro!$D$8</f>
        <v>12.5</v>
      </c>
      <c r="F16" s="15">
        <f>[12]Setembro!$D$9</f>
        <v>10.7</v>
      </c>
      <c r="G16" s="15">
        <f>[12]Setembro!$D$10</f>
        <v>9.5</v>
      </c>
      <c r="H16" s="15">
        <f>[12]Setembro!$D$11</f>
        <v>6.3</v>
      </c>
      <c r="I16" s="15">
        <f>[12]Setembro!$D$12</f>
        <v>9.4</v>
      </c>
      <c r="J16" s="15">
        <f>[12]Setembro!$D$13</f>
        <v>10.8</v>
      </c>
      <c r="K16" s="15">
        <f>[12]Setembro!$D$14</f>
        <v>17</v>
      </c>
      <c r="L16" s="15">
        <f>[12]Setembro!$D$15</f>
        <v>16.600000000000001</v>
      </c>
      <c r="M16" s="15">
        <f>[12]Setembro!$D$16</f>
        <v>19.5</v>
      </c>
      <c r="N16" s="15">
        <f>[12]Setembro!$D$17</f>
        <v>21.3</v>
      </c>
      <c r="O16" s="15">
        <f>[12]Setembro!$D$18</f>
        <v>16.100000000000001</v>
      </c>
      <c r="P16" s="15">
        <f>[12]Setembro!$D$19</f>
        <v>11.1</v>
      </c>
      <c r="Q16" s="15">
        <f>[12]Setembro!$D$20</f>
        <v>14.7</v>
      </c>
      <c r="R16" s="15">
        <f>[12]Setembro!$D$21</f>
        <v>17.899999999999999</v>
      </c>
      <c r="S16" s="15">
        <f>[12]Setembro!$D$22</f>
        <v>22.8</v>
      </c>
      <c r="T16" s="15">
        <f>[12]Setembro!$D$23</f>
        <v>18.100000000000001</v>
      </c>
      <c r="U16" s="15">
        <f>[12]Setembro!$D$24</f>
        <v>12.9</v>
      </c>
      <c r="V16" s="15">
        <f>[12]Setembro!$D$25</f>
        <v>14.3</v>
      </c>
      <c r="W16" s="15">
        <f>[12]Setembro!$D$26</f>
        <v>13.6</v>
      </c>
      <c r="X16" s="15">
        <f>[12]Setembro!$D$27</f>
        <v>13.3</v>
      </c>
      <c r="Y16" s="15">
        <f>[12]Setembro!$D$28</f>
        <v>14.7</v>
      </c>
      <c r="Z16" s="15">
        <f>[12]Setembro!$D$29</f>
        <v>16.399999999999999</v>
      </c>
      <c r="AA16" s="15">
        <f>[12]Setembro!$D$30</f>
        <v>13</v>
      </c>
      <c r="AB16" s="15">
        <f>[12]Setembro!$D$31</f>
        <v>16.2</v>
      </c>
      <c r="AC16" s="15">
        <f>[12]Setembro!$D$32</f>
        <v>17.8</v>
      </c>
      <c r="AD16" s="15">
        <f>[12]Setembro!$D$33</f>
        <v>15.9</v>
      </c>
      <c r="AE16" s="15">
        <f>[12]Setembro!$D$34</f>
        <v>15.9</v>
      </c>
      <c r="AF16" s="28">
        <f t="shared" si="5"/>
        <v>6.3</v>
      </c>
      <c r="AG16" s="115">
        <f t="shared" si="6"/>
        <v>14.606666666666666</v>
      </c>
    </row>
    <row r="17" spans="1:33" ht="17.100000000000001" customHeight="1" x14ac:dyDescent="0.2">
      <c r="A17" s="110" t="s">
        <v>8</v>
      </c>
      <c r="B17" s="15">
        <f>[13]Setembro!$D$5</f>
        <v>11.4</v>
      </c>
      <c r="C17" s="15">
        <f>[13]Setembro!$D$6</f>
        <v>11.5</v>
      </c>
      <c r="D17" s="15">
        <f>[13]Setembro!$D$7</f>
        <v>16.5</v>
      </c>
      <c r="E17" s="15">
        <f>[13]Setembro!$D$8</f>
        <v>15.6</v>
      </c>
      <c r="F17" s="15">
        <f>[13]Setembro!$D$9</f>
        <v>11.9</v>
      </c>
      <c r="G17" s="15">
        <f>[13]Setembro!$D$10</f>
        <v>10.3</v>
      </c>
      <c r="H17" s="15">
        <f>[13]Setembro!$D$11</f>
        <v>6.2</v>
      </c>
      <c r="I17" s="15">
        <f>[13]Setembro!$D$12</f>
        <v>6.9</v>
      </c>
      <c r="J17" s="15">
        <f>[13]Setembro!$D$13</f>
        <v>8</v>
      </c>
      <c r="K17" s="15">
        <f>[13]Setembro!$D$14</f>
        <v>13.1</v>
      </c>
      <c r="L17" s="15">
        <f>[13]Setembro!$D$15</f>
        <v>16.7</v>
      </c>
      <c r="M17" s="15">
        <f>[13]Setembro!$D$16</f>
        <v>19.399999999999999</v>
      </c>
      <c r="N17" s="15">
        <f>[13]Setembro!$D$17</f>
        <v>20.100000000000001</v>
      </c>
      <c r="O17" s="15">
        <f>[13]Setembro!$D$18</f>
        <v>13.5</v>
      </c>
      <c r="P17" s="15">
        <f>[13]Setembro!$D$19</f>
        <v>10.4</v>
      </c>
      <c r="Q17" s="15">
        <f>[13]Setembro!$D$20</f>
        <v>15</v>
      </c>
      <c r="R17" s="15">
        <f>[13]Setembro!$D$21</f>
        <v>16.7</v>
      </c>
      <c r="S17" s="15">
        <f>[13]Setembro!$D$22</f>
        <v>20.9</v>
      </c>
      <c r="T17" s="15">
        <f>[13]Setembro!$D$23</f>
        <v>17.899999999999999</v>
      </c>
      <c r="U17" s="15">
        <f>[13]Setembro!$D$24</f>
        <v>12.7</v>
      </c>
      <c r="V17" s="15">
        <f>[13]Setembro!$D$25</f>
        <v>11.9</v>
      </c>
      <c r="W17" s="15">
        <f>[13]Setembro!$D$26</f>
        <v>13.3</v>
      </c>
      <c r="X17" s="15">
        <f>[13]Setembro!$D$27</f>
        <v>12.3</v>
      </c>
      <c r="Y17" s="15">
        <f>[13]Setembro!$D$28</f>
        <v>16.600000000000001</v>
      </c>
      <c r="Z17" s="15">
        <f>[13]Setembro!$D$29</f>
        <v>17.7</v>
      </c>
      <c r="AA17" s="15">
        <f>[13]Setembro!$D$30</f>
        <v>12.7</v>
      </c>
      <c r="AB17" s="15">
        <f>[13]Setembro!$D$31</f>
        <v>12.1</v>
      </c>
      <c r="AC17" s="15">
        <f>[13]Setembro!$D$32</f>
        <v>15.4</v>
      </c>
      <c r="AD17" s="15">
        <f>[13]Setembro!$D$33</f>
        <v>13</v>
      </c>
      <c r="AE17" s="15">
        <f>[13]Setembro!$D$34</f>
        <v>15.6</v>
      </c>
      <c r="AF17" s="28">
        <f t="shared" si="5"/>
        <v>6.2</v>
      </c>
      <c r="AG17" s="115">
        <f t="shared" si="6"/>
        <v>13.843333333333334</v>
      </c>
    </row>
    <row r="18" spans="1:33" ht="17.100000000000001" customHeight="1" x14ac:dyDescent="0.2">
      <c r="A18" s="110" t="s">
        <v>9</v>
      </c>
      <c r="B18" s="15">
        <f>[14]Setembro!$D$5</f>
        <v>13</v>
      </c>
      <c r="C18" s="15">
        <f>[14]Setembro!$D$6</f>
        <v>15.3</v>
      </c>
      <c r="D18" s="15">
        <f>[14]Setembro!$D$7</f>
        <v>17.8</v>
      </c>
      <c r="E18" s="15">
        <f>[14]Setembro!$D$8</f>
        <v>15.3</v>
      </c>
      <c r="F18" s="15">
        <f>[14]Setembro!$D$9</f>
        <v>12.2</v>
      </c>
      <c r="G18" s="15">
        <f>[14]Setembro!$D$10</f>
        <v>10.9</v>
      </c>
      <c r="H18" s="15">
        <f>[14]Setembro!$D$11</f>
        <v>8.6999999999999993</v>
      </c>
      <c r="I18" s="15">
        <f>[14]Setembro!$D$12</f>
        <v>10</v>
      </c>
      <c r="J18" s="15">
        <f>[14]Setembro!$D$13</f>
        <v>12.4</v>
      </c>
      <c r="K18" s="15">
        <f>[14]Setembro!$D$14</f>
        <v>16.600000000000001</v>
      </c>
      <c r="L18" s="15">
        <f>[14]Setembro!$D$15</f>
        <v>19.8</v>
      </c>
      <c r="M18" s="15">
        <f>[14]Setembro!$D$16</f>
        <v>21.9</v>
      </c>
      <c r="N18" s="15">
        <f>[14]Setembro!$D$17</f>
        <v>22</v>
      </c>
      <c r="O18" s="15">
        <f>[14]Setembro!$D$18</f>
        <v>17.5</v>
      </c>
      <c r="P18" s="15">
        <f>[14]Setembro!$D$19</f>
        <v>13.3</v>
      </c>
      <c r="Q18" s="15">
        <f>[14]Setembro!$D$20</f>
        <v>17.100000000000001</v>
      </c>
      <c r="R18" s="15">
        <f>[14]Setembro!$D$21</f>
        <v>18.7</v>
      </c>
      <c r="S18" s="15">
        <f>[14]Setembro!$D$22</f>
        <v>22.1</v>
      </c>
      <c r="T18" s="15">
        <f>[14]Setembro!$D$23</f>
        <v>18.600000000000001</v>
      </c>
      <c r="U18" s="15">
        <f>[14]Setembro!$D$24</f>
        <v>14.7</v>
      </c>
      <c r="V18" s="15">
        <f>[14]Setembro!$D$25</f>
        <v>14.5</v>
      </c>
      <c r="W18" s="15">
        <f>[14]Setembro!$D$26</f>
        <v>14.2</v>
      </c>
      <c r="X18" s="15">
        <f>[14]Setembro!$D$27</f>
        <v>17.399999999999999</v>
      </c>
      <c r="Y18" s="15">
        <f>[14]Setembro!$D$28</f>
        <v>18.8</v>
      </c>
      <c r="Z18" s="15">
        <f>[14]Setembro!$D$29</f>
        <v>18.600000000000001</v>
      </c>
      <c r="AA18" s="15">
        <f>[14]Setembro!$D$30</f>
        <v>16</v>
      </c>
      <c r="AB18" s="15">
        <f>[14]Setembro!$D$31</f>
        <v>17.600000000000001</v>
      </c>
      <c r="AC18" s="15">
        <f>[14]Setembro!$D$32</f>
        <v>17.8</v>
      </c>
      <c r="AD18" s="15">
        <f>[14]Setembro!$D$33</f>
        <v>19.2</v>
      </c>
      <c r="AE18" s="15">
        <f>[14]Setembro!$D$34</f>
        <v>18</v>
      </c>
      <c r="AF18" s="28">
        <f t="shared" si="5"/>
        <v>8.6999999999999993</v>
      </c>
      <c r="AG18" s="115">
        <f t="shared" si="6"/>
        <v>16.333333333333336</v>
      </c>
    </row>
    <row r="19" spans="1:33" ht="17.100000000000001" customHeight="1" x14ac:dyDescent="0.2">
      <c r="A19" s="110" t="s">
        <v>47</v>
      </c>
      <c r="B19" s="15">
        <f>[15]Setembro!$D$5</f>
        <v>9.1</v>
      </c>
      <c r="C19" s="15">
        <f>[15]Setembro!$D$6</f>
        <v>12</v>
      </c>
      <c r="D19" s="15">
        <f>[15]Setembro!$D$7</f>
        <v>13.8</v>
      </c>
      <c r="E19" s="15">
        <f>[15]Setembro!$D$8</f>
        <v>11.2</v>
      </c>
      <c r="F19" s="15">
        <f>[15]Setembro!$D$9</f>
        <v>11.5</v>
      </c>
      <c r="G19" s="15">
        <f>[15]Setembro!$D$10</f>
        <v>10.9</v>
      </c>
      <c r="H19" s="15">
        <f>[15]Setembro!$D$11</f>
        <v>6.7</v>
      </c>
      <c r="I19" s="15">
        <f>[15]Setembro!$D$12</f>
        <v>11.9</v>
      </c>
      <c r="J19" s="15">
        <f>[15]Setembro!$D$13</f>
        <v>10.199999999999999</v>
      </c>
      <c r="K19" s="15">
        <f>[15]Setembro!$D$14</f>
        <v>12.6</v>
      </c>
      <c r="L19" s="15">
        <f>[15]Setembro!$D$15</f>
        <v>14.4</v>
      </c>
      <c r="M19" s="15">
        <f>[15]Setembro!$D$16</f>
        <v>16</v>
      </c>
      <c r="N19" s="15">
        <f>[15]Setembro!$D$17</f>
        <v>22.7</v>
      </c>
      <c r="O19" s="15">
        <f>[15]Setembro!$D$18</f>
        <v>16.2</v>
      </c>
      <c r="P19" s="15">
        <f>[15]Setembro!$D$19</f>
        <v>12.7</v>
      </c>
      <c r="Q19" s="15">
        <f>[15]Setembro!$D$20</f>
        <v>14.6</v>
      </c>
      <c r="R19" s="15">
        <f>[15]Setembro!$D$21</f>
        <v>16.8</v>
      </c>
      <c r="S19" s="15">
        <f>[15]Setembro!$D$22</f>
        <v>19.3</v>
      </c>
      <c r="T19" s="15">
        <f>[15]Setembro!$D$23</f>
        <v>19.7</v>
      </c>
      <c r="U19" s="15">
        <f>[15]Setembro!$D$24</f>
        <v>15.7</v>
      </c>
      <c r="V19" s="15">
        <f>[15]Setembro!$D$25</f>
        <v>10</v>
      </c>
      <c r="W19" s="15">
        <f>[15]Setembro!$D$26</f>
        <v>16</v>
      </c>
      <c r="X19" s="15">
        <f>[15]Setembro!$D$27</f>
        <v>14.3</v>
      </c>
      <c r="Y19" s="15">
        <f>[15]Setembro!$D$28</f>
        <v>16</v>
      </c>
      <c r="Z19" s="15">
        <f>[15]Setembro!$D$29</f>
        <v>16.3</v>
      </c>
      <c r="AA19" s="15">
        <f>[15]Setembro!$D$30</f>
        <v>12.5</v>
      </c>
      <c r="AB19" s="15">
        <f>[15]Setembro!$D$31</f>
        <v>14.1</v>
      </c>
      <c r="AC19" s="15">
        <f>[15]Setembro!$D$32</f>
        <v>16.7</v>
      </c>
      <c r="AD19" s="15">
        <f>[15]Setembro!$D$33</f>
        <v>14.7</v>
      </c>
      <c r="AE19" s="15">
        <f>[15]Setembro!$D$34</f>
        <v>16.600000000000001</v>
      </c>
      <c r="AF19" s="28">
        <f t="shared" si="5"/>
        <v>6.7</v>
      </c>
      <c r="AG19" s="115">
        <f t="shared" si="6"/>
        <v>14.173333333333336</v>
      </c>
    </row>
    <row r="20" spans="1:33" ht="17.100000000000001" customHeight="1" x14ac:dyDescent="0.2">
      <c r="A20" s="110" t="s">
        <v>10</v>
      </c>
      <c r="B20" s="15">
        <f>[16]Setembro!$D$5</f>
        <v>10.8</v>
      </c>
      <c r="C20" s="15">
        <f>[16]Setembro!$D$6</f>
        <v>12.2</v>
      </c>
      <c r="D20" s="15">
        <f>[16]Setembro!$D$7</f>
        <v>16.399999999999999</v>
      </c>
      <c r="E20" s="15">
        <f>[16]Setembro!$D$8</f>
        <v>13.1</v>
      </c>
      <c r="F20" s="15">
        <f>[16]Setembro!$D$9</f>
        <v>11.2</v>
      </c>
      <c r="G20" s="15">
        <f>[16]Setembro!$D$10</f>
        <v>10</v>
      </c>
      <c r="H20" s="15">
        <f>[16]Setembro!$D$11</f>
        <v>5.0999999999999996</v>
      </c>
      <c r="I20" s="15">
        <f>[16]Setembro!$D$12</f>
        <v>8</v>
      </c>
      <c r="J20" s="15">
        <f>[16]Setembro!$D$13</f>
        <v>9.6</v>
      </c>
      <c r="K20" s="15">
        <f>[16]Setembro!$D$14</f>
        <v>13.7</v>
      </c>
      <c r="L20" s="15">
        <f>[16]Setembro!$D$15</f>
        <v>17.899999999999999</v>
      </c>
      <c r="M20" s="15">
        <f>[16]Setembro!$D$16</f>
        <v>24.2</v>
      </c>
      <c r="N20" s="15">
        <f>[16]Setembro!$D$17</f>
        <v>25.3</v>
      </c>
      <c r="O20" s="15">
        <f>[16]Setembro!$D$18</f>
        <v>16.2</v>
      </c>
      <c r="P20" s="15">
        <f>[16]Setembro!$D$19</f>
        <v>13.2</v>
      </c>
      <c r="Q20" s="15">
        <f>[16]Setembro!$D$20</f>
        <v>16.5</v>
      </c>
      <c r="R20" s="15">
        <f>[16]Setembro!$D$21</f>
        <v>19.7</v>
      </c>
      <c r="S20" s="15">
        <f>[16]Setembro!$D$22</f>
        <v>19.399999999999999</v>
      </c>
      <c r="T20" s="15">
        <f>[16]Setembro!$D$23</f>
        <v>18.899999999999999</v>
      </c>
      <c r="U20" s="15">
        <f>[16]Setembro!$D$24</f>
        <v>14.5</v>
      </c>
      <c r="V20" s="15">
        <f>[16]Setembro!$D$25</f>
        <v>14.7</v>
      </c>
      <c r="W20" s="15">
        <f>[16]Setembro!$D$26</f>
        <v>16.2</v>
      </c>
      <c r="X20" s="15">
        <f>[16]Setembro!$D$27</f>
        <v>17</v>
      </c>
      <c r="Y20" s="15">
        <f>[16]Setembro!$D$28</f>
        <v>18.7</v>
      </c>
      <c r="Z20" s="15">
        <f>[16]Setembro!$D$29</f>
        <v>18.100000000000001</v>
      </c>
      <c r="AA20" s="15">
        <f>[16]Setembro!$D$30</f>
        <v>15.1</v>
      </c>
      <c r="AB20" s="15">
        <f>[16]Setembro!$D$31</f>
        <v>22.1</v>
      </c>
      <c r="AC20" s="15">
        <f>[16]Setembro!$D$32</f>
        <v>19.8</v>
      </c>
      <c r="AD20" s="15">
        <f>[16]Setembro!$D$33</f>
        <v>19.7</v>
      </c>
      <c r="AE20" s="15">
        <f>[16]Setembro!$D$34</f>
        <v>23.6</v>
      </c>
      <c r="AF20" s="28">
        <f t="shared" si="5"/>
        <v>5.0999999999999996</v>
      </c>
      <c r="AG20" s="115">
        <f t="shared" si="6"/>
        <v>16.029999999999998</v>
      </c>
    </row>
    <row r="21" spans="1:33" ht="17.100000000000001" customHeight="1" x14ac:dyDescent="0.2">
      <c r="A21" s="110" t="s">
        <v>11</v>
      </c>
      <c r="B21" s="15">
        <f>[17]Setembro!$D$5</f>
        <v>8.5</v>
      </c>
      <c r="C21" s="15">
        <f>[17]Setembro!$D$6</f>
        <v>9.8000000000000007</v>
      </c>
      <c r="D21" s="15">
        <f>[17]Setembro!$D$7</f>
        <v>16.8</v>
      </c>
      <c r="E21" s="15">
        <f>[17]Setembro!$D$8</f>
        <v>13.5</v>
      </c>
      <c r="F21" s="15">
        <f>[17]Setembro!$D$9</f>
        <v>11.5</v>
      </c>
      <c r="G21" s="15">
        <f>[17]Setembro!$D$10</f>
        <v>10.7</v>
      </c>
      <c r="H21" s="15">
        <f>[17]Setembro!$D$11</f>
        <v>8.9</v>
      </c>
      <c r="I21" s="15">
        <f>[17]Setembro!$D$12</f>
        <v>9.4</v>
      </c>
      <c r="J21" s="15">
        <f>[17]Setembro!$D$13</f>
        <v>8.5</v>
      </c>
      <c r="K21" s="15">
        <f>[17]Setembro!$D$14</f>
        <v>11.1</v>
      </c>
      <c r="L21" s="15">
        <f>[17]Setembro!$D$15</f>
        <v>13.5</v>
      </c>
      <c r="M21" s="15">
        <f>[17]Setembro!$D$16</f>
        <v>15.2</v>
      </c>
      <c r="N21" s="15">
        <f>[17]Setembro!$D$17</f>
        <v>17.8</v>
      </c>
      <c r="O21" s="15">
        <f>[17]Setembro!$D$18</f>
        <v>16.899999999999999</v>
      </c>
      <c r="P21" s="15">
        <f>[17]Setembro!$D$19</f>
        <v>11.3</v>
      </c>
      <c r="Q21" s="15">
        <f>[17]Setembro!$D$20</f>
        <v>12.1</v>
      </c>
      <c r="R21" s="15">
        <f>[17]Setembro!$D$21</f>
        <v>15.1</v>
      </c>
      <c r="S21" s="15">
        <f>[17]Setembro!$D$22</f>
        <v>16.899999999999999</v>
      </c>
      <c r="T21" s="15">
        <f>[17]Setembro!$D$23</f>
        <v>18.600000000000001</v>
      </c>
      <c r="U21" s="15">
        <f>[17]Setembro!$D$24</f>
        <v>14.6</v>
      </c>
      <c r="V21" s="15">
        <f>[17]Setembro!$D$25</f>
        <v>7.8</v>
      </c>
      <c r="W21" s="15">
        <f>[17]Setembro!$D$26</f>
        <v>10.199999999999999</v>
      </c>
      <c r="X21" s="15">
        <f>[17]Setembro!$D$27</f>
        <v>10.4</v>
      </c>
      <c r="Y21" s="15">
        <f>[17]Setembro!$D$28</f>
        <v>13.9</v>
      </c>
      <c r="Z21" s="15">
        <f>[17]Setembro!$D$29</f>
        <v>17.7</v>
      </c>
      <c r="AA21" s="15">
        <f>[17]Setembro!$D$30</f>
        <v>11.6</v>
      </c>
      <c r="AB21" s="15">
        <f>[17]Setembro!$D$31</f>
        <v>12.8</v>
      </c>
      <c r="AC21" s="15">
        <f>[17]Setembro!$D$32</f>
        <v>13.2</v>
      </c>
      <c r="AD21" s="15">
        <f>[17]Setembro!$D$33</f>
        <v>12.3</v>
      </c>
      <c r="AE21" s="15">
        <f>[17]Setembro!$D$34</f>
        <v>14.3</v>
      </c>
      <c r="AF21" s="28">
        <f t="shared" si="5"/>
        <v>7.8</v>
      </c>
      <c r="AG21" s="115">
        <f t="shared" si="6"/>
        <v>12.830000000000002</v>
      </c>
    </row>
    <row r="22" spans="1:33" ht="17.100000000000001" customHeight="1" x14ac:dyDescent="0.2">
      <c r="A22" s="110" t="s">
        <v>12</v>
      </c>
      <c r="B22" s="15">
        <f>[18]Setembro!$D$5</f>
        <v>11.8</v>
      </c>
      <c r="C22" s="15">
        <f>[18]Setembro!$D$6</f>
        <v>13.7</v>
      </c>
      <c r="D22" s="15">
        <f>[18]Setembro!$D$7</f>
        <v>14</v>
      </c>
      <c r="E22" s="15">
        <f>[18]Setembro!$D$8</f>
        <v>12.8</v>
      </c>
      <c r="F22" s="15">
        <f>[18]Setembro!$D$9</f>
        <v>13.4</v>
      </c>
      <c r="G22" s="15">
        <f>[18]Setembro!$D$10</f>
        <v>12.9</v>
      </c>
      <c r="H22" s="15">
        <f>[18]Setembro!$D$11</f>
        <v>10.5</v>
      </c>
      <c r="I22" s="15">
        <f>[18]Setembro!$D$12</f>
        <v>13.1</v>
      </c>
      <c r="J22" s="15">
        <f>[18]Setembro!$D$13</f>
        <v>14.4</v>
      </c>
      <c r="K22" s="15">
        <f>[18]Setembro!$D$14</f>
        <v>15.2</v>
      </c>
      <c r="L22" s="15">
        <f>[18]Setembro!$D$15</f>
        <v>17.8</v>
      </c>
      <c r="M22" s="15">
        <f>[18]Setembro!$D$16</f>
        <v>18.100000000000001</v>
      </c>
      <c r="N22" s="15">
        <f>[18]Setembro!$D$17</f>
        <v>23.6</v>
      </c>
      <c r="O22" s="15">
        <f>[18]Setembro!$D$18</f>
        <v>20.399999999999999</v>
      </c>
      <c r="P22" s="15">
        <f>[18]Setembro!$D$19</f>
        <v>14.7</v>
      </c>
      <c r="Q22" s="15">
        <f>[18]Setembro!$D$20</f>
        <v>15.5</v>
      </c>
      <c r="R22" s="15">
        <f>[18]Setembro!$D$21</f>
        <v>17.100000000000001</v>
      </c>
      <c r="S22" s="15">
        <f>[18]Setembro!$D$22</f>
        <v>19.8</v>
      </c>
      <c r="T22" s="15">
        <f>[18]Setembro!$D$23</f>
        <v>20.2</v>
      </c>
      <c r="U22" s="15">
        <f>[18]Setembro!$D$24</f>
        <v>17.899999999999999</v>
      </c>
      <c r="V22" s="15">
        <f>[18]Setembro!$D$25</f>
        <v>15</v>
      </c>
      <c r="W22" s="15">
        <f>[18]Setembro!$D$26</f>
        <v>16.399999999999999</v>
      </c>
      <c r="X22" s="15">
        <f>[18]Setembro!$D$27</f>
        <v>17.600000000000001</v>
      </c>
      <c r="Y22" s="15">
        <f>[18]Setembro!$D$28</f>
        <v>16.8</v>
      </c>
      <c r="Z22" s="15">
        <f>[18]Setembro!$D$29</f>
        <v>18.399999999999999</v>
      </c>
      <c r="AA22" s="15">
        <f>[18]Setembro!$D$30</f>
        <v>15.5</v>
      </c>
      <c r="AB22" s="15">
        <f>[18]Setembro!$D$31</f>
        <v>17.8</v>
      </c>
      <c r="AC22" s="15">
        <f>[18]Setembro!$D$32</f>
        <v>18.5</v>
      </c>
      <c r="AD22" s="15">
        <f>[18]Setembro!$D$33</f>
        <v>19.600000000000001</v>
      </c>
      <c r="AE22" s="15">
        <f>[18]Setembro!$D$34</f>
        <v>20.100000000000001</v>
      </c>
      <c r="AF22" s="28">
        <f t="shared" si="5"/>
        <v>10.5</v>
      </c>
      <c r="AG22" s="115">
        <f t="shared" si="6"/>
        <v>16.420000000000002</v>
      </c>
    </row>
    <row r="23" spans="1:33" ht="17.100000000000001" customHeight="1" x14ac:dyDescent="0.2">
      <c r="A23" s="110" t="s">
        <v>13</v>
      </c>
      <c r="B23" s="15">
        <f>[19]Setembro!$D$5</f>
        <v>8.3000000000000007</v>
      </c>
      <c r="C23" s="15">
        <f>[19]Setembro!$D$6</f>
        <v>12.9</v>
      </c>
      <c r="D23" s="15">
        <f>[19]Setembro!$D$7</f>
        <v>11.3</v>
      </c>
      <c r="E23" s="15">
        <f>[19]Setembro!$D$8</f>
        <v>10.8</v>
      </c>
      <c r="F23" s="15">
        <f>[19]Setembro!$D$9</f>
        <v>11.6</v>
      </c>
      <c r="G23" s="15">
        <f>[19]Setembro!$D$10</f>
        <v>11.8</v>
      </c>
      <c r="H23" s="15">
        <f>[19]Setembro!$D$11</f>
        <v>11.2</v>
      </c>
      <c r="I23" s="15">
        <f>[19]Setembro!$D$12</f>
        <v>13.3</v>
      </c>
      <c r="J23" s="15">
        <f>[19]Setembro!$D$13</f>
        <v>13.8</v>
      </c>
      <c r="K23" s="15">
        <f>[19]Setembro!$D$14</f>
        <v>15.3</v>
      </c>
      <c r="L23" s="15">
        <f>[19]Setembro!$D$15</f>
        <v>15.5</v>
      </c>
      <c r="M23" s="15">
        <f>[19]Setembro!$D$16</f>
        <v>18</v>
      </c>
      <c r="N23" s="15">
        <f>[19]Setembro!$D$17</f>
        <v>22.8</v>
      </c>
      <c r="O23" s="15">
        <f>[19]Setembro!$D$18</f>
        <v>19.5</v>
      </c>
      <c r="P23" s="15">
        <f>[19]Setembro!$D$19</f>
        <v>16.2</v>
      </c>
      <c r="Q23" s="15">
        <f>[19]Setembro!$D$20</f>
        <v>14.2</v>
      </c>
      <c r="R23" s="15">
        <f>[19]Setembro!$D$21</f>
        <v>17.3</v>
      </c>
      <c r="S23" s="15">
        <f>[19]Setembro!$D$22</f>
        <v>19.5</v>
      </c>
      <c r="T23" s="15">
        <f>[19]Setembro!$D$23</f>
        <v>21.5</v>
      </c>
      <c r="U23" s="15">
        <f>[19]Setembro!$D$24</f>
        <v>18.7</v>
      </c>
      <c r="V23" s="15">
        <f>[19]Setembro!$D$25</f>
        <v>15.9</v>
      </c>
      <c r="W23" s="15">
        <f>[19]Setembro!$D$26</f>
        <v>14.4</v>
      </c>
      <c r="X23" s="15">
        <f>[19]Setembro!$D$27</f>
        <v>15.8</v>
      </c>
      <c r="Y23" s="15">
        <f>[19]Setembro!$D$28</f>
        <v>19.600000000000001</v>
      </c>
      <c r="Z23" s="15">
        <f>[19]Setembro!$D$29</f>
        <v>21.1</v>
      </c>
      <c r="AA23" s="15">
        <f>[19]Setembro!$D$30</f>
        <v>14.7</v>
      </c>
      <c r="AB23" s="15">
        <f>[19]Setembro!$D$31</f>
        <v>17</v>
      </c>
      <c r="AC23" s="15">
        <f>[19]Setembro!$D$32</f>
        <v>16.3</v>
      </c>
      <c r="AD23" s="15">
        <f>[19]Setembro!$D$33</f>
        <v>15.1</v>
      </c>
      <c r="AE23" s="15">
        <f>[19]Setembro!$D$34</f>
        <v>15.4</v>
      </c>
      <c r="AF23" s="28">
        <f t="shared" si="5"/>
        <v>8.3000000000000007</v>
      </c>
      <c r="AG23" s="115">
        <f t="shared" si="6"/>
        <v>15.626666666666667</v>
      </c>
    </row>
    <row r="24" spans="1:33" ht="17.100000000000001" customHeight="1" x14ac:dyDescent="0.2">
      <c r="A24" s="110" t="s">
        <v>14</v>
      </c>
      <c r="B24" s="15">
        <f>[20]Setembro!$D$5</f>
        <v>15.6</v>
      </c>
      <c r="C24" s="15">
        <f>[20]Setembro!$D$6</f>
        <v>15</v>
      </c>
      <c r="D24" s="15">
        <f>[20]Setembro!$D$7</f>
        <v>19.5</v>
      </c>
      <c r="E24" s="15">
        <f>[20]Setembro!$D$8</f>
        <v>18.100000000000001</v>
      </c>
      <c r="F24" s="15">
        <f>[20]Setembro!$D$9</f>
        <v>18.8</v>
      </c>
      <c r="G24" s="15">
        <f>[20]Setembro!$D$10</f>
        <v>17.2</v>
      </c>
      <c r="H24" s="15">
        <f>[20]Setembro!$D$11</f>
        <v>13.8</v>
      </c>
      <c r="I24" s="15">
        <f>[20]Setembro!$D$12</f>
        <v>14.2</v>
      </c>
      <c r="J24" s="15">
        <f>[20]Setembro!$D$13</f>
        <v>14.1</v>
      </c>
      <c r="K24" s="15">
        <f>[20]Setembro!$D$14</f>
        <v>15.1</v>
      </c>
      <c r="L24" s="15">
        <f>[20]Setembro!$D$15</f>
        <v>17.2</v>
      </c>
      <c r="M24" s="15">
        <f>[20]Setembro!$D$16</f>
        <v>19.899999999999999</v>
      </c>
      <c r="N24" s="15">
        <f>[20]Setembro!$D$17</f>
        <v>21.5</v>
      </c>
      <c r="O24" s="15">
        <f>[20]Setembro!$D$18</f>
        <v>19.399999999999999</v>
      </c>
      <c r="P24" s="15">
        <f>[20]Setembro!$D$19</f>
        <v>13.1</v>
      </c>
      <c r="Q24" s="15">
        <f>[20]Setembro!$D$20</f>
        <v>14.9</v>
      </c>
      <c r="R24" s="15">
        <f>[20]Setembro!$D$21</f>
        <v>16.3</v>
      </c>
      <c r="S24" s="15">
        <f>[20]Setembro!$D$22</f>
        <v>21.8</v>
      </c>
      <c r="T24" s="15">
        <f>[20]Setembro!$D$23</f>
        <v>20.3</v>
      </c>
      <c r="U24" s="15">
        <f>[20]Setembro!$D$24</f>
        <v>18.3</v>
      </c>
      <c r="V24" s="15">
        <f>[20]Setembro!$D$25</f>
        <v>15.9</v>
      </c>
      <c r="W24" s="15">
        <f>[20]Setembro!$D$26</f>
        <v>14.7</v>
      </c>
      <c r="X24" s="15">
        <f>[20]Setembro!$D$27</f>
        <v>12.1</v>
      </c>
      <c r="Y24" s="15">
        <f>[20]Setembro!$D$28</f>
        <v>13.9</v>
      </c>
      <c r="Z24" s="15">
        <f>[20]Setembro!$D$29</f>
        <v>15.4</v>
      </c>
      <c r="AA24" s="15">
        <f>[20]Setembro!$D$30</f>
        <v>16.3</v>
      </c>
      <c r="AB24" s="15">
        <f>[20]Setembro!$D$31</f>
        <v>15.8</v>
      </c>
      <c r="AC24" s="15">
        <f>[20]Setembro!$D$32</f>
        <v>13.7</v>
      </c>
      <c r="AD24" s="15">
        <f>[20]Setembro!$D$33</f>
        <v>14.1</v>
      </c>
      <c r="AE24" s="15">
        <f>[20]Setembro!$D$34</f>
        <v>15</v>
      </c>
      <c r="AF24" s="28">
        <f t="shared" si="5"/>
        <v>12.1</v>
      </c>
      <c r="AG24" s="115">
        <f t="shared" si="6"/>
        <v>16.366666666666667</v>
      </c>
    </row>
    <row r="25" spans="1:33" ht="17.100000000000001" customHeight="1" x14ac:dyDescent="0.2">
      <c r="A25" s="110" t="s">
        <v>15</v>
      </c>
      <c r="B25" s="15">
        <f>[21]Setembro!$D$5</f>
        <v>10.1</v>
      </c>
      <c r="C25" s="15">
        <f>[21]Setembro!$D$6</f>
        <v>12.2</v>
      </c>
      <c r="D25" s="15">
        <f>[21]Setembro!$D$7</f>
        <v>12</v>
      </c>
      <c r="E25" s="15">
        <f>[21]Setembro!$D$8</f>
        <v>9.6</v>
      </c>
      <c r="F25" s="15">
        <f>[21]Setembro!$D$9</f>
        <v>8.5</v>
      </c>
      <c r="G25" s="15">
        <f>[21]Setembro!$D$10</f>
        <v>7.1</v>
      </c>
      <c r="H25" s="15">
        <f>[21]Setembro!$D$11</f>
        <v>5.5</v>
      </c>
      <c r="I25" s="15">
        <f>[21]Setembro!$D$12</f>
        <v>9.9</v>
      </c>
      <c r="J25" s="15">
        <f>[21]Setembro!$D$13</f>
        <v>10.5</v>
      </c>
      <c r="K25" s="15">
        <f>[21]Setembro!$D$14</f>
        <v>14.6</v>
      </c>
      <c r="L25" s="15">
        <f>[21]Setembro!$D$15</f>
        <v>16.8</v>
      </c>
      <c r="M25" s="15">
        <f>[21]Setembro!$D$16</f>
        <v>18.2</v>
      </c>
      <c r="N25" s="15">
        <f>[21]Setembro!$D$17</f>
        <v>19</v>
      </c>
      <c r="O25" s="15">
        <f>[21]Setembro!$D$18</f>
        <v>14.4</v>
      </c>
      <c r="P25" s="15">
        <f>[21]Setembro!$D$19</f>
        <v>10.8</v>
      </c>
      <c r="Q25" s="15">
        <f>[21]Setembro!$D$20</f>
        <v>14.4</v>
      </c>
      <c r="R25" s="15">
        <f>[21]Setembro!$D$21</f>
        <v>17</v>
      </c>
      <c r="S25" s="15">
        <f>[21]Setembro!$D$22</f>
        <v>19.7</v>
      </c>
      <c r="T25" s="15">
        <f>[21]Setembro!$D$23</f>
        <v>17.5</v>
      </c>
      <c r="U25" s="15">
        <f>[21]Setembro!$D$24</f>
        <v>12.1</v>
      </c>
      <c r="V25" s="15">
        <f>[21]Setembro!$D$25</f>
        <v>10.199999999999999</v>
      </c>
      <c r="W25" s="15">
        <f>[21]Setembro!$D$26</f>
        <v>12.5</v>
      </c>
      <c r="X25" s="15">
        <f>[21]Setembro!$D$27</f>
        <v>13.7</v>
      </c>
      <c r="Y25" s="15">
        <f>[21]Setembro!$D$28</f>
        <v>17.8</v>
      </c>
      <c r="Z25" s="15">
        <f>[21]Setembro!$D$29</f>
        <v>13.1</v>
      </c>
      <c r="AA25" s="15">
        <f>[21]Setembro!$D$30</f>
        <v>14.4</v>
      </c>
      <c r="AB25" s="15">
        <f>[21]Setembro!$D$31</f>
        <v>16.899999999999999</v>
      </c>
      <c r="AC25" s="15">
        <f>[21]Setembro!$D$32</f>
        <v>16.3</v>
      </c>
      <c r="AD25" s="15">
        <f>[21]Setembro!$D$33</f>
        <v>18</v>
      </c>
      <c r="AE25" s="15">
        <f>[21]Setembro!$D$34</f>
        <v>18.5</v>
      </c>
      <c r="AF25" s="28">
        <f t="shared" si="5"/>
        <v>5.5</v>
      </c>
      <c r="AG25" s="115">
        <f t="shared" si="6"/>
        <v>13.71</v>
      </c>
    </row>
    <row r="26" spans="1:33" ht="17.100000000000001" customHeight="1" x14ac:dyDescent="0.2">
      <c r="A26" s="110" t="s">
        <v>16</v>
      </c>
      <c r="B26" s="15">
        <f>[22]Setembro!$D$5</f>
        <v>10.8</v>
      </c>
      <c r="C26" s="15">
        <f>[22]Setembro!$D$6</f>
        <v>14.1</v>
      </c>
      <c r="D26" s="15">
        <f>[22]Setembro!$D$7</f>
        <v>10.199999999999999</v>
      </c>
      <c r="E26" s="15">
        <f>[22]Setembro!$D$8</f>
        <v>9.9</v>
      </c>
      <c r="F26" s="15">
        <f>[22]Setembro!$D$9</f>
        <v>10.6</v>
      </c>
      <c r="G26" s="15">
        <f>[22]Setembro!$D$10</f>
        <v>10.4</v>
      </c>
      <c r="H26" s="15">
        <f>[22]Setembro!$D$11</f>
        <v>5.4</v>
      </c>
      <c r="I26" s="15">
        <f>[22]Setembro!$D$12</f>
        <v>10.8</v>
      </c>
      <c r="J26" s="15">
        <f>[22]Setembro!$D$13</f>
        <v>10.5</v>
      </c>
      <c r="K26" s="15">
        <f>[22]Setembro!$D$14</f>
        <v>12.4</v>
      </c>
      <c r="L26" s="15">
        <f>[22]Setembro!$D$15</f>
        <v>15.3</v>
      </c>
      <c r="M26" s="15">
        <f>[22]Setembro!$D$16</f>
        <v>23.2</v>
      </c>
      <c r="N26" s="15">
        <f>[22]Setembro!$D$17</f>
        <v>24.8</v>
      </c>
      <c r="O26" s="15">
        <f>[22]Setembro!$D$18</f>
        <v>17.600000000000001</v>
      </c>
      <c r="P26" s="15">
        <f>[22]Setembro!$D$19</f>
        <v>11.5</v>
      </c>
      <c r="Q26" s="15">
        <f>[22]Setembro!$D$20</f>
        <v>17.100000000000001</v>
      </c>
      <c r="R26" s="15">
        <f>[22]Setembro!$D$21</f>
        <v>17.5</v>
      </c>
      <c r="S26" s="15">
        <f>[22]Setembro!$D$22</f>
        <v>24.5</v>
      </c>
      <c r="T26" s="15">
        <f>[22]Setembro!$D$23</f>
        <v>19.3</v>
      </c>
      <c r="U26" s="15">
        <f>[22]Setembro!$D$24</f>
        <v>14.9</v>
      </c>
      <c r="V26" s="15">
        <f>[22]Setembro!$D$25</f>
        <v>11.4</v>
      </c>
      <c r="W26" s="15">
        <f>[22]Setembro!$D$26</f>
        <v>14.6</v>
      </c>
      <c r="X26" s="15">
        <f>[22]Setembro!$D$27</f>
        <v>17.5</v>
      </c>
      <c r="Y26" s="15">
        <f>[22]Setembro!$D$28</f>
        <v>20.399999999999999</v>
      </c>
      <c r="Z26" s="15">
        <f>[22]Setembro!$D$29</f>
        <v>16.600000000000001</v>
      </c>
      <c r="AA26" s="15">
        <f>[22]Setembro!$D$30</f>
        <v>13.8</v>
      </c>
      <c r="AB26" s="15">
        <f>[22]Setembro!$D$31</f>
        <v>18.5</v>
      </c>
      <c r="AC26" s="15">
        <f>[22]Setembro!$D$32</f>
        <v>17.399999999999999</v>
      </c>
      <c r="AD26" s="15">
        <f>[22]Setembro!$D$33</f>
        <v>18.7</v>
      </c>
      <c r="AE26" s="15">
        <f>[22]Setembro!$D$34</f>
        <v>19.3</v>
      </c>
      <c r="AF26" s="28">
        <f t="shared" si="5"/>
        <v>5.4</v>
      </c>
      <c r="AG26" s="115">
        <f t="shared" si="6"/>
        <v>15.3</v>
      </c>
    </row>
    <row r="27" spans="1:33" ht="17.100000000000001" customHeight="1" x14ac:dyDescent="0.2">
      <c r="A27" s="110" t="s">
        <v>17</v>
      </c>
      <c r="B27" s="15">
        <f>[23]Setembro!$D$5</f>
        <v>10.4</v>
      </c>
      <c r="C27" s="15">
        <f>[23]Setembro!$D$6</f>
        <v>9.8000000000000007</v>
      </c>
      <c r="D27" s="15">
        <f>[23]Setembro!$D$7</f>
        <v>15.7</v>
      </c>
      <c r="E27" s="15">
        <f>[23]Setembro!$D$8</f>
        <v>14.1</v>
      </c>
      <c r="F27" s="15">
        <f>[23]Setembro!$D$9</f>
        <v>12.4</v>
      </c>
      <c r="G27" s="15">
        <f>[23]Setembro!$D$10</f>
        <v>10.8</v>
      </c>
      <c r="H27" s="15">
        <f>[23]Setembro!$D$11</f>
        <v>9.8000000000000007</v>
      </c>
      <c r="I27" s="15">
        <f>[23]Setembro!$D$12</f>
        <v>8.4</v>
      </c>
      <c r="J27" s="15">
        <f>[23]Setembro!$D$13</f>
        <v>8.8000000000000007</v>
      </c>
      <c r="K27" s="15">
        <f>[23]Setembro!$D$14</f>
        <v>10.8</v>
      </c>
      <c r="L27" s="15">
        <f>[23]Setembro!$D$15</f>
        <v>12.8</v>
      </c>
      <c r="M27" s="15">
        <f>[23]Setembro!$D$16</f>
        <v>16.8</v>
      </c>
      <c r="N27" s="15">
        <f>[23]Setembro!$D$17</f>
        <v>19.100000000000001</v>
      </c>
      <c r="O27" s="15">
        <f>[23]Setembro!$D$18</f>
        <v>17.399999999999999</v>
      </c>
      <c r="P27" s="15">
        <f>[23]Setembro!$D$19</f>
        <v>8.6</v>
      </c>
      <c r="Q27" s="15">
        <f>[23]Setembro!$D$20</f>
        <v>11.1</v>
      </c>
      <c r="R27" s="15">
        <f>[23]Setembro!$D$21</f>
        <v>14.9</v>
      </c>
      <c r="S27" s="15">
        <f>[23]Setembro!$D$22</f>
        <v>17.8</v>
      </c>
      <c r="T27" s="15">
        <f>[23]Setembro!$D$23</f>
        <v>18.899999999999999</v>
      </c>
      <c r="U27" s="15">
        <f>[23]Setembro!$D$24</f>
        <v>14.6</v>
      </c>
      <c r="V27" s="15">
        <f>[23]Setembro!$D$25</f>
        <v>6.5</v>
      </c>
      <c r="W27" s="15">
        <f>[23]Setembro!$D$26</f>
        <v>12.7</v>
      </c>
      <c r="X27" s="15">
        <f>[23]Setembro!$D$27</f>
        <v>8.6</v>
      </c>
      <c r="Y27" s="15">
        <f>[23]Setembro!$D$28</f>
        <v>11.1</v>
      </c>
      <c r="Z27" s="15">
        <f>[23]Setembro!$D$29</f>
        <v>18.3</v>
      </c>
      <c r="AA27" s="15">
        <f>[23]Setembro!$D$30</f>
        <v>10</v>
      </c>
      <c r="AB27" s="15">
        <f>[23]Setembro!$D$31</f>
        <v>11.6</v>
      </c>
      <c r="AC27" s="15">
        <f>[23]Setembro!$D$32</f>
        <v>11.4</v>
      </c>
      <c r="AD27" s="15">
        <f>[23]Setembro!$D$33</f>
        <v>10.5</v>
      </c>
      <c r="AE27" s="15">
        <f>[23]Setembro!$D$34</f>
        <v>12.4</v>
      </c>
      <c r="AF27" s="28">
        <f>MIN(B27:AE27)</f>
        <v>6.5</v>
      </c>
      <c r="AG27" s="115">
        <f>AVERAGE(B27:AE27)</f>
        <v>12.536666666666667</v>
      </c>
    </row>
    <row r="28" spans="1:33" ht="17.100000000000001" customHeight="1" x14ac:dyDescent="0.2">
      <c r="A28" s="110" t="s">
        <v>18</v>
      </c>
      <c r="B28" s="15">
        <f>[24]Setembro!$D$5</f>
        <v>13</v>
      </c>
      <c r="C28" s="15">
        <f>[24]Setembro!$D$6</f>
        <v>15.3</v>
      </c>
      <c r="D28" s="15">
        <f>[24]Setembro!$D$7</f>
        <v>17.399999999999999</v>
      </c>
      <c r="E28" s="15">
        <f>[24]Setembro!$D$8</f>
        <v>13.7</v>
      </c>
      <c r="F28" s="15">
        <f>[24]Setembro!$D$9</f>
        <v>13.9</v>
      </c>
      <c r="G28" s="15">
        <f>[24]Setembro!$D$10</f>
        <v>10.9</v>
      </c>
      <c r="H28" s="15">
        <f>[24]Setembro!$D$11</f>
        <v>11.1</v>
      </c>
      <c r="I28" s="15">
        <f>[24]Setembro!$D$12</f>
        <v>12.3</v>
      </c>
      <c r="J28" s="15">
        <f>[24]Setembro!$D$13</f>
        <v>14.3</v>
      </c>
      <c r="K28" s="15">
        <f>[24]Setembro!$D$14</f>
        <v>17.7</v>
      </c>
      <c r="L28" s="15">
        <f>[24]Setembro!$D$15</f>
        <v>19.2</v>
      </c>
      <c r="M28" s="15">
        <f>[24]Setembro!$D$16</f>
        <v>16.3</v>
      </c>
      <c r="N28" s="15">
        <f>[24]Setembro!$D$17</f>
        <v>18.899999999999999</v>
      </c>
      <c r="O28" s="15">
        <f>[24]Setembro!$D$18</f>
        <v>17.5</v>
      </c>
      <c r="P28" s="15">
        <f>[24]Setembro!$D$19</f>
        <v>13.2</v>
      </c>
      <c r="Q28" s="15">
        <f>[24]Setembro!$D$20</f>
        <v>17.600000000000001</v>
      </c>
      <c r="R28" s="15">
        <f>[24]Setembro!$D$21</f>
        <v>18.399999999999999</v>
      </c>
      <c r="S28" s="15">
        <f>[24]Setembro!$D$22</f>
        <v>19.600000000000001</v>
      </c>
      <c r="T28" s="15">
        <f>[24]Setembro!$D$23</f>
        <v>18</v>
      </c>
      <c r="U28" s="15">
        <f>[24]Setembro!$D$24</f>
        <v>16.8</v>
      </c>
      <c r="V28" s="15">
        <f>[24]Setembro!$D$25</f>
        <v>15.3</v>
      </c>
      <c r="W28" s="15">
        <f>[24]Setembro!$D$26</f>
        <v>14.7</v>
      </c>
      <c r="X28" s="15">
        <f>[24]Setembro!$D$27</f>
        <v>17</v>
      </c>
      <c r="Y28" s="15">
        <f>[24]Setembro!$D$28</f>
        <v>15.3</v>
      </c>
      <c r="Z28" s="15">
        <f>[24]Setembro!$D$29</f>
        <v>18.600000000000001</v>
      </c>
      <c r="AA28" s="15">
        <f>[24]Setembro!$D$30</f>
        <v>17.8</v>
      </c>
      <c r="AB28" s="15">
        <f>[24]Setembro!$D$31</f>
        <v>17.899999999999999</v>
      </c>
      <c r="AC28" s="15">
        <f>[24]Setembro!$D$32</f>
        <v>15.7</v>
      </c>
      <c r="AD28" s="15">
        <f>[24]Setembro!$D$33</f>
        <v>19.399999999999999</v>
      </c>
      <c r="AE28" s="15">
        <f>[24]Setembro!$D$34</f>
        <v>15.2</v>
      </c>
      <c r="AF28" s="28">
        <f t="shared" si="5"/>
        <v>10.9</v>
      </c>
      <c r="AG28" s="115">
        <f t="shared" si="6"/>
        <v>16.066666666666666</v>
      </c>
    </row>
    <row r="29" spans="1:33" ht="17.100000000000001" customHeight="1" x14ac:dyDescent="0.2">
      <c r="A29" s="110" t="s">
        <v>19</v>
      </c>
      <c r="B29" s="15">
        <f>[25]Setembro!$D$5</f>
        <v>11.4</v>
      </c>
      <c r="C29" s="15">
        <f>[25]Setembro!$D$6</f>
        <v>12.9</v>
      </c>
      <c r="D29" s="15">
        <f>[25]Setembro!$D$7</f>
        <v>15.4</v>
      </c>
      <c r="E29" s="15">
        <f>[25]Setembro!$D$8</f>
        <v>12.9</v>
      </c>
      <c r="F29" s="15">
        <f>[25]Setembro!$D$9</f>
        <v>10.3</v>
      </c>
      <c r="G29" s="15">
        <f>[25]Setembro!$D$10</f>
        <v>8.6999999999999993</v>
      </c>
      <c r="H29" s="15">
        <f>[25]Setembro!$D$11</f>
        <v>5.9</v>
      </c>
      <c r="I29" s="15">
        <f>[25]Setembro!$D$12</f>
        <v>8.6999999999999993</v>
      </c>
      <c r="J29" s="15">
        <f>[25]Setembro!$D$13</f>
        <v>9.1</v>
      </c>
      <c r="K29" s="15">
        <f>[25]Setembro!$D$14</f>
        <v>15.2</v>
      </c>
      <c r="L29" s="15">
        <f>[25]Setembro!$D$15</f>
        <v>16.7</v>
      </c>
      <c r="M29" s="15">
        <f>[25]Setembro!$D$16</f>
        <v>19.5</v>
      </c>
      <c r="N29" s="15">
        <f>[25]Setembro!$D$17</f>
        <v>18.5</v>
      </c>
      <c r="O29" s="15">
        <f>[25]Setembro!$D$18</f>
        <v>12</v>
      </c>
      <c r="P29" s="15">
        <f>[25]Setembro!$D$19</f>
        <v>10.1</v>
      </c>
      <c r="Q29" s="15">
        <f>[25]Setembro!$D$20</f>
        <v>13.7</v>
      </c>
      <c r="R29" s="15">
        <f>[25]Setembro!$D$21</f>
        <v>17.3</v>
      </c>
      <c r="S29" s="15">
        <f>[25]Setembro!$D$22</f>
        <v>21</v>
      </c>
      <c r="T29" s="15">
        <f>[25]Setembro!$D$23</f>
        <v>17.8</v>
      </c>
      <c r="U29" s="15">
        <f>[25]Setembro!$D$24</f>
        <v>9.8000000000000007</v>
      </c>
      <c r="V29" s="15">
        <f>[25]Setembro!$D$25</f>
        <v>11.9</v>
      </c>
      <c r="W29" s="15">
        <f>[25]Setembro!$D$26</f>
        <v>14.4</v>
      </c>
      <c r="X29" s="15">
        <f>[25]Setembro!$D$27</f>
        <v>15.3</v>
      </c>
      <c r="Y29" s="15">
        <f>[25]Setembro!$D$28</f>
        <v>16.600000000000001</v>
      </c>
      <c r="Z29" s="15">
        <f>[25]Setembro!$D$29</f>
        <v>13.1</v>
      </c>
      <c r="AA29" s="15">
        <f>[25]Setembro!$D$30</f>
        <v>12.3</v>
      </c>
      <c r="AB29" s="15">
        <f>[25]Setembro!$D$31</f>
        <v>14.4</v>
      </c>
      <c r="AC29" s="15">
        <f>[25]Setembro!$D$32</f>
        <v>16.600000000000001</v>
      </c>
      <c r="AD29" s="15">
        <f>[25]Setembro!$D$33</f>
        <v>17.2</v>
      </c>
      <c r="AE29" s="15">
        <f>[25]Setembro!$D$34</f>
        <v>17.5</v>
      </c>
      <c r="AF29" s="28">
        <f t="shared" si="5"/>
        <v>5.9</v>
      </c>
      <c r="AG29" s="115">
        <f t="shared" si="6"/>
        <v>13.873333333333335</v>
      </c>
    </row>
    <row r="30" spans="1:33" ht="17.100000000000001" customHeight="1" x14ac:dyDescent="0.2">
      <c r="A30" s="110" t="s">
        <v>31</v>
      </c>
      <c r="B30" s="15">
        <f>[26]Setembro!$D$5</f>
        <v>12.6</v>
      </c>
      <c r="C30" s="15">
        <f>[26]Setembro!$D$6</f>
        <v>12.1</v>
      </c>
      <c r="D30" s="15">
        <f>[26]Setembro!$D$7</f>
        <v>16.5</v>
      </c>
      <c r="E30" s="15">
        <f>[26]Setembro!$D$8</f>
        <v>13.2</v>
      </c>
      <c r="F30" s="15">
        <f>[26]Setembro!$D$9</f>
        <v>11.6</v>
      </c>
      <c r="G30" s="15">
        <f>[26]Setembro!$D$10</f>
        <v>10.1</v>
      </c>
      <c r="H30" s="15">
        <f>[26]Setembro!$D$11</f>
        <v>10.5</v>
      </c>
      <c r="I30" s="15">
        <f>[26]Setembro!$D$12</f>
        <v>9.9</v>
      </c>
      <c r="J30" s="15">
        <f>[26]Setembro!$D$13</f>
        <v>10.9</v>
      </c>
      <c r="K30" s="15">
        <f>[26]Setembro!$D$14</f>
        <v>14</v>
      </c>
      <c r="L30" s="15">
        <f>[26]Setembro!$D$15</f>
        <v>17.3</v>
      </c>
      <c r="M30" s="15">
        <f>[26]Setembro!$D$16</f>
        <v>20.5</v>
      </c>
      <c r="N30" s="15">
        <f>[26]Setembro!$D$17</f>
        <v>20.7</v>
      </c>
      <c r="O30" s="15">
        <f>[26]Setembro!$D$18</f>
        <v>15.5</v>
      </c>
      <c r="P30" s="15">
        <f>[26]Setembro!$D$19</f>
        <v>9.6</v>
      </c>
      <c r="Q30" s="15">
        <f>[26]Setembro!$D$20</f>
        <v>12.4</v>
      </c>
      <c r="R30" s="15">
        <f>[26]Setembro!$D$21</f>
        <v>19.8</v>
      </c>
      <c r="S30" s="15">
        <f>[26]Setembro!$D$22</f>
        <v>21.6</v>
      </c>
      <c r="T30" s="15">
        <f>[26]Setembro!$D$23</f>
        <v>19</v>
      </c>
      <c r="U30" s="15">
        <f>[26]Setembro!$D$24</f>
        <v>14.3</v>
      </c>
      <c r="V30" s="15">
        <f>[26]Setembro!$D$25</f>
        <v>8.9</v>
      </c>
      <c r="W30" s="15">
        <f>[26]Setembro!$D$26</f>
        <v>11.9</v>
      </c>
      <c r="X30" s="15">
        <f>[26]Setembro!$D$27</f>
        <v>12.5</v>
      </c>
      <c r="Y30" s="15">
        <f>[26]Setembro!$D$28</f>
        <v>14.7</v>
      </c>
      <c r="Z30" s="15">
        <f>[26]Setembro!$D$29</f>
        <v>17.3</v>
      </c>
      <c r="AA30" s="15">
        <f>[26]Setembro!$D$30</f>
        <v>12.7</v>
      </c>
      <c r="AB30" s="15">
        <f>[26]Setembro!$D$31</f>
        <v>15</v>
      </c>
      <c r="AC30" s="15">
        <f>[26]Setembro!$D$32</f>
        <v>18.2</v>
      </c>
      <c r="AD30" s="15">
        <f>[26]Setembro!$D$33</f>
        <v>16.3</v>
      </c>
      <c r="AE30" s="15">
        <f>[26]Setembro!$D$34</f>
        <v>17.2</v>
      </c>
      <c r="AF30" s="28">
        <f t="shared" si="5"/>
        <v>8.9</v>
      </c>
      <c r="AG30" s="115">
        <f t="shared" si="6"/>
        <v>14.559999999999999</v>
      </c>
    </row>
    <row r="31" spans="1:33" ht="17.100000000000001" customHeight="1" x14ac:dyDescent="0.2">
      <c r="A31" s="110" t="s">
        <v>49</v>
      </c>
      <c r="B31" s="15">
        <f>[27]Setembro!$D$5</f>
        <v>14.6</v>
      </c>
      <c r="C31" s="15">
        <f>[27]Setembro!$D$6</f>
        <v>17.3</v>
      </c>
      <c r="D31" s="15">
        <f>[27]Setembro!$D$7</f>
        <v>13.8</v>
      </c>
      <c r="E31" s="15">
        <f>[27]Setembro!$D$8</f>
        <v>11</v>
      </c>
      <c r="F31" s="15">
        <f>[27]Setembro!$D$9</f>
        <v>12.3</v>
      </c>
      <c r="G31" s="15">
        <f>[27]Setembro!$D$10</f>
        <v>11</v>
      </c>
      <c r="H31" s="15">
        <f>[27]Setembro!$D$11</f>
        <v>11.4</v>
      </c>
      <c r="I31" s="15">
        <f>[27]Setembro!$D$12</f>
        <v>14</v>
      </c>
      <c r="J31" s="15">
        <f>[27]Setembro!$D$13</f>
        <v>18.2</v>
      </c>
      <c r="K31" s="15">
        <f>[27]Setembro!$D$14</f>
        <v>19.600000000000001</v>
      </c>
      <c r="L31" s="15">
        <f>[27]Setembro!$D$15</f>
        <v>21.5</v>
      </c>
      <c r="M31" s="15">
        <f>[27]Setembro!$D$16</f>
        <v>23</v>
      </c>
      <c r="N31" s="15">
        <f>[27]Setembro!$D$17</f>
        <v>22.4</v>
      </c>
      <c r="O31" s="15">
        <f>[27]Setembro!$D$18</f>
        <v>21.8</v>
      </c>
      <c r="P31" s="15">
        <f>[27]Setembro!$D$19</f>
        <v>17.7</v>
      </c>
      <c r="Q31" s="15">
        <f>[27]Setembro!$D$20</f>
        <v>19.600000000000001</v>
      </c>
      <c r="R31" s="15">
        <f>[27]Setembro!$D$21</f>
        <v>21.9</v>
      </c>
      <c r="S31" s="15">
        <f>[27]Setembro!$D$22</f>
        <v>24.1</v>
      </c>
      <c r="T31" s="15">
        <f>[27]Setembro!$D$23</f>
        <v>20.8</v>
      </c>
      <c r="U31" s="15">
        <f>[27]Setembro!$D$24</f>
        <v>17.7</v>
      </c>
      <c r="V31" s="15">
        <f>[27]Setembro!$D$25</f>
        <v>19.100000000000001</v>
      </c>
      <c r="W31" s="15">
        <f>[27]Setembro!$D$26</f>
        <v>17.899999999999999</v>
      </c>
      <c r="X31" s="15">
        <f>[27]Setembro!$D$27</f>
        <v>19.7</v>
      </c>
      <c r="Y31" s="15">
        <f>[27]Setembro!$D$28</f>
        <v>19.3</v>
      </c>
      <c r="Z31" s="15">
        <f>[27]Setembro!$D$29</f>
        <v>18.899999999999999</v>
      </c>
      <c r="AA31" s="15">
        <f>[27]Setembro!$D$30</f>
        <v>16.600000000000001</v>
      </c>
      <c r="AB31" s="15">
        <f>[27]Setembro!$D$31</f>
        <v>20.3</v>
      </c>
      <c r="AC31" s="15">
        <f>[27]Setembro!$D$32</f>
        <v>19.8</v>
      </c>
      <c r="AD31" s="15">
        <f>[27]Setembro!$D$33</f>
        <v>22.3</v>
      </c>
      <c r="AE31" s="15">
        <f>[27]Setembro!$D$34</f>
        <v>23.5</v>
      </c>
      <c r="AF31" s="28">
        <f>MIN(B31:AE31)</f>
        <v>11</v>
      </c>
      <c r="AG31" s="115">
        <f>AVERAGE(B31:AE31)</f>
        <v>18.37</v>
      </c>
    </row>
    <row r="32" spans="1:33" ht="17.100000000000001" customHeight="1" x14ac:dyDescent="0.2">
      <c r="A32" s="110" t="s">
        <v>20</v>
      </c>
      <c r="B32" s="15" t="str">
        <f>[28]Setembro!$D$5</f>
        <v>*</v>
      </c>
      <c r="C32" s="15" t="str">
        <f>[28]Setembro!$D$6</f>
        <v>*</v>
      </c>
      <c r="D32" s="15" t="str">
        <f>[28]Setembro!$D$7</f>
        <v>*</v>
      </c>
      <c r="E32" s="15" t="str">
        <f>[28]Setembro!$D$8</f>
        <v>*</v>
      </c>
      <c r="F32" s="15" t="str">
        <f>[28]Setembro!$D$9</f>
        <v>*</v>
      </c>
      <c r="G32" s="15" t="str">
        <f>[28]Setembro!$D$10</f>
        <v>*</v>
      </c>
      <c r="H32" s="15" t="str">
        <f>[28]Setembro!$D$11</f>
        <v>*</v>
      </c>
      <c r="I32" s="15" t="str">
        <f>[28]Setembro!$D$12</f>
        <v>*</v>
      </c>
      <c r="J32" s="15" t="str">
        <f>[28]Setembro!$D$13</f>
        <v>*</v>
      </c>
      <c r="K32" s="15" t="str">
        <f>[28]Setembro!$D$14</f>
        <v>*</v>
      </c>
      <c r="L32" s="15" t="str">
        <f>[28]Setembro!$D$15</f>
        <v>*</v>
      </c>
      <c r="M32" s="15" t="str">
        <f>[28]Setembro!$D$16</f>
        <v>*</v>
      </c>
      <c r="N32" s="15" t="str">
        <f>[28]Setembro!$D$17</f>
        <v>*</v>
      </c>
      <c r="O32" s="15" t="str">
        <f>[28]Setembro!$D$18</f>
        <v>*</v>
      </c>
      <c r="P32" s="15" t="str">
        <f>[28]Setembro!$D$19</f>
        <v>*</v>
      </c>
      <c r="Q32" s="15" t="str">
        <f>[28]Setembro!$D$20</f>
        <v>*</v>
      </c>
      <c r="R32" s="15" t="str">
        <f>[28]Setembro!$D$21</f>
        <v>*</v>
      </c>
      <c r="S32" s="15" t="str">
        <f>[28]Setembro!$D$22</f>
        <v>*</v>
      </c>
      <c r="T32" s="15" t="str">
        <f>[28]Setembro!$D$23</f>
        <v>*</v>
      </c>
      <c r="U32" s="15" t="str">
        <f>[28]Setembro!$D$24</f>
        <v>*</v>
      </c>
      <c r="V32" s="15" t="str">
        <f>[28]Setembro!$D$25</f>
        <v>*</v>
      </c>
      <c r="W32" s="15" t="str">
        <f>[28]Setembro!$D$26</f>
        <v>*</v>
      </c>
      <c r="X32" s="15" t="str">
        <f>[28]Setembro!$D$27</f>
        <v>*</v>
      </c>
      <c r="Y32" s="15" t="str">
        <f>[28]Setembro!$D$28</f>
        <v>*</v>
      </c>
      <c r="Z32" s="15" t="str">
        <f>[28]Setembro!$D$29</f>
        <v>*</v>
      </c>
      <c r="AA32" s="15" t="str">
        <f>[28]Setembro!$D$30</f>
        <v>*</v>
      </c>
      <c r="AB32" s="15" t="str">
        <f>[28]Setembro!$D$31</f>
        <v>*</v>
      </c>
      <c r="AC32" s="15" t="str">
        <f>[28]Setembro!$D$32</f>
        <v>*</v>
      </c>
      <c r="AD32" s="15" t="str">
        <f>[28]Setembro!$D$33</f>
        <v>*</v>
      </c>
      <c r="AE32" s="15" t="str">
        <f>[28]Setembro!$D$34</f>
        <v>*</v>
      </c>
      <c r="AF32" s="28" t="s">
        <v>141</v>
      </c>
      <c r="AG32" s="115" t="s">
        <v>141</v>
      </c>
    </row>
    <row r="33" spans="1:35" s="5" customFormat="1" ht="17.100000000000001" customHeight="1" x14ac:dyDescent="0.2">
      <c r="A33" s="113" t="s">
        <v>35</v>
      </c>
      <c r="B33" s="23">
        <f t="shared" ref="B33:AF33" si="7">MIN(B5:B32)</f>
        <v>8.3000000000000007</v>
      </c>
      <c r="C33" s="23">
        <f t="shared" si="7"/>
        <v>9.1999999999999993</v>
      </c>
      <c r="D33" s="23">
        <f t="shared" si="7"/>
        <v>10.199999999999999</v>
      </c>
      <c r="E33" s="23">
        <f t="shared" si="7"/>
        <v>9.6</v>
      </c>
      <c r="F33" s="23">
        <f t="shared" si="7"/>
        <v>8.5</v>
      </c>
      <c r="G33" s="23">
        <f t="shared" si="7"/>
        <v>7.1</v>
      </c>
      <c r="H33" s="23">
        <f t="shared" si="7"/>
        <v>2.2000000000000002</v>
      </c>
      <c r="I33" s="23">
        <f t="shared" si="7"/>
        <v>6.9</v>
      </c>
      <c r="J33" s="23">
        <f t="shared" si="7"/>
        <v>6.8</v>
      </c>
      <c r="K33" s="23">
        <f t="shared" si="7"/>
        <v>9.6999999999999993</v>
      </c>
      <c r="L33" s="23">
        <f t="shared" si="7"/>
        <v>11.8</v>
      </c>
      <c r="M33" s="23">
        <f t="shared" si="7"/>
        <v>14.1</v>
      </c>
      <c r="N33" s="23">
        <f t="shared" si="7"/>
        <v>16.399999999999999</v>
      </c>
      <c r="O33" s="23">
        <f t="shared" si="7"/>
        <v>11.2</v>
      </c>
      <c r="P33" s="23">
        <f t="shared" si="7"/>
        <v>7.4</v>
      </c>
      <c r="Q33" s="23">
        <f t="shared" si="7"/>
        <v>11.1</v>
      </c>
      <c r="R33" s="23">
        <f t="shared" si="7"/>
        <v>14.4</v>
      </c>
      <c r="S33" s="23">
        <f t="shared" si="7"/>
        <v>16.899999999999999</v>
      </c>
      <c r="T33" s="23">
        <f t="shared" si="7"/>
        <v>17.5</v>
      </c>
      <c r="U33" s="23">
        <f t="shared" si="7"/>
        <v>9.8000000000000007</v>
      </c>
      <c r="V33" s="23">
        <f t="shared" si="7"/>
        <v>6.5</v>
      </c>
      <c r="W33" s="23">
        <f t="shared" si="7"/>
        <v>9.9</v>
      </c>
      <c r="X33" s="23">
        <f t="shared" si="7"/>
        <v>8.6</v>
      </c>
      <c r="Y33" s="23">
        <f t="shared" si="7"/>
        <v>11.1</v>
      </c>
      <c r="Z33" s="23">
        <f t="shared" si="7"/>
        <v>13.1</v>
      </c>
      <c r="AA33" s="23">
        <f t="shared" si="7"/>
        <v>10</v>
      </c>
      <c r="AB33" s="23">
        <f t="shared" si="7"/>
        <v>11.1</v>
      </c>
      <c r="AC33" s="23">
        <f t="shared" si="7"/>
        <v>11.4</v>
      </c>
      <c r="AD33" s="23">
        <f t="shared" si="7"/>
        <v>10.5</v>
      </c>
      <c r="AE33" s="23">
        <f t="shared" si="7"/>
        <v>12.3</v>
      </c>
      <c r="AF33" s="28">
        <f t="shared" si="7"/>
        <v>2.2000000000000002</v>
      </c>
      <c r="AG33" s="115">
        <f>AVERAGE(AG5:AG32)</f>
        <v>15.355146871008943</v>
      </c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86"/>
      <c r="AG34" s="87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0"/>
      <c r="AG35" s="81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88"/>
      <c r="AG36" s="73"/>
      <c r="AH36" s="2"/>
      <c r="AI36" s="2"/>
    </row>
    <row r="37" spans="1:35" x14ac:dyDescent="0.2">
      <c r="A37" s="78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2"/>
      <c r="AG37" s="89"/>
      <c r="AH37" s="13"/>
    </row>
    <row r="38" spans="1:35" ht="13.5" thickBot="1" x14ac:dyDescent="0.25">
      <c r="A38" s="92"/>
      <c r="B38" s="93"/>
      <c r="C38" s="93"/>
      <c r="D38" s="93"/>
      <c r="E38" s="94"/>
      <c r="F38" s="94"/>
      <c r="G38" s="94"/>
      <c r="H38" s="94"/>
      <c r="I38" s="94"/>
      <c r="J38" s="94"/>
      <c r="K38" s="94"/>
      <c r="L38" s="94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5"/>
      <c r="AG38" s="96"/>
    </row>
    <row r="40" spans="1:35" x14ac:dyDescent="0.2">
      <c r="H40" s="2" t="s">
        <v>52</v>
      </c>
    </row>
    <row r="42" spans="1:35" x14ac:dyDescent="0.2">
      <c r="D42" s="2" t="s">
        <v>52</v>
      </c>
      <c r="M42" s="2" t="s">
        <v>52</v>
      </c>
    </row>
    <row r="43" spans="1:35" x14ac:dyDescent="0.2">
      <c r="P43" s="2" t="s">
        <v>52</v>
      </c>
    </row>
  </sheetData>
  <sheetProtection password="C6EC" sheet="1" objects="1" scenarios="1"/>
  <mergeCells count="35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  <mergeCell ref="Q35:U35"/>
    <mergeCell ref="Q36:U36"/>
    <mergeCell ref="M3:M4"/>
    <mergeCell ref="V3:V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16" zoomScale="90" zoomScaleNormal="90" workbookViewId="0">
      <selection activeCell="M46" sqref="M46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6.5703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134" t="s">
        <v>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6"/>
    </row>
    <row r="2" spans="1:33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3"/>
      <c r="AG2" s="7"/>
    </row>
    <row r="3" spans="1:33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09" t="s">
        <v>40</v>
      </c>
      <c r="AG3" s="8"/>
    </row>
    <row r="4" spans="1:33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09" t="s">
        <v>39</v>
      </c>
      <c r="AG4" s="8"/>
    </row>
    <row r="5" spans="1:33" s="5" customFormat="1" ht="20.100000000000001" customHeight="1" x14ac:dyDescent="0.2">
      <c r="A5" s="110" t="s">
        <v>45</v>
      </c>
      <c r="B5" s="14">
        <f>[1]Setembro!$E$5</f>
        <v>45.6</v>
      </c>
      <c r="C5" s="14">
        <f>[1]Setembro!$E$6</f>
        <v>54.647058823529413</v>
      </c>
      <c r="D5" s="14">
        <f>[1]Setembro!$E$7</f>
        <v>75.526315789473685</v>
      </c>
      <c r="E5" s="14">
        <f>[1]Setembro!$E$8</f>
        <v>100</v>
      </c>
      <c r="F5" s="14" t="str">
        <f>[1]Setembro!$E$9</f>
        <v>*</v>
      </c>
      <c r="G5" s="14">
        <f>[1]Setembro!$E$10</f>
        <v>77.63636363636364</v>
      </c>
      <c r="H5" s="14">
        <f>[1]Setembro!$E$11</f>
        <v>62.266666666666666</v>
      </c>
      <c r="I5" s="14">
        <f>[1]Setembro!$E$12</f>
        <v>53.2</v>
      </c>
      <c r="J5" s="14">
        <f>[1]Setembro!$E$13</f>
        <v>54.473684210526315</v>
      </c>
      <c r="K5" s="14">
        <f>[1]Setembro!$E$14</f>
        <v>54.5</v>
      </c>
      <c r="L5" s="14">
        <f>[1]Setembro!$E$15</f>
        <v>50.4375</v>
      </c>
      <c r="M5" s="14">
        <f>[1]Setembro!$E$16</f>
        <v>51.05263157894737</v>
      </c>
      <c r="N5" s="14">
        <f>[1]Setembro!$E$17</f>
        <v>54.541666666666664</v>
      </c>
      <c r="O5" s="14">
        <f>[1]Setembro!$E$18</f>
        <v>45.333333333333336</v>
      </c>
      <c r="P5" s="14">
        <f>[1]Setembro!$E$19</f>
        <v>44.708333333333336</v>
      </c>
      <c r="Q5" s="14">
        <f>[1]Setembro!$E$20</f>
        <v>55.217391304347828</v>
      </c>
      <c r="R5" s="14">
        <f>[1]Setembro!$E$21</f>
        <v>50.9</v>
      </c>
      <c r="S5" s="14">
        <f>[1]Setembro!$E$22</f>
        <v>58.227272727272727</v>
      </c>
      <c r="T5" s="14">
        <f>[1]Setembro!$E$23</f>
        <v>62.65</v>
      </c>
      <c r="U5" s="14">
        <f>[1]Setembro!$E$24</f>
        <v>60.2</v>
      </c>
      <c r="V5" s="14">
        <f>[1]Setembro!$E$25</f>
        <v>42.384615384615387</v>
      </c>
      <c r="W5" s="14">
        <f>[1]Setembro!$E$26</f>
        <v>56.333333333333336</v>
      </c>
      <c r="X5" s="14">
        <f>[1]Setembro!$E$27</f>
        <v>53</v>
      </c>
      <c r="Y5" s="14">
        <f>[1]Setembro!$E$28</f>
        <v>56.375</v>
      </c>
      <c r="Z5" s="14">
        <f>[1]Setembro!$E$29</f>
        <v>57</v>
      </c>
      <c r="AA5" s="14">
        <f>[1]Setembro!$E$30</f>
        <v>57.3</v>
      </c>
      <c r="AB5" s="14">
        <f>[1]Setembro!$E$31</f>
        <v>51.590909090909093</v>
      </c>
      <c r="AC5" s="14">
        <f>[1]Setembro!$E$32</f>
        <v>44.166666666666664</v>
      </c>
      <c r="AD5" s="14">
        <f>[1]Setembro!$E$33</f>
        <v>48.916666666666664</v>
      </c>
      <c r="AE5" s="14">
        <f>[1]Setembro!$E$34</f>
        <v>53.75</v>
      </c>
      <c r="AF5" s="111">
        <f t="shared" ref="AF5:AF13" si="1">AVERAGE(B5:AE5)</f>
        <v>56.273634800436284</v>
      </c>
      <c r="AG5" s="8"/>
    </row>
    <row r="6" spans="1:33" ht="17.100000000000001" customHeight="1" x14ac:dyDescent="0.2">
      <c r="A6" s="110" t="s">
        <v>0</v>
      </c>
      <c r="B6" s="15">
        <f>[2]Setembro!$E$5</f>
        <v>73.208333333333329</v>
      </c>
      <c r="C6" s="15">
        <f>[2]Setembro!$E$6</f>
        <v>65.583333333333329</v>
      </c>
      <c r="D6" s="15">
        <f>[2]Setembro!$E$7</f>
        <v>83.875</v>
      </c>
      <c r="E6" s="15">
        <f>[2]Setembro!$E$8</f>
        <v>89.75</v>
      </c>
      <c r="F6" s="15">
        <f>[2]Setembro!$E$9</f>
        <v>94.5</v>
      </c>
      <c r="G6" s="15">
        <f>[2]Setembro!$E$10</f>
        <v>84.041666666666671</v>
      </c>
      <c r="H6" s="15">
        <f>[2]Setembro!$E$11</f>
        <v>63.136363636363633</v>
      </c>
      <c r="I6" s="15">
        <f>[2]Setembro!$E$12</f>
        <v>63.75</v>
      </c>
      <c r="J6" s="15">
        <f>[2]Setembro!$E$13</f>
        <v>65.208333333333329</v>
      </c>
      <c r="K6" s="15">
        <f>[2]Setembro!$E$14</f>
        <v>62.625</v>
      </c>
      <c r="L6" s="15">
        <f>[2]Setembro!$E$15</f>
        <v>58.25</v>
      </c>
      <c r="M6" s="15">
        <f>[2]Setembro!$E$16</f>
        <v>56.625</v>
      </c>
      <c r="N6" s="15">
        <f>[2]Setembro!$E$17</f>
        <v>49.208333333333336</v>
      </c>
      <c r="O6" s="15">
        <f>[2]Setembro!$E$18</f>
        <v>47.791666666666664</v>
      </c>
      <c r="P6" s="15">
        <f>[2]Setembro!$E$19</f>
        <v>48.666666666666664</v>
      </c>
      <c r="Q6" s="15">
        <f>[2]Setembro!$E$20</f>
        <v>40.541666666666664</v>
      </c>
      <c r="R6" s="15">
        <f>[2]Setembro!$E$21</f>
        <v>44.791666666666664</v>
      </c>
      <c r="S6" s="15">
        <f>[2]Setembro!$E$22</f>
        <v>51</v>
      </c>
      <c r="T6" s="15">
        <f>[2]Setembro!$E$23</f>
        <v>82.541666666666671</v>
      </c>
      <c r="U6" s="15">
        <f>[2]Setembro!$E$24</f>
        <v>58.333333333333336</v>
      </c>
      <c r="V6" s="15">
        <f>[2]Setembro!$E$25</f>
        <v>52</v>
      </c>
      <c r="W6" s="15">
        <f>[2]Setembro!$E$26</f>
        <v>59.25</v>
      </c>
      <c r="X6" s="15">
        <f>[2]Setembro!$E$27</f>
        <v>55.333333333333336</v>
      </c>
      <c r="Y6" s="15">
        <f>[2]Setembro!$E$28</f>
        <v>56.5</v>
      </c>
      <c r="Z6" s="15">
        <f>[2]Setembro!$E$29</f>
        <v>55.875</v>
      </c>
      <c r="AA6" s="15">
        <f>[2]Setembro!$E$30</f>
        <v>51.958333333333336</v>
      </c>
      <c r="AB6" s="15">
        <f>[2]Setembro!$E$31</f>
        <v>50.291666666666664</v>
      </c>
      <c r="AC6" s="15">
        <f>[2]Setembro!$E$32</f>
        <v>44.75</v>
      </c>
      <c r="AD6" s="15">
        <f>[2]Setembro!$E$33</f>
        <v>44.416666666666664</v>
      </c>
      <c r="AE6" s="15">
        <f>[2]Setembro!$E$34</f>
        <v>54.416666666666664</v>
      </c>
      <c r="AF6" s="112">
        <f t="shared" si="1"/>
        <v>60.27398989898991</v>
      </c>
    </row>
    <row r="7" spans="1:33" ht="17.100000000000001" customHeight="1" x14ac:dyDescent="0.2">
      <c r="A7" s="110" t="s">
        <v>1</v>
      </c>
      <c r="B7" s="15">
        <f>[3]Setembro!$E$5</f>
        <v>71.041666666666671</v>
      </c>
      <c r="C7" s="15">
        <f>[3]Setembro!$E$6</f>
        <v>58.208333333333336</v>
      </c>
      <c r="D7" s="15">
        <f>[3]Setembro!$E$7</f>
        <v>81.458333333333329</v>
      </c>
      <c r="E7" s="15">
        <f>[3]Setembro!$E$8</f>
        <v>83.25</v>
      </c>
      <c r="F7" s="15">
        <f>[3]Setembro!$E$9</f>
        <v>88.125</v>
      </c>
      <c r="G7" s="15">
        <f>[3]Setembro!$E$10</f>
        <v>68.142857142857139</v>
      </c>
      <c r="H7" s="15">
        <f>[3]Setembro!$E$11</f>
        <v>65.833333333333329</v>
      </c>
      <c r="I7" s="15">
        <f>[3]Setembro!$E$12</f>
        <v>61.375</v>
      </c>
      <c r="J7" s="15">
        <f>[3]Setembro!$E$13</f>
        <v>50.833333333333336</v>
      </c>
      <c r="K7" s="15">
        <f>[3]Setembro!$E$14</f>
        <v>63.916666666666664</v>
      </c>
      <c r="L7" s="15">
        <f>[3]Setembro!$E$15</f>
        <v>59.208333333333336</v>
      </c>
      <c r="M7" s="15">
        <f>[3]Setembro!$E$16</f>
        <v>56.666666666666664</v>
      </c>
      <c r="N7" s="15">
        <f>[3]Setembro!$E$17</f>
        <v>40.666666666666664</v>
      </c>
      <c r="O7" s="15">
        <f>[3]Setembro!$E$18</f>
        <v>38.625</v>
      </c>
      <c r="P7" s="15">
        <f>[3]Setembro!$E$19</f>
        <v>41.833333333333336</v>
      </c>
      <c r="Q7" s="15">
        <f>[3]Setembro!$E$20</f>
        <v>44.833333333333336</v>
      </c>
      <c r="R7" s="15">
        <f>[3]Setembro!$E$21</f>
        <v>57.291666666666664</v>
      </c>
      <c r="S7" s="15">
        <f>[3]Setembro!$E$22</f>
        <v>63.375</v>
      </c>
      <c r="T7" s="15">
        <f>[3]Setembro!$E$23</f>
        <v>79.666666666666671</v>
      </c>
      <c r="U7" s="15">
        <f>[3]Setembro!$E$24</f>
        <v>69.875</v>
      </c>
      <c r="V7" s="15">
        <f>[3]Setembro!$E$25</f>
        <v>46.875</v>
      </c>
      <c r="W7" s="15">
        <f>[3]Setembro!$E$26</f>
        <v>42.166666666666664</v>
      </c>
      <c r="X7" s="15">
        <f>[3]Setembro!$E$27</f>
        <v>44.625</v>
      </c>
      <c r="Y7" s="15">
        <f>[3]Setembro!$E$28</f>
        <v>55.791666666666664</v>
      </c>
      <c r="Z7" s="15">
        <f>[3]Setembro!$E$29</f>
        <v>57.791666666666664</v>
      </c>
      <c r="AA7" s="15">
        <f>[3]Setembro!$E$30</f>
        <v>53.125</v>
      </c>
      <c r="AB7" s="15">
        <f>[3]Setembro!$E$31</f>
        <v>53.416666666666664</v>
      </c>
      <c r="AC7" s="15">
        <f>[3]Setembro!$E$32</f>
        <v>43.041666666666664</v>
      </c>
      <c r="AD7" s="15">
        <f>[3]Setembro!$E$33</f>
        <v>48.583333333333336</v>
      </c>
      <c r="AE7" s="15">
        <f>[3]Setembro!$E$34</f>
        <v>50.541666666666664</v>
      </c>
      <c r="AF7" s="112">
        <f t="shared" si="1"/>
        <v>58.006150793650811</v>
      </c>
    </row>
    <row r="8" spans="1:33" ht="17.100000000000001" customHeight="1" x14ac:dyDescent="0.2">
      <c r="A8" s="110" t="s">
        <v>53</v>
      </c>
      <c r="B8" s="15">
        <f>[4]Setembro!$E$5</f>
        <v>68.625</v>
      </c>
      <c r="C8" s="15">
        <f>[4]Setembro!$E$6</f>
        <v>60.791666666666664</v>
      </c>
      <c r="D8" s="15">
        <f>[4]Setembro!$E$7</f>
        <v>79.904761904761898</v>
      </c>
      <c r="E8" s="15">
        <f>[4]Setembro!$E$8</f>
        <v>88.1</v>
      </c>
      <c r="F8" s="15">
        <f>[4]Setembro!$E$9</f>
        <v>93.764705882352942</v>
      </c>
      <c r="G8" s="15">
        <f>[4]Setembro!$E$10</f>
        <v>84.538461538461533</v>
      </c>
      <c r="H8" s="15">
        <f>[4]Setembro!$E$11</f>
        <v>66.416666666666671</v>
      </c>
      <c r="I8" s="15">
        <f>[4]Setembro!$E$12</f>
        <v>63.791666666666664</v>
      </c>
      <c r="J8" s="15">
        <f>[4]Setembro!$E$13</f>
        <v>58.416666666666664</v>
      </c>
      <c r="K8" s="15">
        <f>[4]Setembro!$E$14</f>
        <v>57.75</v>
      </c>
      <c r="L8" s="15">
        <f>[4]Setembro!$E$15</f>
        <v>54.916666666666664</v>
      </c>
      <c r="M8" s="15">
        <f>[4]Setembro!$E$16</f>
        <v>51.083333333333336</v>
      </c>
      <c r="N8" s="15">
        <f>[4]Setembro!$E$17</f>
        <v>37.791666666666664</v>
      </c>
      <c r="O8" s="15">
        <f>[4]Setembro!$E$18</f>
        <v>44.25</v>
      </c>
      <c r="P8" s="15">
        <f>[4]Setembro!$E$19</f>
        <v>40.5</v>
      </c>
      <c r="Q8" s="15">
        <f>[4]Setembro!$E$20</f>
        <v>42.208333333333336</v>
      </c>
      <c r="R8" s="15">
        <f>[4]Setembro!$E$21</f>
        <v>51.791666666666664</v>
      </c>
      <c r="S8" s="15">
        <f>[4]Setembro!$E$22</f>
        <v>47.583333333333336</v>
      </c>
      <c r="T8" s="15">
        <f>[4]Setembro!$E$23</f>
        <v>68.333333333333329</v>
      </c>
      <c r="U8" s="15">
        <f>[4]Setembro!$E$24</f>
        <v>64.75</v>
      </c>
      <c r="V8" s="15">
        <f>[4]Setembro!$E$25</f>
        <v>45.208333333333336</v>
      </c>
      <c r="W8" s="15">
        <f>[4]Setembro!$E$26</f>
        <v>52.125</v>
      </c>
      <c r="X8" s="15">
        <f>[4]Setembro!$E$27</f>
        <v>50.25</v>
      </c>
      <c r="Y8" s="15">
        <f>[4]Setembro!$E$28</f>
        <v>49.458333333333336</v>
      </c>
      <c r="Z8" s="15">
        <f>[4]Setembro!$E$29</f>
        <v>54.791666666666664</v>
      </c>
      <c r="AA8" s="15">
        <f>[4]Setembro!$E$30</f>
        <v>57.208333333333336</v>
      </c>
      <c r="AB8" s="15">
        <f>[4]Setembro!$E$31</f>
        <v>46.875</v>
      </c>
      <c r="AC8" s="15">
        <f>[4]Setembro!$E$32</f>
        <v>38.708333333333336</v>
      </c>
      <c r="AD8" s="15">
        <f>[4]Setembro!$E$33</f>
        <v>29.958333333333332</v>
      </c>
      <c r="AE8" s="15">
        <f>[4]Setembro!$E$34</f>
        <v>42.916666666666664</v>
      </c>
      <c r="AF8" s="112">
        <f t="shared" ref="AF8" si="2">AVERAGE(B8:AE8)</f>
        <v>56.426930977519199</v>
      </c>
    </row>
    <row r="9" spans="1:33" ht="17.100000000000001" customHeight="1" x14ac:dyDescent="0.2">
      <c r="A9" s="110" t="s">
        <v>46</v>
      </c>
      <c r="B9" s="15">
        <f>[5]Setembro!$E$5</f>
        <v>71.25</v>
      </c>
      <c r="C9" s="15">
        <f>[5]Setembro!$E$6</f>
        <v>69.291666666666671</v>
      </c>
      <c r="D9" s="15">
        <f>[5]Setembro!$E$7</f>
        <v>84.75</v>
      </c>
      <c r="E9" s="15">
        <f>[5]Setembro!$E$8</f>
        <v>89.173913043478265</v>
      </c>
      <c r="F9" s="15" t="str">
        <f>[5]Setembro!$E$9</f>
        <v>*</v>
      </c>
      <c r="G9" s="15">
        <f>[5]Setembro!$E$10</f>
        <v>61.375</v>
      </c>
      <c r="H9" s="15">
        <f>[5]Setembro!$E$11</f>
        <v>49.53846153846154</v>
      </c>
      <c r="I9" s="15">
        <f>[5]Setembro!$E$12</f>
        <v>64.333333333333329</v>
      </c>
      <c r="J9" s="15">
        <f>[5]Setembro!$E$13</f>
        <v>66.434782608695656</v>
      </c>
      <c r="K9" s="15">
        <f>[5]Setembro!$E$14</f>
        <v>65.958333333333329</v>
      </c>
      <c r="L9" s="15">
        <f>[5]Setembro!$E$15</f>
        <v>64.708333333333329</v>
      </c>
      <c r="M9" s="15">
        <f>[5]Setembro!$E$16</f>
        <v>55.416666666666664</v>
      </c>
      <c r="N9" s="15">
        <f>[5]Setembro!$E$17</f>
        <v>50.083333333333336</v>
      </c>
      <c r="O9" s="15">
        <f>[5]Setembro!$E$18</f>
        <v>48.375</v>
      </c>
      <c r="P9" s="15">
        <f>[5]Setembro!$E$19</f>
        <v>57.75</v>
      </c>
      <c r="Q9" s="15">
        <f>[5]Setembro!$E$20</f>
        <v>58.708333333333336</v>
      </c>
      <c r="R9" s="15">
        <f>[5]Setembro!$E$21</f>
        <v>57.916666666666664</v>
      </c>
      <c r="S9" s="15">
        <f>[5]Setembro!$E$22</f>
        <v>56</v>
      </c>
      <c r="T9" s="15">
        <f>[5]Setembro!$E$23</f>
        <v>81.416666666666671</v>
      </c>
      <c r="U9" s="15">
        <f>[5]Setembro!$E$24</f>
        <v>66.458333333333329</v>
      </c>
      <c r="V9" s="15">
        <f>[5]Setembro!$E$25</f>
        <v>63.375</v>
      </c>
      <c r="W9" s="15">
        <f>[5]Setembro!$E$26</f>
        <v>50.583333333333336</v>
      </c>
      <c r="X9" s="15">
        <f>[5]Setembro!$E$27</f>
        <v>63.625</v>
      </c>
      <c r="Y9" s="15">
        <f>[5]Setembro!$E$28</f>
        <v>70.333333333333329</v>
      </c>
      <c r="Z9" s="15">
        <f>[5]Setembro!$E$29</f>
        <v>61.916666666666664</v>
      </c>
      <c r="AA9" s="15">
        <f>[5]Setembro!$E$30</f>
        <v>59.375</v>
      </c>
      <c r="AB9" s="15">
        <f>[5]Setembro!$E$31</f>
        <v>58.625</v>
      </c>
      <c r="AC9" s="15">
        <f>[5]Setembro!$E$32</f>
        <v>56.5</v>
      </c>
      <c r="AD9" s="15">
        <f>[5]Setembro!$E$33</f>
        <v>49.095238095238095</v>
      </c>
      <c r="AE9" s="15">
        <f>[5]Setembro!$E$34</f>
        <v>51</v>
      </c>
      <c r="AF9" s="112">
        <f t="shared" si="1"/>
        <v>62.185082596064603</v>
      </c>
    </row>
    <row r="10" spans="1:33" ht="17.100000000000001" customHeight="1" x14ac:dyDescent="0.2">
      <c r="A10" s="110" t="s">
        <v>2</v>
      </c>
      <c r="B10" s="15">
        <f>[6]Setembro!$E$5</f>
        <v>68.291666666666671</v>
      </c>
      <c r="C10" s="15">
        <f>[6]Setembro!$E$6</f>
        <v>57.916666666666664</v>
      </c>
      <c r="D10" s="15">
        <f>[6]Setembro!$E$7</f>
        <v>66.083333333333329</v>
      </c>
      <c r="E10" s="15">
        <f>[6]Setembro!$E$8</f>
        <v>80.041666666666671</v>
      </c>
      <c r="F10" s="15">
        <f>[6]Setembro!$E$9</f>
        <v>84.333333333333329</v>
      </c>
      <c r="G10" s="15">
        <f>[6]Setembro!$E$10</f>
        <v>84.458333333333329</v>
      </c>
      <c r="H10" s="15">
        <f>[6]Setembro!$E$11</f>
        <v>72.5</v>
      </c>
      <c r="I10" s="15">
        <f>[6]Setembro!$E$12</f>
        <v>59.416666666666664</v>
      </c>
      <c r="J10" s="15">
        <f>[6]Setembro!$E$13</f>
        <v>56.666666666666664</v>
      </c>
      <c r="K10" s="15">
        <f>[6]Setembro!$E$14</f>
        <v>55.125</v>
      </c>
      <c r="L10" s="15">
        <f>[6]Setembro!$E$15</f>
        <v>60.625</v>
      </c>
      <c r="M10" s="15">
        <f>[6]Setembro!$E$16</f>
        <v>57.208333333333336</v>
      </c>
      <c r="N10" s="15">
        <f>[6]Setembro!$E$17</f>
        <v>53.708333333333336</v>
      </c>
      <c r="O10" s="15">
        <f>[6]Setembro!$E$18</f>
        <v>50.75</v>
      </c>
      <c r="P10" s="15">
        <f>[6]Setembro!$E$19</f>
        <v>44.333333333333336</v>
      </c>
      <c r="Q10" s="15">
        <f>[6]Setembro!$E$20</f>
        <v>49.333333333333336</v>
      </c>
      <c r="R10" s="15">
        <f>[6]Setembro!$E$21</f>
        <v>58.291666666666664</v>
      </c>
      <c r="S10" s="15">
        <f>[6]Setembro!$E$22</f>
        <v>63.916666666666664</v>
      </c>
      <c r="T10" s="15">
        <f>[6]Setembro!$E$23</f>
        <v>63.958333333333336</v>
      </c>
      <c r="U10" s="15">
        <f>[6]Setembro!$E$24</f>
        <v>65.25</v>
      </c>
      <c r="V10" s="15">
        <f>[6]Setembro!$E$25</f>
        <v>48.666666666666664</v>
      </c>
      <c r="W10" s="15">
        <f>[6]Setembro!$E$26</f>
        <v>50.583333333333336</v>
      </c>
      <c r="X10" s="15">
        <f>[6]Setembro!$E$27</f>
        <v>51.833333333333336</v>
      </c>
      <c r="Y10" s="15">
        <f>[6]Setembro!$E$28</f>
        <v>54.458333333333336</v>
      </c>
      <c r="Z10" s="15">
        <f>[6]Setembro!$E$29</f>
        <v>58.666666666666664</v>
      </c>
      <c r="AA10" s="15">
        <f>[6]Setembro!$E$30</f>
        <v>54.375</v>
      </c>
      <c r="AB10" s="15">
        <f>[6]Setembro!$E$31</f>
        <v>52.458333333333336</v>
      </c>
      <c r="AC10" s="15">
        <f>[6]Setembro!$E$32</f>
        <v>49.333333333333336</v>
      </c>
      <c r="AD10" s="15">
        <f>[6]Setembro!$E$33</f>
        <v>53.208333333333336</v>
      </c>
      <c r="AE10" s="15">
        <f>[6]Setembro!$E$34</f>
        <v>58.041666666666664</v>
      </c>
      <c r="AF10" s="112">
        <f t="shared" si="1"/>
        <v>59.461111111111109</v>
      </c>
    </row>
    <row r="11" spans="1:33" ht="17.100000000000001" customHeight="1" x14ac:dyDescent="0.2">
      <c r="A11" s="110" t="s">
        <v>3</v>
      </c>
      <c r="B11" s="15">
        <f>[7]Setembro!$E$5</f>
        <v>67.166666666666671</v>
      </c>
      <c r="C11" s="15">
        <f>[7]Setembro!$E$6</f>
        <v>61.875</v>
      </c>
      <c r="D11" s="15">
        <f>[7]Setembro!$E$7</f>
        <v>81.125</v>
      </c>
      <c r="E11" s="15">
        <f>[7]Setembro!$E$8</f>
        <v>88.833333333333329</v>
      </c>
      <c r="F11" s="15">
        <f>[7]Setembro!$E$9</f>
        <v>66.666666666666671</v>
      </c>
      <c r="G11" s="15">
        <f>[7]Setembro!$E$10</f>
        <v>79.708333333333329</v>
      </c>
      <c r="H11" s="15">
        <f>[7]Setembro!$E$11</f>
        <v>68.916666666666671</v>
      </c>
      <c r="I11" s="15">
        <f>[7]Setembro!$E$12</f>
        <v>58.75</v>
      </c>
      <c r="J11" s="15">
        <f>[7]Setembro!$E$13</f>
        <v>58.791666666666664</v>
      </c>
      <c r="K11" s="15">
        <f>[7]Setembro!$E$14</f>
        <v>51.208333333333336</v>
      </c>
      <c r="L11" s="15">
        <f>[7]Setembro!$E$15</f>
        <v>46.791666666666664</v>
      </c>
      <c r="M11" s="15">
        <f>[7]Setembro!$E$16</f>
        <v>42.75</v>
      </c>
      <c r="N11" s="15">
        <f>[7]Setembro!$E$17</f>
        <v>39.916666666666664</v>
      </c>
      <c r="O11" s="15">
        <f>[7]Setembro!$E$18</f>
        <v>50.958333333333336</v>
      </c>
      <c r="P11" s="15">
        <f>[7]Setembro!$E$19</f>
        <v>43.541666666666664</v>
      </c>
      <c r="Q11" s="15">
        <f>[7]Setembro!$E$20</f>
        <v>45.333333333333336</v>
      </c>
      <c r="R11" s="15">
        <f>[7]Setembro!$E$21</f>
        <v>44.416666666666664</v>
      </c>
      <c r="S11" s="15">
        <f>[7]Setembro!$E$22</f>
        <v>54.291666666666664</v>
      </c>
      <c r="T11" s="15">
        <f>[7]Setembro!$E$23</f>
        <v>58.166666666666664</v>
      </c>
      <c r="U11" s="15">
        <f>[7]Setembro!$E$24</f>
        <v>70.041666666666671</v>
      </c>
      <c r="V11" s="15">
        <f>[7]Setembro!$E$25</f>
        <v>56.625</v>
      </c>
      <c r="W11" s="15">
        <f>[7]Setembro!$E$26</f>
        <v>47.5</v>
      </c>
      <c r="X11" s="15">
        <f>[7]Setembro!$E$27</f>
        <v>43.125</v>
      </c>
      <c r="Y11" s="15">
        <f>[7]Setembro!$E$28</f>
        <v>41.625</v>
      </c>
      <c r="Z11" s="15">
        <f>[7]Setembro!$E$29</f>
        <v>49.583333333333336</v>
      </c>
      <c r="AA11" s="15">
        <f>[7]Setembro!$E$30</f>
        <v>49.666666666666664</v>
      </c>
      <c r="AB11" s="15">
        <f>[7]Setembro!$E$31</f>
        <v>40.875</v>
      </c>
      <c r="AC11" s="15">
        <f>[7]Setembro!$E$32</f>
        <v>36.791666666666664</v>
      </c>
      <c r="AD11" s="15">
        <f>[7]Setembro!$E$33</f>
        <v>36.875</v>
      </c>
      <c r="AE11" s="15">
        <f>[7]Setembro!$E$34</f>
        <v>40.75</v>
      </c>
      <c r="AF11" s="112">
        <f t="shared" si="1"/>
        <v>54.088888888888889</v>
      </c>
    </row>
    <row r="12" spans="1:33" ht="17.100000000000001" customHeight="1" x14ac:dyDescent="0.2">
      <c r="A12" s="110" t="s">
        <v>4</v>
      </c>
      <c r="B12" s="15">
        <f>[8]Setembro!$E$5</f>
        <v>81.708333333333329</v>
      </c>
      <c r="C12" s="15">
        <f>[8]Setembro!$E$6</f>
        <v>59.333333333333336</v>
      </c>
      <c r="D12" s="15">
        <f>[8]Setembro!$E$7</f>
        <v>79.083333333333329</v>
      </c>
      <c r="E12" s="15">
        <f>[8]Setembro!$E$8</f>
        <v>93</v>
      </c>
      <c r="F12" s="15">
        <f>[8]Setembro!$E$9</f>
        <v>82.041666666666671</v>
      </c>
      <c r="G12" s="15">
        <f>[8]Setembro!$E$10</f>
        <v>89.75</v>
      </c>
      <c r="H12" s="15">
        <f>[8]Setembro!$E$11</f>
        <v>78.833333333333329</v>
      </c>
      <c r="I12" s="15">
        <f>[8]Setembro!$E$12</f>
        <v>67.458333333333329</v>
      </c>
      <c r="J12" s="15">
        <f>[8]Setembro!$E$13</f>
        <v>51.583333333333336</v>
      </c>
      <c r="K12" s="15">
        <f>[8]Setembro!$E$14</f>
        <v>46.083333333333336</v>
      </c>
      <c r="L12" s="15">
        <f>[8]Setembro!$E$15</f>
        <v>39.208333333333336</v>
      </c>
      <c r="M12" s="15">
        <f>[8]Setembro!$E$16</f>
        <v>30.875</v>
      </c>
      <c r="N12" s="15">
        <f>[8]Setembro!$E$17</f>
        <v>33.458333333333336</v>
      </c>
      <c r="O12" s="15">
        <f>[8]Setembro!$E$18</f>
        <v>54.458333333333336</v>
      </c>
      <c r="P12" s="15">
        <f>[8]Setembro!$E$19</f>
        <v>42.25</v>
      </c>
      <c r="Q12" s="15">
        <f>[8]Setembro!$E$20</f>
        <v>34.416666666666664</v>
      </c>
      <c r="R12" s="15">
        <f>[8]Setembro!$E$21</f>
        <v>39.208333333333336</v>
      </c>
      <c r="S12" s="15">
        <f>[8]Setembro!$E$22</f>
        <v>49.458333333333336</v>
      </c>
      <c r="T12" s="15">
        <f>[8]Setembro!$E$23</f>
        <v>60.666666666666664</v>
      </c>
      <c r="U12" s="15">
        <f>[8]Setembro!$E$24</f>
        <v>74.875</v>
      </c>
      <c r="V12" s="15">
        <f>[8]Setembro!$E$25</f>
        <v>64.041666666666671</v>
      </c>
      <c r="W12" s="15">
        <f>[8]Setembro!$E$26</f>
        <v>43.5</v>
      </c>
      <c r="X12" s="15">
        <f>[8]Setembro!$E$27</f>
        <v>33.125</v>
      </c>
      <c r="Y12" s="15">
        <f>[8]Setembro!$E$28</f>
        <v>36.083333333333336</v>
      </c>
      <c r="Z12" s="15">
        <f>[8]Setembro!$E$29</f>
        <v>43.125</v>
      </c>
      <c r="AA12" s="15">
        <f>[8]Setembro!$E$30</f>
        <v>51.125</v>
      </c>
      <c r="AB12" s="15">
        <f>[8]Setembro!$E$31</f>
        <v>43.083333333333336</v>
      </c>
      <c r="AC12" s="15">
        <f>[8]Setembro!$E$32</f>
        <v>32.125</v>
      </c>
      <c r="AD12" s="15">
        <f>[8]Setembro!$E$33</f>
        <v>31.791666666666668</v>
      </c>
      <c r="AE12" s="15">
        <f>[8]Setembro!$E$34</f>
        <v>31.916666666666668</v>
      </c>
      <c r="AF12" s="112">
        <f t="shared" si="1"/>
        <v>53.255555555555567</v>
      </c>
    </row>
    <row r="13" spans="1:33" ht="17.100000000000001" customHeight="1" x14ac:dyDescent="0.2">
      <c r="A13" s="110" t="s">
        <v>5</v>
      </c>
      <c r="B13" s="15">
        <f>[9]Setembro!$E$5</f>
        <v>59</v>
      </c>
      <c r="C13" s="15">
        <f>[9]Setembro!$E$6</f>
        <v>41.958333333333336</v>
      </c>
      <c r="D13" s="15">
        <f>[9]Setembro!$E$7</f>
        <v>79.75</v>
      </c>
      <c r="E13" s="15">
        <f>[9]Setembro!$E$8</f>
        <v>84.666666666666671</v>
      </c>
      <c r="F13" s="15">
        <f>[9]Setembro!$E$9</f>
        <v>87.25</v>
      </c>
      <c r="G13" s="15">
        <f>[9]Setembro!$E$10</f>
        <v>66.125</v>
      </c>
      <c r="H13" s="15">
        <f>[9]Setembro!$E$11</f>
        <v>58.416666666666664</v>
      </c>
      <c r="I13" s="15">
        <f>[9]Setembro!$E$12</f>
        <v>48.083333333333336</v>
      </c>
      <c r="J13" s="15">
        <f>[9]Setembro!$E$13</f>
        <v>53.125</v>
      </c>
      <c r="K13" s="15">
        <f>[9]Setembro!$E$14</f>
        <v>48.625</v>
      </c>
      <c r="L13" s="15">
        <f>[9]Setembro!$E$15</f>
        <v>40.958333333333336</v>
      </c>
      <c r="M13" s="15">
        <f>[9]Setembro!$E$16</f>
        <v>48.875</v>
      </c>
      <c r="N13" s="15">
        <f>[9]Setembro!$E$17</f>
        <v>47.583333333333336</v>
      </c>
      <c r="O13" s="15">
        <f>[9]Setembro!$E$18</f>
        <v>36.875</v>
      </c>
      <c r="P13" s="15">
        <f>[9]Setembro!$E$19</f>
        <v>36.041666666666664</v>
      </c>
      <c r="Q13" s="15">
        <f>[9]Setembro!$E$20</f>
        <v>47.625</v>
      </c>
      <c r="R13" s="15">
        <f>[9]Setembro!$E$21</f>
        <v>45.416666666666664</v>
      </c>
      <c r="S13" s="15">
        <f>[9]Setembro!$E$22</f>
        <v>53.208333333333336</v>
      </c>
      <c r="T13" s="15">
        <f>[9]Setembro!$E$23</f>
        <v>67.25</v>
      </c>
      <c r="U13" s="15">
        <f>[9]Setembro!$E$24</f>
        <v>68.375</v>
      </c>
      <c r="V13" s="15">
        <f>[9]Setembro!$E$25</f>
        <v>49.541666666666664</v>
      </c>
      <c r="W13" s="15">
        <f>[9]Setembro!$E$26</f>
        <v>39.416666666666664</v>
      </c>
      <c r="X13" s="15">
        <f>[9]Setembro!$E$27</f>
        <v>44.041666666666664</v>
      </c>
      <c r="Y13" s="15">
        <f>[9]Setembro!$E$28</f>
        <v>58.666666666666664</v>
      </c>
      <c r="Z13" s="15">
        <f>[9]Setembro!$E$29</f>
        <v>50.416666666666664</v>
      </c>
      <c r="AA13" s="15">
        <f>[9]Setembro!$E$30</f>
        <v>45.833333333333336</v>
      </c>
      <c r="AB13" s="15">
        <f>[9]Setembro!$E$31</f>
        <v>50.833333333333336</v>
      </c>
      <c r="AC13" s="15">
        <f>[9]Setembro!$E$32</f>
        <v>38.125</v>
      </c>
      <c r="AD13" s="15">
        <f>[9]Setembro!$E$33</f>
        <v>40.75</v>
      </c>
      <c r="AE13" s="15">
        <f>[9]Setembro!$E$34</f>
        <v>36.791666666666664</v>
      </c>
      <c r="AF13" s="112">
        <f t="shared" si="1"/>
        <v>52.45416666666668</v>
      </c>
    </row>
    <row r="14" spans="1:33" ht="17.100000000000001" customHeight="1" x14ac:dyDescent="0.2">
      <c r="A14" s="110" t="s">
        <v>48</v>
      </c>
      <c r="B14" s="15">
        <f>[10]Setembro!$E$5</f>
        <v>71.208333333333329</v>
      </c>
      <c r="C14" s="15">
        <f>[10]Setembro!$E$6</f>
        <v>57.166666666666664</v>
      </c>
      <c r="D14" s="15">
        <f>[10]Setembro!$E$7</f>
        <v>75</v>
      </c>
      <c r="E14" s="15">
        <f>[10]Setembro!$E$8</f>
        <v>93.625</v>
      </c>
      <c r="F14" s="15">
        <f>[10]Setembro!$E$9</f>
        <v>85.5</v>
      </c>
      <c r="G14" s="15">
        <f>[10]Setembro!$E$10</f>
        <v>90.708333333333329</v>
      </c>
      <c r="H14" s="15">
        <f>[10]Setembro!$E$11</f>
        <v>75.25</v>
      </c>
      <c r="I14" s="15">
        <f>[10]Setembro!$E$12</f>
        <v>65.333333333333329</v>
      </c>
      <c r="J14" s="15">
        <f>[10]Setembro!$E$13</f>
        <v>46.916666666666664</v>
      </c>
      <c r="K14" s="15">
        <f>[10]Setembro!$E$14</f>
        <v>45.958333333333336</v>
      </c>
      <c r="L14" s="15">
        <f>[10]Setembro!$E$15</f>
        <v>41.458333333333336</v>
      </c>
      <c r="M14" s="15">
        <f>[10]Setembro!$E$16</f>
        <v>32.083333333333336</v>
      </c>
      <c r="N14" s="15">
        <f>[10]Setembro!$E$17</f>
        <v>34.708333333333336</v>
      </c>
      <c r="O14" s="15">
        <f>[10]Setembro!$E$18</f>
        <v>56.5</v>
      </c>
      <c r="P14" s="15">
        <f>[10]Setembro!$E$19</f>
        <v>37.583333333333336</v>
      </c>
      <c r="Q14" s="15">
        <f>[10]Setembro!$E$20</f>
        <v>38.833333333333336</v>
      </c>
      <c r="R14" s="15">
        <f>[10]Setembro!$E$21</f>
        <v>42.375</v>
      </c>
      <c r="S14" s="15">
        <f>[10]Setembro!$E$22</f>
        <v>53.666666666666664</v>
      </c>
      <c r="T14" s="15">
        <f>[10]Setembro!$E$23</f>
        <v>60.25</v>
      </c>
      <c r="U14" s="15">
        <f>[10]Setembro!$E$24</f>
        <v>70.958333333333329</v>
      </c>
      <c r="V14" s="15">
        <f>[10]Setembro!$E$25</f>
        <v>59</v>
      </c>
      <c r="W14" s="15">
        <f>[10]Setembro!$E$26</f>
        <v>38.625</v>
      </c>
      <c r="X14" s="15">
        <f>[10]Setembro!$E$27</f>
        <v>36.625</v>
      </c>
      <c r="Y14" s="15">
        <f>[10]Setembro!$E$28</f>
        <v>38.541666666666664</v>
      </c>
      <c r="Z14" s="15">
        <f>[10]Setembro!$E$29</f>
        <v>45.083333333333336</v>
      </c>
      <c r="AA14" s="15">
        <f>[10]Setembro!$E$30</f>
        <v>52.217391304347828</v>
      </c>
      <c r="AB14" s="15">
        <f>[10]Setembro!$E$31</f>
        <v>44.083333333333336</v>
      </c>
      <c r="AC14" s="15">
        <f>[10]Setembro!$E$32</f>
        <v>32.916666666666664</v>
      </c>
      <c r="AD14" s="15">
        <f>[10]Setembro!$E$33</f>
        <v>35.416666666666664</v>
      </c>
      <c r="AE14" s="15">
        <f>[10]Setembro!$E$34</f>
        <v>35.416666666666664</v>
      </c>
      <c r="AF14" s="112">
        <f>AVERAGE(B14:AE14)</f>
        <v>53.100301932367159</v>
      </c>
    </row>
    <row r="15" spans="1:33" ht="17.100000000000001" customHeight="1" x14ac:dyDescent="0.2">
      <c r="A15" s="110" t="s">
        <v>6</v>
      </c>
      <c r="B15" s="15">
        <f>[11]Setembro!$E$5</f>
        <v>60.7</v>
      </c>
      <c r="C15" s="15">
        <f>[11]Setembro!$E$6</f>
        <v>46</v>
      </c>
      <c r="D15" s="15">
        <f>[11]Setembro!$E$7</f>
        <v>74.083333333333329</v>
      </c>
      <c r="E15" s="15">
        <f>[11]Setembro!$E$8</f>
        <v>90.454545454545453</v>
      </c>
      <c r="F15" s="15">
        <f>[11]Setembro!$E$9</f>
        <v>86.727272727272734</v>
      </c>
      <c r="G15" s="15">
        <f>[11]Setembro!$E$10</f>
        <v>72.75</v>
      </c>
      <c r="H15" s="15">
        <f>[11]Setembro!$E$11</f>
        <v>66.2</v>
      </c>
      <c r="I15" s="15">
        <f>[11]Setembro!$E$12</f>
        <v>63.208333333333336</v>
      </c>
      <c r="J15" s="15">
        <f>[11]Setembro!$E$13</f>
        <v>50.666666666666664</v>
      </c>
      <c r="K15" s="15">
        <f>[11]Setembro!$E$14</f>
        <v>49.541666666666664</v>
      </c>
      <c r="L15" s="15">
        <f>[11]Setembro!$E$15</f>
        <v>42.913043478260867</v>
      </c>
      <c r="M15" s="15">
        <f>[11]Setembro!$E$16</f>
        <v>35.058823529411768</v>
      </c>
      <c r="N15" s="15">
        <f>[11]Setembro!$E$17</f>
        <v>39.799999999999997</v>
      </c>
      <c r="O15" s="15">
        <f>[11]Setembro!$E$18</f>
        <v>31.076923076923077</v>
      </c>
      <c r="P15" s="15">
        <f>[11]Setembro!$E$19</f>
        <v>26.928571428571427</v>
      </c>
      <c r="Q15" s="15">
        <f>[11]Setembro!$E$20</f>
        <v>33.823529411764703</v>
      </c>
      <c r="R15" s="15">
        <f>[11]Setembro!$E$21</f>
        <v>37.6875</v>
      </c>
      <c r="S15" s="15">
        <f>[11]Setembro!$E$22</f>
        <v>42.111111111111114</v>
      </c>
      <c r="T15" s="15">
        <f>[11]Setembro!$E$23</f>
        <v>59.611111111111114</v>
      </c>
      <c r="U15" s="15">
        <f>[11]Setembro!$E$24</f>
        <v>54.625</v>
      </c>
      <c r="V15" s="15">
        <f>[11]Setembro!$E$25</f>
        <v>52.916666666666664</v>
      </c>
      <c r="W15" s="15">
        <f>[11]Setembro!$E$26</f>
        <v>37.625</v>
      </c>
      <c r="X15" s="15">
        <f>[11]Setembro!$E$27</f>
        <v>29.117647058823529</v>
      </c>
      <c r="Y15" s="15">
        <f>[11]Setembro!$E$28</f>
        <v>28</v>
      </c>
      <c r="Z15" s="15">
        <f>[11]Setembro!$E$29</f>
        <v>37.769230769230766</v>
      </c>
      <c r="AA15" s="15">
        <f>[11]Setembro!$E$30</f>
        <v>34.5</v>
      </c>
      <c r="AB15" s="15">
        <f>[11]Setembro!$E$31</f>
        <v>29.153846153846153</v>
      </c>
      <c r="AC15" s="15">
        <f>[11]Setembro!$E$32</f>
        <v>22.153846153846153</v>
      </c>
      <c r="AD15" s="15">
        <f>[11]Setembro!$E$33</f>
        <v>20.181818181818183</v>
      </c>
      <c r="AE15" s="15">
        <f>[11]Setembro!$E$34</f>
        <v>20.545454545454547</v>
      </c>
      <c r="AF15" s="112">
        <f t="shared" ref="AF15:AF31" si="3">AVERAGE(B15:AE15)</f>
        <v>45.864364695288607</v>
      </c>
    </row>
    <row r="16" spans="1:33" ht="17.100000000000001" customHeight="1" x14ac:dyDescent="0.2">
      <c r="A16" s="110" t="s">
        <v>7</v>
      </c>
      <c r="B16" s="15">
        <f>[12]Setembro!$E$5</f>
        <v>66.041666666666671</v>
      </c>
      <c r="C16" s="15">
        <f>[12]Setembro!$E$6</f>
        <v>58.041666666666664</v>
      </c>
      <c r="D16" s="15">
        <f>[12]Setembro!$E$7</f>
        <v>82.791666666666671</v>
      </c>
      <c r="E16" s="15">
        <f>[12]Setembro!$E$8</f>
        <v>85.083333333333329</v>
      </c>
      <c r="F16" s="15">
        <f>[12]Setembro!$E$9</f>
        <v>91.875</v>
      </c>
      <c r="G16" s="15">
        <f>[12]Setembro!$E$10</f>
        <v>83.875</v>
      </c>
      <c r="H16" s="15">
        <f>[12]Setembro!$E$11</f>
        <v>60.458333333333336</v>
      </c>
      <c r="I16" s="15">
        <f>[12]Setembro!$E$12</f>
        <v>52.166666666666664</v>
      </c>
      <c r="J16" s="15">
        <f>[12]Setembro!$E$13</f>
        <v>53.916666666666664</v>
      </c>
      <c r="K16" s="15">
        <f>[12]Setembro!$E$14</f>
        <v>45.791666666666664</v>
      </c>
      <c r="L16" s="15">
        <f>[12]Setembro!$E$15</f>
        <v>51.666666666666664</v>
      </c>
      <c r="M16" s="15">
        <f>[12]Setembro!$E$16</f>
        <v>42.916666666666664</v>
      </c>
      <c r="N16" s="15">
        <f>[12]Setembro!$E$17</f>
        <v>50.666666666666664</v>
      </c>
      <c r="O16" s="15">
        <f>[12]Setembro!$E$18</f>
        <v>43.208333333333336</v>
      </c>
      <c r="P16" s="15">
        <f>[12]Setembro!$E$19</f>
        <v>43</v>
      </c>
      <c r="Q16" s="15">
        <f>[12]Setembro!$E$20</f>
        <v>34.75</v>
      </c>
      <c r="R16" s="15">
        <f>[12]Setembro!$E$21</f>
        <v>40.416666666666664</v>
      </c>
      <c r="S16" s="15">
        <f>[12]Setembro!$E$22</f>
        <v>46.291666666666664</v>
      </c>
      <c r="T16" s="15">
        <f>[12]Setembro!$E$23</f>
        <v>80.666666666666671</v>
      </c>
      <c r="U16" s="15">
        <f>[12]Setembro!$E$24</f>
        <v>63.833333333333336</v>
      </c>
      <c r="V16" s="15">
        <f>[12]Setembro!$E$25</f>
        <v>45.125</v>
      </c>
      <c r="W16" s="15">
        <f>[12]Setembro!$E$26</f>
        <v>49.75</v>
      </c>
      <c r="X16" s="15">
        <f>[12]Setembro!$E$27</f>
        <v>46.416666666666664</v>
      </c>
      <c r="Y16" s="15">
        <f>[12]Setembro!$E$28</f>
        <v>50.041666666666664</v>
      </c>
      <c r="Z16" s="15">
        <f>[12]Setembro!$E$29</f>
        <v>54.666666666666664</v>
      </c>
      <c r="AA16" s="15">
        <f>[12]Setembro!$E$30</f>
        <v>46</v>
      </c>
      <c r="AB16" s="15">
        <f>[12]Setembro!$E$31</f>
        <v>42.625</v>
      </c>
      <c r="AC16" s="15">
        <f>[12]Setembro!$E$32</f>
        <v>36.291666666666664</v>
      </c>
      <c r="AD16" s="15">
        <f>[12]Setembro!$E$33</f>
        <v>33.083333333333336</v>
      </c>
      <c r="AE16" s="15">
        <f>[12]Setembro!$E$34</f>
        <v>35.833333333333336</v>
      </c>
      <c r="AF16" s="112">
        <f t="shared" si="3"/>
        <v>53.909722222222214</v>
      </c>
    </row>
    <row r="17" spans="1:32" ht="17.100000000000001" customHeight="1" x14ac:dyDescent="0.2">
      <c r="A17" s="110" t="s">
        <v>8</v>
      </c>
      <c r="B17" s="15">
        <f>[13]Setembro!$E$5</f>
        <v>74.958333333333329</v>
      </c>
      <c r="C17" s="15">
        <f>[13]Setembro!$E$6</f>
        <v>66.083333333333329</v>
      </c>
      <c r="D17" s="15">
        <f>[13]Setembro!$E$7</f>
        <v>78.5</v>
      </c>
      <c r="E17" s="15">
        <f>[13]Setembro!$E$8</f>
        <v>89.541666666666671</v>
      </c>
      <c r="F17" s="15">
        <f>[13]Setembro!$E$9</f>
        <v>94.5</v>
      </c>
      <c r="G17" s="15">
        <f>[13]Setembro!$E$10</f>
        <v>84.833333333333329</v>
      </c>
      <c r="H17" s="15">
        <f>[13]Setembro!$E$11</f>
        <v>64.25</v>
      </c>
      <c r="I17" s="15">
        <f>[13]Setembro!$E$12</f>
        <v>60.125</v>
      </c>
      <c r="J17" s="15">
        <f>[13]Setembro!$E$13</f>
        <v>60.75</v>
      </c>
      <c r="K17" s="15">
        <f>[13]Setembro!$E$14</f>
        <v>58.291666666666664</v>
      </c>
      <c r="L17" s="15">
        <f>[13]Setembro!$E$15</f>
        <v>57.75</v>
      </c>
      <c r="M17" s="15">
        <f>[13]Setembro!$E$16</f>
        <v>54.875</v>
      </c>
      <c r="N17" s="15">
        <f>[13]Setembro!$E$17</f>
        <v>49.75</v>
      </c>
      <c r="O17" s="15">
        <f>[13]Setembro!$E$18</f>
        <v>49.375</v>
      </c>
      <c r="P17" s="15">
        <f>[13]Setembro!$E$19</f>
        <v>46.125</v>
      </c>
      <c r="Q17" s="15">
        <f>[13]Setembro!$E$20</f>
        <v>44.708333333333336</v>
      </c>
      <c r="R17" s="15">
        <f>[13]Setembro!$E$21</f>
        <v>52.958333333333336</v>
      </c>
      <c r="S17" s="15">
        <f>[13]Setembro!$E$22</f>
        <v>56.5</v>
      </c>
      <c r="T17" s="15">
        <f>[13]Setembro!$E$23</f>
        <v>87.041666666666671</v>
      </c>
      <c r="U17" s="15">
        <f>[13]Setembro!$E$24</f>
        <v>61.958333333333336</v>
      </c>
      <c r="V17" s="15">
        <f>[13]Setembro!$E$25</f>
        <v>53.833333333333336</v>
      </c>
      <c r="W17" s="15">
        <f>[13]Setembro!$E$26</f>
        <v>58.333333333333336</v>
      </c>
      <c r="X17" s="15">
        <f>[13]Setembro!$E$27</f>
        <v>59.625</v>
      </c>
      <c r="Y17" s="15">
        <f>[13]Setembro!$E$28</f>
        <v>54.958333333333336</v>
      </c>
      <c r="Z17" s="15">
        <f>[13]Setembro!$E$29</f>
        <v>48.708333333333336</v>
      </c>
      <c r="AA17" s="15">
        <f>[13]Setembro!$E$30</f>
        <v>50.416666666666664</v>
      </c>
      <c r="AB17" s="15">
        <f>[13]Setembro!$E$31</f>
        <v>55</v>
      </c>
      <c r="AC17" s="15">
        <f>[13]Setembro!$E$32</f>
        <v>46.333333333333336</v>
      </c>
      <c r="AD17" s="15">
        <f>[13]Setembro!$E$33</f>
        <v>43.958333333333336</v>
      </c>
      <c r="AE17" s="15">
        <f>[13]Setembro!$E$34</f>
        <v>61.130434782608695</v>
      </c>
      <c r="AF17" s="112">
        <f t="shared" si="3"/>
        <v>60.839070048309161</v>
      </c>
    </row>
    <row r="18" spans="1:32" ht="17.100000000000001" customHeight="1" x14ac:dyDescent="0.2">
      <c r="A18" s="110" t="s">
        <v>9</v>
      </c>
      <c r="B18" s="15">
        <f>[14]Setembro!$E$5</f>
        <v>64.25</v>
      </c>
      <c r="C18" s="15">
        <f>[14]Setembro!$E$6</f>
        <v>57.833333333333336</v>
      </c>
      <c r="D18" s="15">
        <f>[14]Setembro!$E$7</f>
        <v>71.25</v>
      </c>
      <c r="E18" s="15">
        <f>[14]Setembro!$E$8</f>
        <v>86.958333333333329</v>
      </c>
      <c r="F18" s="15">
        <f>[14]Setembro!$E$9</f>
        <v>91.666666666666671</v>
      </c>
      <c r="G18" s="15">
        <f>[14]Setembro!$E$10</f>
        <v>82.875</v>
      </c>
      <c r="H18" s="15">
        <f>[14]Setembro!$E$11</f>
        <v>59.25</v>
      </c>
      <c r="I18" s="15">
        <f>[14]Setembro!$E$12</f>
        <v>61.833333333333336</v>
      </c>
      <c r="J18" s="15">
        <f>[14]Setembro!$E$13</f>
        <v>53</v>
      </c>
      <c r="K18" s="15">
        <f>[14]Setembro!$E$14</f>
        <v>53.208333333333336</v>
      </c>
      <c r="L18" s="15">
        <f>[14]Setembro!$E$15</f>
        <v>51.791666666666664</v>
      </c>
      <c r="M18" s="15">
        <f>[14]Setembro!$E$16</f>
        <v>47.625</v>
      </c>
      <c r="N18" s="15">
        <f>[14]Setembro!$E$17</f>
        <v>44.18181818181818</v>
      </c>
      <c r="O18" s="15">
        <f>[14]Setembro!$E$18</f>
        <v>38.458333333333336</v>
      </c>
      <c r="P18" s="15">
        <f>[14]Setembro!$E$19</f>
        <v>38.541666666666664</v>
      </c>
      <c r="Q18" s="15">
        <f>[14]Setembro!$E$20</f>
        <v>35.291666666666664</v>
      </c>
      <c r="R18" s="15">
        <f>[14]Setembro!$E$21</f>
        <v>43.5</v>
      </c>
      <c r="S18" s="15">
        <f>[14]Setembro!$E$22</f>
        <v>50.772727272727273</v>
      </c>
      <c r="T18" s="15">
        <f>[14]Setembro!$E$23</f>
        <v>75.083333333333329</v>
      </c>
      <c r="U18" s="15">
        <f>[14]Setembro!$E$24</f>
        <v>60.458333333333336</v>
      </c>
      <c r="V18" s="15">
        <f>[14]Setembro!$E$25</f>
        <v>45.458333333333336</v>
      </c>
      <c r="W18" s="15">
        <f>[14]Setembro!$E$26</f>
        <v>52.166666666666664</v>
      </c>
      <c r="X18" s="15">
        <f>[14]Setembro!$E$27</f>
        <v>48.041666666666664</v>
      </c>
      <c r="Y18" s="15">
        <f>[14]Setembro!$E$28</f>
        <v>46.81818181818182</v>
      </c>
      <c r="Z18" s="15">
        <f>[14]Setembro!$E$29</f>
        <v>51.583333333333336</v>
      </c>
      <c r="AA18" s="15">
        <f>[14]Setembro!$E$30</f>
        <v>41.791666666666664</v>
      </c>
      <c r="AB18" s="15">
        <f>[14]Setembro!$E$31</f>
        <v>44.083333333333336</v>
      </c>
      <c r="AC18" s="15">
        <f>[14]Setembro!$E$32</f>
        <v>36.391304347826086</v>
      </c>
      <c r="AD18" s="15">
        <f>[14]Setembro!$E$33</f>
        <v>27.95</v>
      </c>
      <c r="AE18" s="15">
        <f>[14]Setembro!$E$34</f>
        <v>41.541666666666664</v>
      </c>
      <c r="AF18" s="112">
        <f t="shared" si="3"/>
        <v>53.455189942907325</v>
      </c>
    </row>
    <row r="19" spans="1:32" ht="17.100000000000001" customHeight="1" x14ac:dyDescent="0.2">
      <c r="A19" s="110" t="s">
        <v>47</v>
      </c>
      <c r="B19" s="15">
        <f>[15]Setembro!$E$5</f>
        <v>69.083333333333329</v>
      </c>
      <c r="C19" s="15">
        <f>[15]Setembro!$E$6</f>
        <v>60.541666666666664</v>
      </c>
      <c r="D19" s="15">
        <f>[15]Setembro!$E$7</f>
        <v>82.083333333333329</v>
      </c>
      <c r="E19" s="15">
        <f>[15]Setembro!$E$8</f>
        <v>83</v>
      </c>
      <c r="F19" s="15">
        <f>[15]Setembro!$E$9</f>
        <v>90.541666666666671</v>
      </c>
      <c r="G19" s="15">
        <f>[15]Setembro!$E$10</f>
        <v>76.875</v>
      </c>
      <c r="H19" s="15">
        <f>[15]Setembro!$E$11</f>
        <v>63.833333333333336</v>
      </c>
      <c r="I19" s="15">
        <f>[15]Setembro!$E$12</f>
        <v>56.958333333333336</v>
      </c>
      <c r="J19" s="15">
        <f>[15]Setembro!$E$13</f>
        <v>58.875</v>
      </c>
      <c r="K19" s="15">
        <f>[15]Setembro!$E$14</f>
        <v>56.083333333333336</v>
      </c>
      <c r="L19" s="15">
        <f>[15]Setembro!$E$15</f>
        <v>55.875</v>
      </c>
      <c r="M19" s="15">
        <f>[15]Setembro!$E$16</f>
        <v>54.708333333333336</v>
      </c>
      <c r="N19" s="15">
        <f>[15]Setembro!$E$17</f>
        <v>50.166666666666664</v>
      </c>
      <c r="O19" s="15">
        <f>[15]Setembro!$E$18</f>
        <v>36</v>
      </c>
      <c r="P19" s="15">
        <f>[15]Setembro!$E$19</f>
        <v>42.260869565217391</v>
      </c>
      <c r="Q19" s="15">
        <f>[15]Setembro!$E$20</f>
        <v>48.5</v>
      </c>
      <c r="R19" s="15">
        <f>[15]Setembro!$E$21</f>
        <v>50.708333333333336</v>
      </c>
      <c r="S19" s="15">
        <f>[15]Setembro!$E$22</f>
        <v>62.541666666666664</v>
      </c>
      <c r="T19" s="15">
        <f>[15]Setembro!$E$23</f>
        <v>83.416666666666671</v>
      </c>
      <c r="U19" s="15">
        <f>[15]Setembro!$E$24</f>
        <v>65.833333333333329</v>
      </c>
      <c r="V19" s="15">
        <f>[15]Setembro!$E$25</f>
        <v>55</v>
      </c>
      <c r="W19" s="15">
        <f>[15]Setembro!$E$26</f>
        <v>46.166666666666664</v>
      </c>
      <c r="X19" s="15">
        <f>[15]Setembro!$E$27</f>
        <v>48.125</v>
      </c>
      <c r="Y19" s="15">
        <f>[15]Setembro!$E$28</f>
        <v>60.5</v>
      </c>
      <c r="Z19" s="15">
        <f>[15]Setembro!$E$29</f>
        <v>58.833333333333336</v>
      </c>
      <c r="AA19" s="15">
        <f>[15]Setembro!$E$30</f>
        <v>53.958333333333336</v>
      </c>
      <c r="AB19" s="15">
        <f>[15]Setembro!$E$31</f>
        <v>50.875</v>
      </c>
      <c r="AC19" s="15">
        <f>[15]Setembro!$E$32</f>
        <v>42.75</v>
      </c>
      <c r="AD19" s="15">
        <f>[15]Setembro!$E$33</f>
        <v>49.958333333333336</v>
      </c>
      <c r="AE19" s="15">
        <f>[15]Setembro!$E$34</f>
        <v>43.333333333333336</v>
      </c>
      <c r="AF19" s="112">
        <f t="shared" si="3"/>
        <v>58.579528985507245</v>
      </c>
    </row>
    <row r="20" spans="1:32" ht="17.100000000000001" customHeight="1" x14ac:dyDescent="0.2">
      <c r="A20" s="110" t="s">
        <v>10</v>
      </c>
      <c r="B20" s="15">
        <f>[16]Setembro!$E$5</f>
        <v>72.75</v>
      </c>
      <c r="C20" s="15">
        <f>[16]Setembro!$E$6</f>
        <v>64.333333333333329</v>
      </c>
      <c r="D20" s="15">
        <f>[16]Setembro!$E$7</f>
        <v>80.416666666666671</v>
      </c>
      <c r="E20" s="15">
        <f>[16]Setembro!$E$8</f>
        <v>85.708333333333329</v>
      </c>
      <c r="F20" s="15">
        <f>[16]Setembro!$E$9</f>
        <v>92.375</v>
      </c>
      <c r="G20" s="15">
        <f>[16]Setembro!$E$10</f>
        <v>84.583333333333329</v>
      </c>
      <c r="H20" s="15">
        <f>[16]Setembro!$E$11</f>
        <v>68</v>
      </c>
      <c r="I20" s="15">
        <f>[16]Setembro!$E$12</f>
        <v>69.666666666666671</v>
      </c>
      <c r="J20" s="15">
        <f>[16]Setembro!$E$13</f>
        <v>62.875</v>
      </c>
      <c r="K20" s="15">
        <f>[16]Setembro!$E$14</f>
        <v>59.791666666666664</v>
      </c>
      <c r="L20" s="15">
        <f>[16]Setembro!$E$15</f>
        <v>45.8</v>
      </c>
      <c r="M20" s="15">
        <f>[16]Setembro!$E$16</f>
        <v>31.5</v>
      </c>
      <c r="N20" s="15">
        <f>[16]Setembro!$E$17</f>
        <v>36.25</v>
      </c>
      <c r="O20" s="15">
        <f>[16]Setembro!$E$18</f>
        <v>32.555555555555557</v>
      </c>
      <c r="P20" s="15">
        <f>[16]Setembro!$E$19</f>
        <v>32.111111111111114</v>
      </c>
      <c r="Q20" s="15">
        <f>[16]Setembro!$E$20</f>
        <v>31.25</v>
      </c>
      <c r="R20" s="15">
        <f>[16]Setembro!$E$21</f>
        <v>36.083333333333336</v>
      </c>
      <c r="S20" s="15">
        <f>[16]Setembro!$E$22</f>
        <v>55.25</v>
      </c>
      <c r="T20" s="15">
        <f>[16]Setembro!$E$23</f>
        <v>76.090909090909093</v>
      </c>
      <c r="U20" s="15">
        <f>[16]Setembro!$E$24</f>
        <v>41.333333333333336</v>
      </c>
      <c r="V20" s="15">
        <f>[16]Setembro!$E$25</f>
        <v>44.555555555555557</v>
      </c>
      <c r="W20" s="15">
        <f>[16]Setembro!$E$26</f>
        <v>45.25</v>
      </c>
      <c r="X20" s="15">
        <f>[16]Setembro!$E$27</f>
        <v>45.111111111111114</v>
      </c>
      <c r="Y20" s="15">
        <f>[16]Setembro!$E$28</f>
        <v>43.5</v>
      </c>
      <c r="Z20" s="15">
        <f>[16]Setembro!$E$29</f>
        <v>41</v>
      </c>
      <c r="AA20" s="15">
        <f>[16]Setembro!$E$30</f>
        <v>35.375</v>
      </c>
      <c r="AB20" s="15">
        <f>[16]Setembro!$E$31</f>
        <v>33.625</v>
      </c>
      <c r="AC20" s="15">
        <f>[16]Setembro!$E$32</f>
        <v>27.125</v>
      </c>
      <c r="AD20" s="15">
        <f>[16]Setembro!$E$33</f>
        <v>26.142857142857142</v>
      </c>
      <c r="AE20" s="15">
        <f>[16]Setembro!$E$34</f>
        <v>41.166666666666664</v>
      </c>
      <c r="AF20" s="112">
        <f t="shared" si="3"/>
        <v>51.385847763347755</v>
      </c>
    </row>
    <row r="21" spans="1:32" ht="17.100000000000001" customHeight="1" x14ac:dyDescent="0.2">
      <c r="A21" s="110" t="s">
        <v>11</v>
      </c>
      <c r="B21" s="15">
        <f>[17]Setembro!$E$5</f>
        <v>70.041666666666671</v>
      </c>
      <c r="C21" s="15">
        <f>[17]Setembro!$E$6</f>
        <v>63.833333333333336</v>
      </c>
      <c r="D21" s="15">
        <f>[17]Setembro!$E$7</f>
        <v>82.666666666666671</v>
      </c>
      <c r="E21" s="15">
        <f>[17]Setembro!$E$8</f>
        <v>82</v>
      </c>
      <c r="F21" s="15">
        <f>[17]Setembro!$E$9</f>
        <v>87.125</v>
      </c>
      <c r="G21" s="15">
        <f>[17]Setembro!$E$10</f>
        <v>76.916666666666671</v>
      </c>
      <c r="H21" s="15">
        <f>[17]Setembro!$E$11</f>
        <v>59.166666666666664</v>
      </c>
      <c r="I21" s="15">
        <f>[17]Setembro!$E$12</f>
        <v>56.5</v>
      </c>
      <c r="J21" s="15">
        <f>[17]Setembro!$E$13</f>
        <v>59.708333333333336</v>
      </c>
      <c r="K21" s="15">
        <f>[17]Setembro!$E$14</f>
        <v>58.541666666666664</v>
      </c>
      <c r="L21" s="15">
        <f>[17]Setembro!$E$15</f>
        <v>59.541666666666664</v>
      </c>
      <c r="M21" s="15">
        <f>[17]Setembro!$E$16</f>
        <v>55.375</v>
      </c>
      <c r="N21" s="15">
        <f>[17]Setembro!$E$17</f>
        <v>58.25</v>
      </c>
      <c r="O21" s="15">
        <f>[17]Setembro!$E$18</f>
        <v>41.416666666666664</v>
      </c>
      <c r="P21" s="15">
        <f>[17]Setembro!$E$19</f>
        <v>40.416666666666664</v>
      </c>
      <c r="Q21" s="15">
        <f>[17]Setembro!$E$20</f>
        <v>47.833333333333336</v>
      </c>
      <c r="R21" s="15">
        <f>[17]Setembro!$E$21</f>
        <v>52.958333333333336</v>
      </c>
      <c r="S21" s="15">
        <f>[17]Setembro!$E$22</f>
        <v>58.833333333333336</v>
      </c>
      <c r="T21" s="15">
        <f>[17]Setembro!$E$23</f>
        <v>82.583333333333329</v>
      </c>
      <c r="U21" s="15">
        <f>[17]Setembro!$E$24</f>
        <v>67.416666666666671</v>
      </c>
      <c r="V21" s="15">
        <f>[17]Setembro!$E$25</f>
        <v>57.333333333333336</v>
      </c>
      <c r="W21" s="15">
        <f>[17]Setembro!$E$26</f>
        <v>54.5</v>
      </c>
      <c r="X21" s="15">
        <f>[17]Setembro!$E$27</f>
        <v>55.458333333333336</v>
      </c>
      <c r="Y21" s="15">
        <f>[17]Setembro!$E$28</f>
        <v>51.333333333333336</v>
      </c>
      <c r="Z21" s="15">
        <f>[17]Setembro!$E$29</f>
        <v>50.958333333333336</v>
      </c>
      <c r="AA21" s="15">
        <f>[17]Setembro!$E$30</f>
        <v>45.625</v>
      </c>
      <c r="AB21" s="15">
        <f>[17]Setembro!$E$31</f>
        <v>48.125</v>
      </c>
      <c r="AC21" s="15">
        <f>[17]Setembro!$E$32</f>
        <v>46.458333333333336</v>
      </c>
      <c r="AD21" s="15">
        <f>[17]Setembro!$E$33</f>
        <v>46.5</v>
      </c>
      <c r="AE21" s="15">
        <f>[17]Setembro!$E$34</f>
        <v>47.375</v>
      </c>
      <c r="AF21" s="112">
        <f t="shared" si="3"/>
        <v>58.826388888888872</v>
      </c>
    </row>
    <row r="22" spans="1:32" ht="17.100000000000001" customHeight="1" x14ac:dyDescent="0.2">
      <c r="A22" s="110" t="s">
        <v>12</v>
      </c>
      <c r="B22" s="15">
        <f>[18]Setembro!$E$5</f>
        <v>66.958333333333329</v>
      </c>
      <c r="C22" s="15">
        <f>[18]Setembro!$E$6</f>
        <v>53.916666666666664</v>
      </c>
      <c r="D22" s="15">
        <f>[18]Setembro!$E$7</f>
        <v>80.125</v>
      </c>
      <c r="E22" s="15">
        <f>[18]Setembro!$E$8</f>
        <v>78.625</v>
      </c>
      <c r="F22" s="15">
        <f>[18]Setembro!$E$9</f>
        <v>84.041666666666671</v>
      </c>
      <c r="G22" s="15">
        <f>[18]Setembro!$E$10</f>
        <v>69.5</v>
      </c>
      <c r="H22" s="15">
        <f>[18]Setembro!$E$11</f>
        <v>59.75</v>
      </c>
      <c r="I22" s="15">
        <f>[18]Setembro!$E$12</f>
        <v>55.541666666666664</v>
      </c>
      <c r="J22" s="15">
        <f>[18]Setembro!$E$13</f>
        <v>55.25</v>
      </c>
      <c r="K22" s="15">
        <f>[18]Setembro!$E$14</f>
        <v>54.291666666666664</v>
      </c>
      <c r="L22" s="15">
        <f>[18]Setembro!$E$15</f>
        <v>52.458333333333336</v>
      </c>
      <c r="M22" s="15">
        <f>[18]Setembro!$E$16</f>
        <v>53.333333333333336</v>
      </c>
      <c r="N22" s="15">
        <f>[18]Setembro!$E$17</f>
        <v>50.708333333333336</v>
      </c>
      <c r="O22" s="15">
        <f>[18]Setembro!$E$18</f>
        <v>36.833333333333336</v>
      </c>
      <c r="P22" s="15">
        <f>[18]Setembro!$E$19</f>
        <v>39.125</v>
      </c>
      <c r="Q22" s="15">
        <f>[18]Setembro!$E$20</f>
        <v>43.833333333333336</v>
      </c>
      <c r="R22" s="15">
        <f>[18]Setembro!$E$21</f>
        <v>53.541666666666664</v>
      </c>
      <c r="S22" s="15">
        <f>[18]Setembro!$E$22</f>
        <v>61.708333333333336</v>
      </c>
      <c r="T22" s="15">
        <f>[18]Setembro!$E$23</f>
        <v>79.041666666666671</v>
      </c>
      <c r="U22" s="15">
        <f>[18]Setembro!$E$24</f>
        <v>67.916666666666671</v>
      </c>
      <c r="V22" s="15">
        <f>[18]Setembro!$E$25</f>
        <v>47.041666666666664</v>
      </c>
      <c r="W22" s="15">
        <f>[18]Setembro!$E$26</f>
        <v>45.083333333333336</v>
      </c>
      <c r="X22" s="15">
        <f>[18]Setembro!$E$27</f>
        <v>44.333333333333336</v>
      </c>
      <c r="Y22" s="15">
        <f>[18]Setembro!$E$28</f>
        <v>49.5</v>
      </c>
      <c r="Z22" s="15">
        <f>[18]Setembro!$E$29</f>
        <v>50.583333333333336</v>
      </c>
      <c r="AA22" s="15">
        <f>[18]Setembro!$E$30</f>
        <v>44.041666666666664</v>
      </c>
      <c r="AB22" s="15">
        <f>[18]Setembro!$E$31</f>
        <v>47.375</v>
      </c>
      <c r="AC22" s="15">
        <f>[18]Setembro!$E$32</f>
        <v>42.833333333333336</v>
      </c>
      <c r="AD22" s="15">
        <f>[18]Setembro!$E$33</f>
        <v>41.416666666666664</v>
      </c>
      <c r="AE22" s="15">
        <f>[18]Setembro!$E$34</f>
        <v>42.291666666666664</v>
      </c>
      <c r="AF22" s="112">
        <f t="shared" si="3"/>
        <v>55.033333333333339</v>
      </c>
    </row>
    <row r="23" spans="1:32" ht="17.100000000000001" customHeight="1" x14ac:dyDescent="0.2">
      <c r="A23" s="110" t="s">
        <v>13</v>
      </c>
      <c r="B23" s="15">
        <f>[19]Setembro!$E$5</f>
        <v>69.625</v>
      </c>
      <c r="C23" s="15">
        <f>[19]Setembro!$E$6</f>
        <v>63.875</v>
      </c>
      <c r="D23" s="15">
        <f>[19]Setembro!$E$7</f>
        <v>82.125</v>
      </c>
      <c r="E23" s="15">
        <f>[19]Setembro!$E$8</f>
        <v>86.791666666666671</v>
      </c>
      <c r="F23" s="15">
        <f>[19]Setembro!$E$9</f>
        <v>93</v>
      </c>
      <c r="G23" s="15">
        <f>[19]Setembro!$E$10</f>
        <v>80.291666666666671</v>
      </c>
      <c r="H23" s="15">
        <f>[19]Setembro!$E$11</f>
        <v>69.75</v>
      </c>
      <c r="I23" s="15">
        <f>[19]Setembro!$E$12</f>
        <v>65.166666666666671</v>
      </c>
      <c r="J23" s="15">
        <f>[19]Setembro!$E$13</f>
        <v>62.458333333333336</v>
      </c>
      <c r="K23" s="15">
        <f>[19]Setembro!$E$14</f>
        <v>63.5</v>
      </c>
      <c r="L23" s="15">
        <f>[19]Setembro!$E$15</f>
        <v>61.833333333333336</v>
      </c>
      <c r="M23" s="15">
        <f>[19]Setembro!$E$16</f>
        <v>60.875</v>
      </c>
      <c r="N23" s="15">
        <f>[19]Setembro!$E$17</f>
        <v>47.958333333333336</v>
      </c>
      <c r="O23" s="15">
        <f>[19]Setembro!$E$18</f>
        <v>43.25</v>
      </c>
      <c r="P23" s="15">
        <f>[19]Setembro!$E$19</f>
        <v>41.958333333333336</v>
      </c>
      <c r="Q23" s="15">
        <f>[19]Setembro!$E$20</f>
        <v>56.125</v>
      </c>
      <c r="R23" s="15">
        <f>[19]Setembro!$E$21</f>
        <v>60.833333333333336</v>
      </c>
      <c r="S23" s="15">
        <f>[19]Setembro!$E$22</f>
        <v>66.875</v>
      </c>
      <c r="T23" s="15">
        <f>[19]Setembro!$E$23</f>
        <v>78.25</v>
      </c>
      <c r="U23" s="15">
        <f>[19]Setembro!$E$24</f>
        <v>74.75</v>
      </c>
      <c r="V23" s="15">
        <f>[19]Setembro!$E$25</f>
        <v>55.833333333333336</v>
      </c>
      <c r="W23" s="15">
        <f>[19]Setembro!$E$26</f>
        <v>55.166666666666664</v>
      </c>
      <c r="X23" s="15">
        <f>[19]Setembro!$E$27</f>
        <v>52.625</v>
      </c>
      <c r="Y23" s="15">
        <f>[19]Setembro!$E$28</f>
        <v>51.5</v>
      </c>
      <c r="Z23" s="15">
        <f>[19]Setembro!$E$29</f>
        <v>61.291666666666664</v>
      </c>
      <c r="AA23" s="15">
        <f>[19]Setembro!$E$30</f>
        <v>55.416666666666664</v>
      </c>
      <c r="AB23" s="15">
        <f>[19]Setembro!$E$31</f>
        <v>55.5</v>
      </c>
      <c r="AC23" s="15">
        <f>[19]Setembro!$E$32</f>
        <v>47</v>
      </c>
      <c r="AD23" s="15">
        <f>[19]Setembro!$E$33</f>
        <v>52.791666666666664</v>
      </c>
      <c r="AE23" s="15">
        <f>[19]Setembro!$E$34</f>
        <v>54.5</v>
      </c>
      <c r="AF23" s="112">
        <f t="shared" si="3"/>
        <v>62.363888888888901</v>
      </c>
    </row>
    <row r="24" spans="1:32" ht="17.100000000000001" customHeight="1" x14ac:dyDescent="0.2">
      <c r="A24" s="110" t="s">
        <v>14</v>
      </c>
      <c r="B24" s="15">
        <f>[20]Setembro!$E$5</f>
        <v>80.958333333333329</v>
      </c>
      <c r="C24" s="15">
        <f>[20]Setembro!$E$6</f>
        <v>62.416666666666664</v>
      </c>
      <c r="D24" s="15">
        <f>[20]Setembro!$E$7</f>
        <v>81.125</v>
      </c>
      <c r="E24" s="15">
        <f>[20]Setembro!$E$8</f>
        <v>88.083333333333329</v>
      </c>
      <c r="F24" s="15">
        <f>[20]Setembro!$E$9</f>
        <v>76.416666666666671</v>
      </c>
      <c r="G24" s="15">
        <f>[20]Setembro!$E$10</f>
        <v>83.666666666666671</v>
      </c>
      <c r="H24" s="15">
        <f>[20]Setembro!$E$11</f>
        <v>73.041666666666671</v>
      </c>
      <c r="I24" s="15">
        <f>[20]Setembro!$E$12</f>
        <v>59.583333333333336</v>
      </c>
      <c r="J24" s="15">
        <f>[20]Setembro!$E$13</f>
        <v>62.583333333333336</v>
      </c>
      <c r="K24" s="15">
        <f>[20]Setembro!$E$14</f>
        <v>57.958333333333336</v>
      </c>
      <c r="L24" s="15">
        <f>[20]Setembro!$E$15</f>
        <v>50.916666666666664</v>
      </c>
      <c r="M24" s="15">
        <f>[20]Setembro!$E$16</f>
        <v>42.625</v>
      </c>
      <c r="N24" s="15">
        <f>[20]Setembro!$E$17</f>
        <v>34.291666666666664</v>
      </c>
      <c r="O24" s="15">
        <f>[20]Setembro!$E$18</f>
        <v>53.833333333333336</v>
      </c>
      <c r="P24" s="15">
        <f>[20]Setembro!$E$19</f>
        <v>46.625</v>
      </c>
      <c r="Q24" s="15">
        <f>[20]Setembro!$E$20</f>
        <v>47.083333333333336</v>
      </c>
      <c r="R24" s="15">
        <f>[20]Setembro!$E$21</f>
        <v>51.458333333333336</v>
      </c>
      <c r="S24" s="15">
        <f>[20]Setembro!$E$22</f>
        <v>47.666666666666664</v>
      </c>
      <c r="T24" s="15">
        <f>[20]Setembro!$E$23</f>
        <v>64.25</v>
      </c>
      <c r="U24" s="15">
        <f>[20]Setembro!$E$24</f>
        <v>80.041666666666671</v>
      </c>
      <c r="V24" s="15">
        <f>[20]Setembro!$E$25</f>
        <v>59.041666666666664</v>
      </c>
      <c r="W24" s="15">
        <f>[20]Setembro!$E$26</f>
        <v>49.958333333333336</v>
      </c>
      <c r="X24" s="15">
        <f>[20]Setembro!$E$27</f>
        <v>51.916666666666664</v>
      </c>
      <c r="Y24" s="15">
        <f>[20]Setembro!$E$28</f>
        <v>47.791666666666664</v>
      </c>
      <c r="Z24" s="15">
        <f>[20]Setembro!$E$29</f>
        <v>50.5</v>
      </c>
      <c r="AA24" s="15">
        <f>[20]Setembro!$E$30</f>
        <v>53.166666666666664</v>
      </c>
      <c r="AB24" s="15">
        <f>[20]Setembro!$E$31</f>
        <v>42.791666666666664</v>
      </c>
      <c r="AC24" s="15">
        <f>[20]Setembro!$E$32</f>
        <v>38.875</v>
      </c>
      <c r="AD24" s="15">
        <f>[20]Setembro!$E$33</f>
        <v>42.125</v>
      </c>
      <c r="AE24" s="15">
        <f>[20]Setembro!$E$34</f>
        <v>42.416666666666664</v>
      </c>
      <c r="AF24" s="112">
        <f t="shared" si="3"/>
        <v>57.440277777777801</v>
      </c>
    </row>
    <row r="25" spans="1:32" ht="17.100000000000001" customHeight="1" x14ac:dyDescent="0.2">
      <c r="A25" s="110" t="s">
        <v>15</v>
      </c>
      <c r="B25" s="15">
        <f>[21]Setembro!$E$5</f>
        <v>70.375</v>
      </c>
      <c r="C25" s="15">
        <f>[21]Setembro!$E$6</f>
        <v>59.875</v>
      </c>
      <c r="D25" s="15">
        <f>[21]Setembro!$E$7</f>
        <v>89.083333333333329</v>
      </c>
      <c r="E25" s="15">
        <f>[21]Setembro!$E$8</f>
        <v>95.416666666666671</v>
      </c>
      <c r="F25" s="15">
        <f>[21]Setembro!$E$9</f>
        <v>97.458333333333329</v>
      </c>
      <c r="G25" s="15">
        <f>[21]Setembro!$E$10</f>
        <v>89.5</v>
      </c>
      <c r="H25" s="15">
        <f>[21]Setembro!$E$11</f>
        <v>61.833333333333336</v>
      </c>
      <c r="I25" s="15">
        <f>[21]Setembro!$E$12</f>
        <v>52.791666666666664</v>
      </c>
      <c r="J25" s="15">
        <f>[21]Setembro!$E$13</f>
        <v>54.291666666666664</v>
      </c>
      <c r="K25" s="15">
        <f>[21]Setembro!$E$14</f>
        <v>53.5</v>
      </c>
      <c r="L25" s="15">
        <f>[21]Setembro!$E$15</f>
        <v>54.375</v>
      </c>
      <c r="M25" s="15">
        <f>[21]Setembro!$E$16</f>
        <v>40.416666666666664</v>
      </c>
      <c r="N25" s="15">
        <f>[21]Setembro!$E$17</f>
        <v>49.625</v>
      </c>
      <c r="O25" s="15">
        <f>[21]Setembro!$E$18</f>
        <v>40.541666666666664</v>
      </c>
      <c r="P25" s="15">
        <f>[21]Setembro!$E$19</f>
        <v>41.875</v>
      </c>
      <c r="Q25" s="15">
        <f>[21]Setembro!$E$20</f>
        <v>36.916666666666664</v>
      </c>
      <c r="R25" s="15">
        <f>[21]Setembro!$E$21</f>
        <v>43.25</v>
      </c>
      <c r="S25" s="15">
        <f>[21]Setembro!$E$22</f>
        <v>50.166666666666664</v>
      </c>
      <c r="T25" s="15">
        <f>[21]Setembro!$E$23</f>
        <v>79.833333333333329</v>
      </c>
      <c r="U25" s="15">
        <f>[21]Setembro!$E$24</f>
        <v>56.75</v>
      </c>
      <c r="V25" s="15">
        <f>[21]Setembro!$E$25</f>
        <v>43.708333333333336</v>
      </c>
      <c r="W25" s="15">
        <f>[21]Setembro!$E$26</f>
        <v>50.75</v>
      </c>
      <c r="X25" s="15">
        <f>[21]Setembro!$E$27</f>
        <v>49.833333333333336</v>
      </c>
      <c r="Y25" s="15">
        <f>[21]Setembro!$E$28</f>
        <v>50.75</v>
      </c>
      <c r="Z25" s="15">
        <f>[21]Setembro!$E$29</f>
        <v>63.875</v>
      </c>
      <c r="AA25" s="15">
        <f>[21]Setembro!$E$30</f>
        <v>44.458333333333336</v>
      </c>
      <c r="AB25" s="15">
        <f>[21]Setembro!$E$31</f>
        <v>40.666666666666664</v>
      </c>
      <c r="AC25" s="15">
        <f>[21]Setembro!$E$32</f>
        <v>39.5</v>
      </c>
      <c r="AD25" s="15">
        <f>[21]Setembro!$E$33</f>
        <v>33.5</v>
      </c>
      <c r="AE25" s="15">
        <f>[21]Setembro!$E$34</f>
        <v>38.708333333333336</v>
      </c>
      <c r="AF25" s="112">
        <f t="shared" si="3"/>
        <v>55.787499999999987</v>
      </c>
    </row>
    <row r="26" spans="1:32" ht="17.100000000000001" customHeight="1" x14ac:dyDescent="0.2">
      <c r="A26" s="110" t="s">
        <v>16</v>
      </c>
      <c r="B26" s="15">
        <f>[22]Setembro!$E$5</f>
        <v>60.166666666666664</v>
      </c>
      <c r="C26" s="15">
        <f>[22]Setembro!$E$6</f>
        <v>52.25</v>
      </c>
      <c r="D26" s="15">
        <f>[22]Setembro!$E$7</f>
        <v>80.291666666666671</v>
      </c>
      <c r="E26" s="15">
        <f>[22]Setembro!$E$8</f>
        <v>90.875</v>
      </c>
      <c r="F26" s="15">
        <f>[22]Setembro!$E$9</f>
        <v>92.166666666666671</v>
      </c>
      <c r="G26" s="15">
        <f>[22]Setembro!$E$10</f>
        <v>79.958333333333329</v>
      </c>
      <c r="H26" s="15">
        <f>[22]Setembro!$E$11</f>
        <v>61.304347826086953</v>
      </c>
      <c r="I26" s="15">
        <f>[22]Setembro!$E$12</f>
        <v>47.5</v>
      </c>
      <c r="J26" s="15">
        <f>[22]Setembro!$E$13</f>
        <v>51.708333333333336</v>
      </c>
      <c r="K26" s="15">
        <f>[22]Setembro!$E$14</f>
        <v>51.291666666666664</v>
      </c>
      <c r="L26" s="15">
        <f>[22]Setembro!$E$15</f>
        <v>44.416666666666664</v>
      </c>
      <c r="M26" s="15">
        <f>[22]Setembro!$E$16</f>
        <v>33.291666666666664</v>
      </c>
      <c r="N26" s="15">
        <f>[22]Setembro!$E$17</f>
        <v>41.458333333333336</v>
      </c>
      <c r="O26" s="15">
        <f>[22]Setembro!$E$18</f>
        <v>39.083333333333336</v>
      </c>
      <c r="P26" s="15">
        <f>[22]Setembro!$E$19</f>
        <v>41.416666666666664</v>
      </c>
      <c r="Q26" s="15">
        <f>[22]Setembro!$E$20</f>
        <v>39.541666666666664</v>
      </c>
      <c r="R26" s="15">
        <f>[22]Setembro!$E$21</f>
        <v>41.833333333333336</v>
      </c>
      <c r="S26" s="15">
        <f>[22]Setembro!$E$22</f>
        <v>44.083333333333336</v>
      </c>
      <c r="T26" s="15">
        <f>[22]Setembro!$E$23</f>
        <v>66.75</v>
      </c>
      <c r="U26" s="15">
        <f>[22]Setembro!$E$24</f>
        <v>59.666666666666664</v>
      </c>
      <c r="V26" s="15">
        <f>[22]Setembro!$E$25</f>
        <v>43.791666666666664</v>
      </c>
      <c r="W26" s="15">
        <f>[22]Setembro!$E$26</f>
        <v>42.75</v>
      </c>
      <c r="X26" s="15">
        <f>[22]Setembro!$E$27</f>
        <v>46.833333333333336</v>
      </c>
      <c r="Y26" s="15">
        <f>[22]Setembro!$E$28</f>
        <v>55.625</v>
      </c>
      <c r="Z26" s="15">
        <f>[22]Setembro!$E$29</f>
        <v>52</v>
      </c>
      <c r="AA26" s="15">
        <f>[22]Setembro!$E$30</f>
        <v>44.166666666666664</v>
      </c>
      <c r="AB26" s="15">
        <f>[22]Setembro!$E$31</f>
        <v>37.458333333333336</v>
      </c>
      <c r="AC26" s="15">
        <f>[22]Setembro!$E$32</f>
        <v>37.166666666666664</v>
      </c>
      <c r="AD26" s="15">
        <f>[22]Setembro!$E$33</f>
        <v>33.583333333333336</v>
      </c>
      <c r="AE26" s="15">
        <f>[22]Setembro!$E$34</f>
        <v>41.125</v>
      </c>
      <c r="AF26" s="112">
        <f t="shared" si="3"/>
        <v>51.78514492753623</v>
      </c>
    </row>
    <row r="27" spans="1:32" ht="17.100000000000001" customHeight="1" x14ac:dyDescent="0.2">
      <c r="A27" s="110" t="s">
        <v>17</v>
      </c>
      <c r="B27" s="15" t="str">
        <f>[23]Setembro!$E$5</f>
        <v>*</v>
      </c>
      <c r="C27" s="15" t="str">
        <f>[23]Setembro!$E$6</f>
        <v>*</v>
      </c>
      <c r="D27" s="15" t="str">
        <f>[23]Setembro!$E$7</f>
        <v>*</v>
      </c>
      <c r="E27" s="15" t="str">
        <f>[23]Setembro!$E$8</f>
        <v>*</v>
      </c>
      <c r="F27" s="15" t="str">
        <f>[23]Setembro!$E$9</f>
        <v>*</v>
      </c>
      <c r="G27" s="15" t="str">
        <f>[23]Setembro!$E$10</f>
        <v>*</v>
      </c>
      <c r="H27" s="15" t="str">
        <f>[23]Setembro!$E$11</f>
        <v>*</v>
      </c>
      <c r="I27" s="15" t="str">
        <f>[23]Setembro!$E$12</f>
        <v>*</v>
      </c>
      <c r="J27" s="15" t="str">
        <f>[23]Setembro!$E$13</f>
        <v>*</v>
      </c>
      <c r="K27" s="15" t="str">
        <f>[23]Setembro!$E$14</f>
        <v>*</v>
      </c>
      <c r="L27" s="15" t="str">
        <f>[23]Setembro!$E$15</f>
        <v>*</v>
      </c>
      <c r="M27" s="15" t="str">
        <f>[23]Setembro!$E$16</f>
        <v>*</v>
      </c>
      <c r="N27" s="15" t="str">
        <f>[23]Setembro!$E$17</f>
        <v>*</v>
      </c>
      <c r="O27" s="15" t="str">
        <f>[23]Setembro!$E$18</f>
        <v>*</v>
      </c>
      <c r="P27" s="15" t="str">
        <f>[23]Setembro!$E$19</f>
        <v>*</v>
      </c>
      <c r="Q27" s="15" t="str">
        <f>[23]Setembro!$E$20</f>
        <v>*</v>
      </c>
      <c r="R27" s="15" t="str">
        <f>[23]Setembro!$E$21</f>
        <v>*</v>
      </c>
      <c r="S27" s="15" t="str">
        <f>[23]Setembro!$E$22</f>
        <v>*</v>
      </c>
      <c r="T27" s="15" t="str">
        <f>[23]Setembro!$E$23</f>
        <v>*</v>
      </c>
      <c r="U27" s="15" t="str">
        <f>[23]Setembro!$E$24</f>
        <v>*</v>
      </c>
      <c r="V27" s="15" t="str">
        <f>[23]Setembro!$E$25</f>
        <v>*</v>
      </c>
      <c r="W27" s="15" t="str">
        <f>[23]Setembro!$E$26</f>
        <v>*</v>
      </c>
      <c r="X27" s="15" t="str">
        <f>[23]Setembro!$E$27</f>
        <v>*</v>
      </c>
      <c r="Y27" s="15" t="str">
        <f>[23]Setembro!$E$28</f>
        <v>*</v>
      </c>
      <c r="Z27" s="15" t="str">
        <f>[23]Setembro!$E$29</f>
        <v>*</v>
      </c>
      <c r="AA27" s="15" t="str">
        <f>[23]Setembro!$E$30</f>
        <v>*</v>
      </c>
      <c r="AB27" s="15" t="str">
        <f>[23]Setembro!$E$31</f>
        <v>*</v>
      </c>
      <c r="AC27" s="15" t="str">
        <f>[23]Setembro!$E$32</f>
        <v>*</v>
      </c>
      <c r="AD27" s="15" t="str">
        <f>[23]Setembro!$E$33</f>
        <v>*</v>
      </c>
      <c r="AE27" s="15" t="str">
        <f>[23]Setembro!$E$34</f>
        <v>*</v>
      </c>
      <c r="AF27" s="112" t="s">
        <v>141</v>
      </c>
    </row>
    <row r="28" spans="1:32" ht="17.100000000000001" customHeight="1" x14ac:dyDescent="0.2">
      <c r="A28" s="110" t="s">
        <v>18</v>
      </c>
      <c r="B28" s="15">
        <f>[24]Setembro!$E$5</f>
        <v>65.208333333333329</v>
      </c>
      <c r="C28" s="15">
        <f>[24]Setembro!$E$6</f>
        <v>51.5</v>
      </c>
      <c r="D28" s="15">
        <f>[24]Setembro!$E$7</f>
        <v>71.166666666666671</v>
      </c>
      <c r="E28" s="15">
        <f>[24]Setembro!$E$8</f>
        <v>97.041666666666671</v>
      </c>
      <c r="F28" s="15">
        <f>[24]Setembro!$E$9</f>
        <v>96.166666666666671</v>
      </c>
      <c r="G28" s="15">
        <f>[24]Setembro!$E$10</f>
        <v>91.458333333333329</v>
      </c>
      <c r="H28" s="15">
        <f>[24]Setembro!$E$11</f>
        <v>77</v>
      </c>
      <c r="I28" s="15">
        <f>[24]Setembro!$E$12</f>
        <v>65.083333333333329</v>
      </c>
      <c r="J28" s="15">
        <f>[24]Setembro!$E$13</f>
        <v>53.375</v>
      </c>
      <c r="K28" s="15">
        <f>[24]Setembro!$E$14</f>
        <v>46.916666666666664</v>
      </c>
      <c r="L28" s="15">
        <f>[24]Setembro!$E$15</f>
        <v>45.958333333333336</v>
      </c>
      <c r="M28" s="15">
        <f>[24]Setembro!$E$16</f>
        <v>41.625</v>
      </c>
      <c r="N28" s="15">
        <f>[24]Setembro!$E$17</f>
        <v>46.75</v>
      </c>
      <c r="O28" s="15">
        <f>[24]Setembro!$E$18</f>
        <v>48.291666666666664</v>
      </c>
      <c r="P28" s="15">
        <f>[24]Setembro!$E$19</f>
        <v>35.375</v>
      </c>
      <c r="Q28" s="15">
        <f>[24]Setembro!$E$20</f>
        <v>36.875</v>
      </c>
      <c r="R28" s="15">
        <f>[24]Setembro!$E$21</f>
        <v>43.625</v>
      </c>
      <c r="S28" s="15">
        <f>[24]Setembro!$E$22</f>
        <v>49.041666666666664</v>
      </c>
      <c r="T28" s="15">
        <f>[24]Setembro!$E$23</f>
        <v>67.791666666666671</v>
      </c>
      <c r="U28" s="15">
        <f>[24]Setembro!$E$24</f>
        <v>76.958333333333329</v>
      </c>
      <c r="V28" s="15">
        <f>[24]Setembro!$E$25</f>
        <v>51.5</v>
      </c>
      <c r="W28" s="15">
        <f>[24]Setembro!$E$26</f>
        <v>44.083333333333336</v>
      </c>
      <c r="X28" s="15">
        <f>[24]Setembro!$E$27</f>
        <v>34.916666666666664</v>
      </c>
      <c r="Y28" s="15">
        <f>[24]Setembro!$E$28</f>
        <v>40.791666666666664</v>
      </c>
      <c r="Z28" s="15">
        <f>[24]Setembro!$E$29</f>
        <v>52.583333333333336</v>
      </c>
      <c r="AA28" s="15">
        <f>[24]Setembro!$E$30</f>
        <v>48.125</v>
      </c>
      <c r="AB28" s="15">
        <f>[24]Setembro!$E$31</f>
        <v>44.666666666666664</v>
      </c>
      <c r="AC28" s="15">
        <f>[24]Setembro!$E$32</f>
        <v>36</v>
      </c>
      <c r="AD28" s="15">
        <f>[24]Setembro!$E$33</f>
        <v>29.083333333333332</v>
      </c>
      <c r="AE28" s="15">
        <f>[24]Setembro!$E$34</f>
        <v>34.791666666666664</v>
      </c>
      <c r="AF28" s="112">
        <f t="shared" si="3"/>
        <v>54.125000000000007</v>
      </c>
    </row>
    <row r="29" spans="1:32" ht="17.100000000000001" customHeight="1" x14ac:dyDescent="0.2">
      <c r="A29" s="110" t="s">
        <v>19</v>
      </c>
      <c r="B29" s="15">
        <f>[25]Setembro!$E$5</f>
        <v>62.466666666666669</v>
      </c>
      <c r="C29" s="15">
        <f>[25]Setembro!$E$6</f>
        <v>65.958333333333329</v>
      </c>
      <c r="D29" s="15">
        <f>[25]Setembro!$E$7</f>
        <v>88.928571428571431</v>
      </c>
      <c r="E29" s="15">
        <f>[25]Setembro!$E$8</f>
        <v>96.5</v>
      </c>
      <c r="F29" s="15" t="str">
        <f>[25]Setembro!$E$9</f>
        <v>*</v>
      </c>
      <c r="G29" s="15">
        <f>[25]Setembro!$E$10</f>
        <v>71.307692307692307</v>
      </c>
      <c r="H29" s="15">
        <f>[25]Setembro!$E$11</f>
        <v>62.333333333333336</v>
      </c>
      <c r="I29" s="15">
        <f>[25]Setembro!$E$12</f>
        <v>52.583333333333336</v>
      </c>
      <c r="J29" s="15">
        <f>[25]Setembro!$E$13</f>
        <v>53</v>
      </c>
      <c r="K29" s="15">
        <f>[25]Setembro!$E$14</f>
        <v>52.833333333333336</v>
      </c>
      <c r="L29" s="15">
        <f>[25]Setembro!$E$15</f>
        <v>51.875</v>
      </c>
      <c r="M29" s="15">
        <f>[25]Setembro!$E$16</f>
        <v>52.458333333333336</v>
      </c>
      <c r="N29" s="15">
        <f>[25]Setembro!$E$17</f>
        <v>52.958333333333336</v>
      </c>
      <c r="O29" s="15">
        <f>[25]Setembro!$E$18</f>
        <v>50.666666666666664</v>
      </c>
      <c r="P29" s="15">
        <f>[25]Setembro!$E$19</f>
        <v>46.458333333333336</v>
      </c>
      <c r="Q29" s="15">
        <f>[25]Setembro!$E$20</f>
        <v>39.5</v>
      </c>
      <c r="R29" s="15">
        <f>[25]Setembro!$E$21</f>
        <v>45.166666666666664</v>
      </c>
      <c r="S29" s="15">
        <f>[25]Setembro!$E$22</f>
        <v>55.625</v>
      </c>
      <c r="T29" s="15">
        <f>[25]Setembro!$E$23</f>
        <v>85.916666666666671</v>
      </c>
      <c r="U29" s="15">
        <f>[25]Setembro!$E$24</f>
        <v>58.416666666666664</v>
      </c>
      <c r="V29" s="15">
        <f>[25]Setembro!$E$25</f>
        <v>48.166666666666664</v>
      </c>
      <c r="W29" s="15">
        <f>[25]Setembro!$E$26</f>
        <v>51.833333333333336</v>
      </c>
      <c r="X29" s="15">
        <f>[25]Setembro!$E$27</f>
        <v>47.291666666666664</v>
      </c>
      <c r="Y29" s="15">
        <f>[25]Setembro!$E$28</f>
        <v>51.958333333333336</v>
      </c>
      <c r="Z29" s="15">
        <f>[25]Setembro!$E$29</f>
        <v>51.166666666666664</v>
      </c>
      <c r="AA29" s="15">
        <f>[25]Setembro!$E$30</f>
        <v>45.625</v>
      </c>
      <c r="AB29" s="15">
        <f>[25]Setembro!$E$31</f>
        <v>42.041666666666664</v>
      </c>
      <c r="AC29" s="15">
        <f>[25]Setembro!$E$32</f>
        <v>42.875</v>
      </c>
      <c r="AD29" s="15">
        <f>[25]Setembro!$E$33</f>
        <v>35.208333333333336</v>
      </c>
      <c r="AE29" s="15">
        <f>[25]Setembro!$E$34</f>
        <v>62.75</v>
      </c>
      <c r="AF29" s="112">
        <f t="shared" si="3"/>
        <v>55.995503347227498</v>
      </c>
    </row>
    <row r="30" spans="1:32" ht="17.100000000000001" customHeight="1" x14ac:dyDescent="0.2">
      <c r="A30" s="110" t="s">
        <v>31</v>
      </c>
      <c r="B30" s="15">
        <f>[26]Setembro!$E$5</f>
        <v>60.541666666666664</v>
      </c>
      <c r="C30" s="15">
        <f>[26]Setembro!$E$6</f>
        <v>57.208333333333336</v>
      </c>
      <c r="D30" s="15">
        <f>[26]Setembro!$E$7</f>
        <v>77.25</v>
      </c>
      <c r="E30" s="15">
        <f>[26]Setembro!$E$8</f>
        <v>86.875</v>
      </c>
      <c r="F30" s="15">
        <f>[26]Setembro!$E$9</f>
        <v>92.166666666666671</v>
      </c>
      <c r="G30" s="15">
        <f>[26]Setembro!$E$10</f>
        <v>81.375</v>
      </c>
      <c r="H30" s="15">
        <f>[26]Setembro!$E$11</f>
        <v>64.791666666666671</v>
      </c>
      <c r="I30" s="15">
        <f>[26]Setembro!$E$12</f>
        <v>63.875</v>
      </c>
      <c r="J30" s="15">
        <f>[26]Setembro!$E$13</f>
        <v>55.583333333333336</v>
      </c>
      <c r="K30" s="15">
        <f>[26]Setembro!$E$14</f>
        <v>50.958333333333336</v>
      </c>
      <c r="L30" s="15">
        <f>[26]Setembro!$E$15</f>
        <v>53.25</v>
      </c>
      <c r="M30" s="15">
        <f>[26]Setembro!$E$16</f>
        <v>40.833333333333336</v>
      </c>
      <c r="N30" s="15">
        <f>[26]Setembro!$E$17</f>
        <v>42.208333333333336</v>
      </c>
      <c r="O30" s="15">
        <f>[26]Setembro!$E$18</f>
        <v>50.375</v>
      </c>
      <c r="P30" s="15">
        <f>[26]Setembro!$E$19</f>
        <v>51.458333333333336</v>
      </c>
      <c r="Q30" s="15">
        <f>[26]Setembro!$E$20</f>
        <v>46.125</v>
      </c>
      <c r="R30" s="15">
        <f>[26]Setembro!$E$21</f>
        <v>41.791666666666664</v>
      </c>
      <c r="S30" s="15">
        <f>[26]Setembro!$E$22</f>
        <v>46.916666666666664</v>
      </c>
      <c r="T30" s="15">
        <f>[26]Setembro!$E$23</f>
        <v>70.5</v>
      </c>
      <c r="U30" s="15">
        <f>[26]Setembro!$E$24</f>
        <v>67.541666666666671</v>
      </c>
      <c r="V30" s="15">
        <f>[26]Setembro!$E$25</f>
        <v>50.833333333333336</v>
      </c>
      <c r="W30" s="15">
        <f>[26]Setembro!$E$26</f>
        <v>48.916666666666664</v>
      </c>
      <c r="X30" s="15">
        <f>[26]Setembro!$E$27</f>
        <v>46.458333333333336</v>
      </c>
      <c r="Y30" s="15">
        <f>[26]Setembro!$E$28</f>
        <v>49.708333333333336</v>
      </c>
      <c r="Z30" s="15">
        <f>[26]Setembro!$E$29</f>
        <v>53.041666666666664</v>
      </c>
      <c r="AA30" s="15">
        <f>[26]Setembro!$E$30</f>
        <v>46.5</v>
      </c>
      <c r="AB30" s="15">
        <f>[26]Setembro!$E$31</f>
        <v>43.458333333333336</v>
      </c>
      <c r="AC30" s="15">
        <f>[26]Setembro!$E$32</f>
        <v>31.666666666666668</v>
      </c>
      <c r="AD30" s="15">
        <f>[26]Setembro!$E$33</f>
        <v>30.333333333333332</v>
      </c>
      <c r="AE30" s="15">
        <f>[26]Setembro!$E$34</f>
        <v>33.458333333333336</v>
      </c>
      <c r="AF30" s="112">
        <f t="shared" si="3"/>
        <v>54.533333333333331</v>
      </c>
    </row>
    <row r="31" spans="1:32" ht="17.100000000000001" customHeight="1" x14ac:dyDescent="0.2">
      <c r="A31" s="110" t="s">
        <v>49</v>
      </c>
      <c r="B31" s="15">
        <f>[27]Setembro!$E$5</f>
        <v>63.291666666666664</v>
      </c>
      <c r="C31" s="15">
        <f>[27]Setembro!$E$6</f>
        <v>50.625</v>
      </c>
      <c r="D31" s="15">
        <f>[27]Setembro!$E$7</f>
        <v>78.208333333333329</v>
      </c>
      <c r="E31" s="15">
        <f>[27]Setembro!$E$8</f>
        <v>98</v>
      </c>
      <c r="F31" s="15">
        <f>[27]Setembro!$E$9</f>
        <v>98</v>
      </c>
      <c r="G31" s="15">
        <f>[27]Setembro!$E$10</f>
        <v>94.291666666666671</v>
      </c>
      <c r="H31" s="15">
        <f>[27]Setembro!$E$11</f>
        <v>79.458333333333329</v>
      </c>
      <c r="I31" s="15">
        <f>[27]Setembro!$E$12</f>
        <v>68.458333333333329</v>
      </c>
      <c r="J31" s="15">
        <f>[27]Setembro!$E$13</f>
        <v>55.25</v>
      </c>
      <c r="K31" s="15">
        <f>[27]Setembro!$E$14</f>
        <v>44.708333333333336</v>
      </c>
      <c r="L31" s="15">
        <f>[27]Setembro!$E$15</f>
        <v>35.666666666666664</v>
      </c>
      <c r="M31" s="15">
        <f>[27]Setembro!$E$16</f>
        <v>33.083333333333336</v>
      </c>
      <c r="N31" s="15">
        <f>[27]Setembro!$E$17</f>
        <v>37.541666666666664</v>
      </c>
      <c r="O31" s="15">
        <f>[27]Setembro!$E$18</f>
        <v>56.083333333333336</v>
      </c>
      <c r="P31" s="15">
        <f>[27]Setembro!$E$19</f>
        <v>38.041666666666664</v>
      </c>
      <c r="Q31" s="15">
        <f>[27]Setembro!$E$20</f>
        <v>35.458333333333336</v>
      </c>
      <c r="R31" s="15">
        <f>[27]Setembro!$E$21</f>
        <v>40.125</v>
      </c>
      <c r="S31" s="15">
        <f>[27]Setembro!$E$22</f>
        <v>41.708333333333336</v>
      </c>
      <c r="T31" s="15">
        <f>[27]Setembro!$E$23</f>
        <v>66</v>
      </c>
      <c r="U31" s="15">
        <f>[27]Setembro!$E$24</f>
        <v>65.791666666666671</v>
      </c>
      <c r="V31" s="15">
        <f>[27]Setembro!$E$25</f>
        <v>58.833333333333336</v>
      </c>
      <c r="W31" s="15">
        <f>[27]Setembro!$E$26</f>
        <v>39.333333333333336</v>
      </c>
      <c r="X31" s="15">
        <f>[27]Setembro!$E$27</f>
        <v>30.875</v>
      </c>
      <c r="Y31" s="15">
        <f>[27]Setembro!$E$28</f>
        <v>56.375</v>
      </c>
      <c r="Z31" s="15">
        <f>[27]Setembro!$E$29</f>
        <v>53.875</v>
      </c>
      <c r="AA31" s="15">
        <f>[27]Setembro!$E$30</f>
        <v>51.166666666666664</v>
      </c>
      <c r="AB31" s="15">
        <f>[27]Setembro!$E$31</f>
        <v>43.125</v>
      </c>
      <c r="AC31" s="15">
        <f>[27]Setembro!$E$32</f>
        <v>34.833333333333336</v>
      </c>
      <c r="AD31" s="15">
        <f>[27]Setembro!$E$33</f>
        <v>27.958333333333332</v>
      </c>
      <c r="AE31" s="15">
        <f>[27]Setembro!$E$34</f>
        <v>24.791666666666668</v>
      </c>
      <c r="AF31" s="112">
        <f t="shared" si="3"/>
        <v>53.365277777777777</v>
      </c>
    </row>
    <row r="32" spans="1:32" ht="17.100000000000001" customHeight="1" x14ac:dyDescent="0.2">
      <c r="A32" s="110" t="s">
        <v>20</v>
      </c>
      <c r="B32" s="15" t="str">
        <f>[28]Setembro!$E$5</f>
        <v>*</v>
      </c>
      <c r="C32" s="15" t="str">
        <f>[28]Setembro!$E$6</f>
        <v>*</v>
      </c>
      <c r="D32" s="15" t="str">
        <f>[28]Setembro!$E$7</f>
        <v>*</v>
      </c>
      <c r="E32" s="15" t="str">
        <f>[28]Setembro!$E$8</f>
        <v>*</v>
      </c>
      <c r="F32" s="15" t="str">
        <f>[28]Setembro!$E$9</f>
        <v>*</v>
      </c>
      <c r="G32" s="15" t="str">
        <f>[28]Setembro!$E$10</f>
        <v>*</v>
      </c>
      <c r="H32" s="15" t="str">
        <f>[28]Setembro!$E$11</f>
        <v>*</v>
      </c>
      <c r="I32" s="15" t="str">
        <f>[28]Setembro!$E$12</f>
        <v>*</v>
      </c>
      <c r="J32" s="15" t="str">
        <f>[28]Setembro!$E$13</f>
        <v>*</v>
      </c>
      <c r="K32" s="15" t="str">
        <f>[28]Setembro!$E$14</f>
        <v>*</v>
      </c>
      <c r="L32" s="15" t="str">
        <f>[28]Setembro!$E$15</f>
        <v>*</v>
      </c>
      <c r="M32" s="15" t="str">
        <f>[28]Setembro!$E$16</f>
        <v>*</v>
      </c>
      <c r="N32" s="15" t="str">
        <f>[28]Setembro!$E$17</f>
        <v>*</v>
      </c>
      <c r="O32" s="15" t="str">
        <f>[28]Setembro!$E$18</f>
        <v>*</v>
      </c>
      <c r="P32" s="15" t="str">
        <f>[28]Setembro!$E$19</f>
        <v>*</v>
      </c>
      <c r="Q32" s="15" t="str">
        <f>[28]Setembro!$E$20</f>
        <v>*</v>
      </c>
      <c r="R32" s="15" t="str">
        <f>[28]Setembro!$E$21</f>
        <v>*</v>
      </c>
      <c r="S32" s="15" t="str">
        <f>[28]Setembro!$E$22</f>
        <v>*</v>
      </c>
      <c r="T32" s="15" t="str">
        <f>[28]Setembro!$E$23</f>
        <v>*</v>
      </c>
      <c r="U32" s="15" t="str">
        <f>[28]Setembro!$E$24</f>
        <v>*</v>
      </c>
      <c r="V32" s="15" t="str">
        <f>[28]Setembro!$E$25</f>
        <v>*</v>
      </c>
      <c r="W32" s="15" t="str">
        <f>[28]Setembro!$E$26</f>
        <v>*</v>
      </c>
      <c r="X32" s="15" t="str">
        <f>[28]Setembro!$E$27</f>
        <v>*</v>
      </c>
      <c r="Y32" s="15" t="str">
        <f>[28]Setembro!$E$28</f>
        <v>*</v>
      </c>
      <c r="Z32" s="15" t="str">
        <f>[28]Setembro!$E$29</f>
        <v>*</v>
      </c>
      <c r="AA32" s="15" t="str">
        <f>[28]Setembro!$E$30</f>
        <v>*</v>
      </c>
      <c r="AB32" s="15" t="str">
        <f>[28]Setembro!$E$31</f>
        <v>*</v>
      </c>
      <c r="AC32" s="15" t="str">
        <f>[28]Setembro!$E$32</f>
        <v>*</v>
      </c>
      <c r="AD32" s="15" t="str">
        <f>[28]Setembro!$E$33</f>
        <v>*</v>
      </c>
      <c r="AE32" s="15" t="str">
        <f>[28]Setembro!$E$34</f>
        <v>*</v>
      </c>
      <c r="AF32" s="112" t="s">
        <v>141</v>
      </c>
    </row>
    <row r="33" spans="1:35" s="5" customFormat="1" ht="17.100000000000001" customHeight="1" x14ac:dyDescent="0.2">
      <c r="A33" s="113" t="s">
        <v>34</v>
      </c>
      <c r="B33" s="23">
        <f t="shared" ref="B33:AF33" si="4">AVERAGE(B5:B32)</f>
        <v>67.481410256410271</v>
      </c>
      <c r="C33" s="23">
        <f t="shared" si="4"/>
        <v>58.502450980392155</v>
      </c>
      <c r="D33" s="23">
        <f t="shared" si="4"/>
        <v>79.486589068825907</v>
      </c>
      <c r="E33" s="23">
        <f t="shared" si="4"/>
        <v>88.899812506334243</v>
      </c>
      <c r="F33" s="23">
        <f t="shared" si="4"/>
        <v>88.974288925056214</v>
      </c>
      <c r="G33" s="23">
        <f t="shared" si="4"/>
        <v>80.405463126616965</v>
      </c>
      <c r="H33" s="23">
        <f t="shared" si="4"/>
        <v>65.828045115419712</v>
      </c>
      <c r="I33" s="23">
        <f t="shared" si="4"/>
        <v>59.866666666666667</v>
      </c>
      <c r="J33" s="23">
        <f t="shared" si="4"/>
        <v>56.374684621252115</v>
      </c>
      <c r="K33" s="23">
        <f t="shared" si="4"/>
        <v>54.190705128205117</v>
      </c>
      <c r="L33" s="23">
        <f t="shared" si="4"/>
        <v>51.255790133779264</v>
      </c>
      <c r="M33" s="23">
        <f t="shared" si="4"/>
        <v>46.278325196475343</v>
      </c>
      <c r="N33" s="23">
        <f t="shared" si="4"/>
        <v>45.16276223776223</v>
      </c>
      <c r="O33" s="23">
        <f t="shared" si="4"/>
        <v>44.806377383300465</v>
      </c>
      <c r="P33" s="23">
        <f t="shared" si="4"/>
        <v>41.88175200403461</v>
      </c>
      <c r="Q33" s="23">
        <f t="shared" si="4"/>
        <v>42.871766181388949</v>
      </c>
      <c r="R33" s="23">
        <f t="shared" si="4"/>
        <v>47.243750000000013</v>
      </c>
      <c r="S33" s="23">
        <f t="shared" si="4"/>
        <v>53.339209401709404</v>
      </c>
      <c r="T33" s="23">
        <f t="shared" si="4"/>
        <v>72.604885392385398</v>
      </c>
      <c r="U33" s="23">
        <f t="shared" si="4"/>
        <v>65.092628205128236</v>
      </c>
      <c r="V33" s="23">
        <f t="shared" si="4"/>
        <v>51.565006574621961</v>
      </c>
      <c r="W33" s="23">
        <f t="shared" si="4"/>
        <v>48.144230769230759</v>
      </c>
      <c r="X33" s="23">
        <f t="shared" si="4"/>
        <v>46.637003519356462</v>
      </c>
      <c r="Y33" s="23">
        <f t="shared" si="4"/>
        <v>50.268648018648008</v>
      </c>
      <c r="Z33" s="23">
        <f t="shared" si="4"/>
        <v>52.564842209072985</v>
      </c>
      <c r="AA33" s="23">
        <f t="shared" si="4"/>
        <v>48.942976588628767</v>
      </c>
      <c r="AB33" s="23">
        <f t="shared" si="4"/>
        <v>45.873195714541865</v>
      </c>
      <c r="AC33" s="23">
        <f t="shared" si="4"/>
        <v>39.411992968013038</v>
      </c>
      <c r="AD33" s="23">
        <f t="shared" si="4"/>
        <v>38.184099234099243</v>
      </c>
      <c r="AE33" s="23">
        <f t="shared" si="4"/>
        <v>43.126957281848576</v>
      </c>
      <c r="AF33" s="112">
        <f t="shared" si="4"/>
        <v>55.723660967446001</v>
      </c>
      <c r="AG33" s="8"/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3"/>
      <c r="AG35" s="9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77"/>
      <c r="AG36" s="2"/>
      <c r="AH36" s="2"/>
      <c r="AI36" s="2"/>
    </row>
    <row r="37" spans="1:35" x14ac:dyDescent="0.2">
      <c r="A37" s="78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81"/>
      <c r="AH37" s="13"/>
    </row>
    <row r="38" spans="1:35" ht="13.5" thickBot="1" x14ac:dyDescent="0.25">
      <c r="A38" s="82"/>
      <c r="B38" s="83"/>
      <c r="C38" s="84"/>
      <c r="D38" s="84"/>
      <c r="E38" s="84"/>
      <c r="F38" s="84"/>
      <c r="G38" s="84"/>
      <c r="H38" s="84"/>
      <c r="I38" s="84"/>
      <c r="J38" s="84"/>
      <c r="K38" s="83"/>
      <c r="L38" s="8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5"/>
    </row>
    <row r="39" spans="1:35" x14ac:dyDescent="0.2">
      <c r="G39" s="2" t="s">
        <v>52</v>
      </c>
    </row>
    <row r="40" spans="1:35" x14ac:dyDescent="0.2">
      <c r="M40" s="2" t="s">
        <v>52</v>
      </c>
      <c r="Y40" s="2" t="s">
        <v>52</v>
      </c>
    </row>
    <row r="41" spans="1:35" x14ac:dyDescent="0.2">
      <c r="N41" s="2" t="s">
        <v>52</v>
      </c>
    </row>
  </sheetData>
  <sheetProtection password="C6EC" sheet="1" objects="1" scenarios="1"/>
  <mergeCells count="35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Q35:U35"/>
    <mergeCell ref="Q36:U36"/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opLeftCell="B10" zoomScale="90" zoomScaleNormal="90" workbookViewId="0">
      <selection activeCell="L47" sqref="L47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34" t="s">
        <v>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6"/>
    </row>
    <row r="2" spans="1:34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3"/>
      <c r="AH2" s="7"/>
    </row>
    <row r="3" spans="1:34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26" t="s">
        <v>41</v>
      </c>
      <c r="AG3" s="114" t="s">
        <v>40</v>
      </c>
      <c r="AH3" s="8"/>
    </row>
    <row r="4" spans="1:34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26" t="s">
        <v>39</v>
      </c>
      <c r="AG4" s="114" t="s">
        <v>39</v>
      </c>
      <c r="AH4" s="8"/>
    </row>
    <row r="5" spans="1:34" s="5" customFormat="1" ht="20.100000000000001" customHeight="1" x14ac:dyDescent="0.2">
      <c r="A5" s="110" t="s">
        <v>45</v>
      </c>
      <c r="B5" s="14">
        <f>[1]Setembro!$F$5</f>
        <v>69</v>
      </c>
      <c r="C5" s="14">
        <f>[1]Setembro!$F$6</f>
        <v>100</v>
      </c>
      <c r="D5" s="14">
        <f>[1]Setembro!$F$7</f>
        <v>100</v>
      </c>
      <c r="E5" s="14">
        <f>[1]Setembro!$F$8</f>
        <v>100</v>
      </c>
      <c r="F5" s="14" t="str">
        <f>[1]Setembro!$F$9</f>
        <v>*</v>
      </c>
      <c r="G5" s="14">
        <f>[1]Setembro!$F$10</f>
        <v>95</v>
      </c>
      <c r="H5" s="14">
        <f>[1]Setembro!$F$11</f>
        <v>100</v>
      </c>
      <c r="I5" s="14">
        <f>[1]Setembro!$F$12</f>
        <v>100</v>
      </c>
      <c r="J5" s="14">
        <f>[1]Setembro!$F$13</f>
        <v>100</v>
      </c>
      <c r="K5" s="14">
        <f>[1]Setembro!$F$14</f>
        <v>100</v>
      </c>
      <c r="L5" s="14">
        <f>[1]Setembro!$F$15</f>
        <v>95</v>
      </c>
      <c r="M5" s="14">
        <f>[1]Setembro!$F$16</f>
        <v>100</v>
      </c>
      <c r="N5" s="14">
        <f>[1]Setembro!$F$17</f>
        <v>99</v>
      </c>
      <c r="O5" s="14">
        <f>[1]Setembro!$F$18</f>
        <v>75</v>
      </c>
      <c r="P5" s="14">
        <f>[1]Setembro!$F$19</f>
        <v>87</v>
      </c>
      <c r="Q5" s="14">
        <f>[1]Setembro!$F$20</f>
        <v>100</v>
      </c>
      <c r="R5" s="14">
        <f>[1]Setembro!$F$21</f>
        <v>100</v>
      </c>
      <c r="S5" s="14">
        <f>[1]Setembro!$F$22</f>
        <v>100</v>
      </c>
      <c r="T5" s="14">
        <f>[1]Setembro!$F$23</f>
        <v>93</v>
      </c>
      <c r="U5" s="14">
        <f>[1]Setembro!$F$24</f>
        <v>100</v>
      </c>
      <c r="V5" s="14">
        <f>[1]Setembro!$F$25</f>
        <v>100</v>
      </c>
      <c r="W5" s="14">
        <f>[1]Setembro!$F$26</f>
        <v>100</v>
      </c>
      <c r="X5" s="14">
        <f>[1]Setembro!$F$27</f>
        <v>96</v>
      </c>
      <c r="Y5" s="14">
        <f>[1]Setembro!$F$28</f>
        <v>100</v>
      </c>
      <c r="Z5" s="14">
        <f>[1]Setembro!$F$29</f>
        <v>86</v>
      </c>
      <c r="AA5" s="14">
        <f>[1]Setembro!$F$30</f>
        <v>100</v>
      </c>
      <c r="AB5" s="14">
        <f>[1]Setembro!$F$31</f>
        <v>100</v>
      </c>
      <c r="AC5" s="14">
        <f>[1]Setembro!$F$32</f>
        <v>89</v>
      </c>
      <c r="AD5" s="14">
        <f>[1]Setembro!$F$33</f>
        <v>98</v>
      </c>
      <c r="AE5" s="14">
        <f>[1]Setembro!$F$34</f>
        <v>100</v>
      </c>
      <c r="AF5" s="27">
        <f t="shared" ref="AF5:AF30" si="1">MAX(B5:AE5)</f>
        <v>100</v>
      </c>
      <c r="AG5" s="126">
        <f t="shared" ref="AG5:AG30" si="2">AVERAGE(B5:AE5)</f>
        <v>95.931034482758619</v>
      </c>
      <c r="AH5" s="8"/>
    </row>
    <row r="6" spans="1:34" ht="17.100000000000001" customHeight="1" x14ac:dyDescent="0.2">
      <c r="A6" s="110" t="s">
        <v>0</v>
      </c>
      <c r="B6" s="15">
        <f>[2]Setembro!$F$5</f>
        <v>98</v>
      </c>
      <c r="C6" s="15">
        <f>[2]Setembro!$F$6</f>
        <v>96</v>
      </c>
      <c r="D6" s="15">
        <f>[2]Setembro!$F$7</f>
        <v>96</v>
      </c>
      <c r="E6" s="15">
        <f>[2]Setembro!$F$8</f>
        <v>97</v>
      </c>
      <c r="F6" s="15">
        <f>[2]Setembro!$F$9</f>
        <v>97</v>
      </c>
      <c r="G6" s="15">
        <f>[2]Setembro!$F$10</f>
        <v>97</v>
      </c>
      <c r="H6" s="15">
        <f>[2]Setembro!$F$11</f>
        <v>97</v>
      </c>
      <c r="I6" s="15">
        <f>[2]Setembro!$F$12</f>
        <v>96</v>
      </c>
      <c r="J6" s="15">
        <f>[2]Setembro!$F$13</f>
        <v>97</v>
      </c>
      <c r="K6" s="15">
        <f>[2]Setembro!$F$14</f>
        <v>96</v>
      </c>
      <c r="L6" s="15">
        <f>[2]Setembro!$F$15</f>
        <v>97</v>
      </c>
      <c r="M6" s="15">
        <f>[2]Setembro!$F$16</f>
        <v>92</v>
      </c>
      <c r="N6" s="15">
        <f>[2]Setembro!$F$17</f>
        <v>65</v>
      </c>
      <c r="O6" s="15">
        <f>[2]Setembro!$F$18</f>
        <v>81</v>
      </c>
      <c r="P6" s="15">
        <f>[2]Setembro!$F$19</f>
        <v>81</v>
      </c>
      <c r="Q6" s="15">
        <f>[2]Setembro!$F$20</f>
        <v>75</v>
      </c>
      <c r="R6" s="15">
        <f>[2]Setembro!$F$21</f>
        <v>77</v>
      </c>
      <c r="S6" s="15">
        <f>[2]Setembro!$F$22</f>
        <v>86</v>
      </c>
      <c r="T6" s="15">
        <f>[2]Setembro!$F$23</f>
        <v>97</v>
      </c>
      <c r="U6" s="15">
        <f>[2]Setembro!$F$24</f>
        <v>94</v>
      </c>
      <c r="V6" s="15">
        <f>[2]Setembro!$F$25</f>
        <v>82</v>
      </c>
      <c r="W6" s="15">
        <f>[2]Setembro!$F$26</f>
        <v>91</v>
      </c>
      <c r="X6" s="15">
        <f>[2]Setembro!$F$27</f>
        <v>92</v>
      </c>
      <c r="Y6" s="15">
        <f>[2]Setembro!$F$28</f>
        <v>84</v>
      </c>
      <c r="Z6" s="15">
        <f>[2]Setembro!$F$29</f>
        <v>84</v>
      </c>
      <c r="AA6" s="15">
        <f>[2]Setembro!$F$30</f>
        <v>85</v>
      </c>
      <c r="AB6" s="15">
        <f>[2]Setembro!$F$31</f>
        <v>87</v>
      </c>
      <c r="AC6" s="15">
        <f>[2]Setembro!$F$32</f>
        <v>85</v>
      </c>
      <c r="AD6" s="15">
        <f>[2]Setembro!$F$33</f>
        <v>84</v>
      </c>
      <c r="AE6" s="15">
        <f>[2]Setembro!$F$34</f>
        <v>83</v>
      </c>
      <c r="AF6" s="28">
        <f t="shared" si="1"/>
        <v>98</v>
      </c>
      <c r="AG6" s="115">
        <f t="shared" si="2"/>
        <v>88.966666666666669</v>
      </c>
    </row>
    <row r="7" spans="1:34" ht="17.100000000000001" customHeight="1" x14ac:dyDescent="0.2">
      <c r="A7" s="110" t="s">
        <v>1</v>
      </c>
      <c r="B7" s="15">
        <f>[3]Setembro!$F$5</f>
        <v>97</v>
      </c>
      <c r="C7" s="15">
        <f>[3]Setembro!$F$6</f>
        <v>89</v>
      </c>
      <c r="D7" s="15">
        <f>[3]Setembro!$F$7</f>
        <v>95</v>
      </c>
      <c r="E7" s="15">
        <f>[3]Setembro!$F$8</f>
        <v>95</v>
      </c>
      <c r="F7" s="15">
        <f>[3]Setembro!$F$9</f>
        <v>96</v>
      </c>
      <c r="G7" s="15">
        <f>[3]Setembro!$F$10</f>
        <v>92</v>
      </c>
      <c r="H7" s="15">
        <f>[3]Setembro!$F$11</f>
        <v>92</v>
      </c>
      <c r="I7" s="15">
        <f>[3]Setembro!$F$12</f>
        <v>87</v>
      </c>
      <c r="J7" s="15">
        <f>[3]Setembro!$F$13</f>
        <v>84</v>
      </c>
      <c r="K7" s="15">
        <f>[3]Setembro!$F$14</f>
        <v>96</v>
      </c>
      <c r="L7" s="15">
        <f>[3]Setembro!$F$15</f>
        <v>90</v>
      </c>
      <c r="M7" s="15">
        <f>[3]Setembro!$F$16</f>
        <v>89</v>
      </c>
      <c r="N7" s="15">
        <f>[3]Setembro!$F$17</f>
        <v>70</v>
      </c>
      <c r="O7" s="15">
        <f>[3]Setembro!$F$18</f>
        <v>70</v>
      </c>
      <c r="P7" s="15">
        <f>[3]Setembro!$F$19</f>
        <v>73</v>
      </c>
      <c r="Q7" s="15">
        <f>[3]Setembro!$F$20</f>
        <v>74</v>
      </c>
      <c r="R7" s="15">
        <f>[3]Setembro!$F$21</f>
        <v>88</v>
      </c>
      <c r="S7" s="15">
        <f>[3]Setembro!$F$22</f>
        <v>95</v>
      </c>
      <c r="T7" s="15">
        <f>[3]Setembro!$F$23</f>
        <v>95</v>
      </c>
      <c r="U7" s="15">
        <f>[3]Setembro!$F$24</f>
        <v>95</v>
      </c>
      <c r="V7" s="15">
        <f>[3]Setembro!$F$25</f>
        <v>83</v>
      </c>
      <c r="W7" s="15">
        <f>[3]Setembro!$F$26</f>
        <v>79</v>
      </c>
      <c r="X7" s="15">
        <f>[3]Setembro!$F$27</f>
        <v>81</v>
      </c>
      <c r="Y7" s="15">
        <f>[3]Setembro!$F$28</f>
        <v>82</v>
      </c>
      <c r="Z7" s="15">
        <f>[3]Setembro!$F$29</f>
        <v>84</v>
      </c>
      <c r="AA7" s="15">
        <f>[3]Setembro!$F$30</f>
        <v>78</v>
      </c>
      <c r="AB7" s="15">
        <f>[3]Setembro!$F$31</f>
        <v>86</v>
      </c>
      <c r="AC7" s="15">
        <f>[3]Setembro!$F$32</f>
        <v>83</v>
      </c>
      <c r="AD7" s="15">
        <f>[3]Setembro!$F$33</f>
        <v>83</v>
      </c>
      <c r="AE7" s="15">
        <f>[3]Setembro!$F$34</f>
        <v>87</v>
      </c>
      <c r="AF7" s="28">
        <f t="shared" si="1"/>
        <v>97</v>
      </c>
      <c r="AG7" s="115">
        <f t="shared" si="2"/>
        <v>86.266666666666666</v>
      </c>
    </row>
    <row r="8" spans="1:34" ht="17.100000000000001" customHeight="1" x14ac:dyDescent="0.2">
      <c r="A8" s="110" t="s">
        <v>53</v>
      </c>
      <c r="B8" s="15">
        <f>[4]Setembro!$F$5</f>
        <v>100</v>
      </c>
      <c r="C8" s="15">
        <f>[4]Setembro!$F$6</f>
        <v>96</v>
      </c>
      <c r="D8" s="15">
        <f>[4]Setembro!$F$7</f>
        <v>100</v>
      </c>
      <c r="E8" s="15">
        <f>[4]Setembro!$F$8</f>
        <v>100</v>
      </c>
      <c r="F8" s="15">
        <f>[4]Setembro!$F$9</f>
        <v>100</v>
      </c>
      <c r="G8" s="15">
        <f>[4]Setembro!$F$10</f>
        <v>100</v>
      </c>
      <c r="H8" s="15">
        <f>[4]Setembro!$F$11</f>
        <v>96</v>
      </c>
      <c r="I8" s="15">
        <f>[4]Setembro!$F$12</f>
        <v>83</v>
      </c>
      <c r="J8" s="15">
        <f>[4]Setembro!$F$13</f>
        <v>94</v>
      </c>
      <c r="K8" s="15">
        <f>[4]Setembro!$F$14</f>
        <v>83</v>
      </c>
      <c r="L8" s="15">
        <f>[4]Setembro!$F$15</f>
        <v>82</v>
      </c>
      <c r="M8" s="15">
        <f>[4]Setembro!$F$16</f>
        <v>80</v>
      </c>
      <c r="N8" s="15">
        <f>[4]Setembro!$F$17</f>
        <v>51</v>
      </c>
      <c r="O8" s="15">
        <f>[4]Setembro!$F$18</f>
        <v>71</v>
      </c>
      <c r="P8" s="15">
        <f>[4]Setembro!$F$19</f>
        <v>65</v>
      </c>
      <c r="Q8" s="15">
        <f>[4]Setembro!$F$20</f>
        <v>73</v>
      </c>
      <c r="R8" s="15">
        <f>[4]Setembro!$F$21</f>
        <v>78</v>
      </c>
      <c r="S8" s="15">
        <f>[4]Setembro!$F$22</f>
        <v>72</v>
      </c>
      <c r="T8" s="15">
        <f>[4]Setembro!$F$23</f>
        <v>94</v>
      </c>
      <c r="U8" s="15">
        <f>[4]Setembro!$F$24</f>
        <v>100</v>
      </c>
      <c r="V8" s="15">
        <f>[4]Setembro!$F$25</f>
        <v>76</v>
      </c>
      <c r="W8" s="15">
        <f>[4]Setembro!$F$26</f>
        <v>82</v>
      </c>
      <c r="X8" s="15">
        <f>[4]Setembro!$F$27</f>
        <v>79</v>
      </c>
      <c r="Y8" s="15">
        <f>[4]Setembro!$F$28</f>
        <v>75</v>
      </c>
      <c r="Z8" s="15">
        <f>[4]Setembro!$F$29</f>
        <v>72</v>
      </c>
      <c r="AA8" s="15">
        <f>[4]Setembro!$F$30</f>
        <v>79</v>
      </c>
      <c r="AB8" s="15">
        <f>[4]Setembro!$F$31</f>
        <v>78</v>
      </c>
      <c r="AC8" s="15">
        <f>[4]Setembro!$F$32</f>
        <v>70</v>
      </c>
      <c r="AD8" s="15">
        <f>[4]Setembro!$F$33</f>
        <v>76</v>
      </c>
      <c r="AE8" s="15">
        <f>[4]Setembro!$F$34</f>
        <v>77</v>
      </c>
      <c r="AF8" s="28">
        <f t="shared" ref="AF8" si="3">MAX(B8:AE8)</f>
        <v>100</v>
      </c>
      <c r="AG8" s="115">
        <f t="shared" ref="AG8" si="4">AVERAGE(B8:AE8)</f>
        <v>82.733333333333334</v>
      </c>
    </row>
    <row r="9" spans="1:34" ht="17.100000000000001" customHeight="1" x14ac:dyDescent="0.2">
      <c r="A9" s="110" t="s">
        <v>46</v>
      </c>
      <c r="B9" s="15">
        <f>[5]Setembro!$F$5</f>
        <v>96</v>
      </c>
      <c r="C9" s="15">
        <f>[5]Setembro!$F$6</f>
        <v>96</v>
      </c>
      <c r="D9" s="15">
        <f>[5]Setembro!$F$7</f>
        <v>95</v>
      </c>
      <c r="E9" s="15">
        <f>[5]Setembro!$F$8</f>
        <v>95</v>
      </c>
      <c r="F9" s="15" t="str">
        <f>[5]Setembro!$F$9</f>
        <v>*</v>
      </c>
      <c r="G9" s="15">
        <f>[5]Setembro!$F$10</f>
        <v>85</v>
      </c>
      <c r="H9" s="15">
        <f>[5]Setembro!$F$11</f>
        <v>96</v>
      </c>
      <c r="I9" s="15">
        <f>[5]Setembro!$F$12</f>
        <v>92</v>
      </c>
      <c r="J9" s="15">
        <f>[5]Setembro!$F$13</f>
        <v>96</v>
      </c>
      <c r="K9" s="15">
        <f>[5]Setembro!$F$14</f>
        <v>95</v>
      </c>
      <c r="L9" s="15">
        <f>[5]Setembro!$F$15</f>
        <v>94</v>
      </c>
      <c r="M9" s="15">
        <f>[5]Setembro!$F$16</f>
        <v>90</v>
      </c>
      <c r="N9" s="15">
        <f>[5]Setembro!$F$17</f>
        <v>64</v>
      </c>
      <c r="O9" s="15">
        <f>[5]Setembro!$F$18</f>
        <v>89</v>
      </c>
      <c r="P9" s="15">
        <f>[5]Setembro!$F$19</f>
        <v>93</v>
      </c>
      <c r="Q9" s="15">
        <f>[5]Setembro!$F$20</f>
        <v>89</v>
      </c>
      <c r="R9" s="15">
        <f>[5]Setembro!$F$21</f>
        <v>88</v>
      </c>
      <c r="S9" s="15">
        <f>[5]Setembro!$F$22</f>
        <v>86</v>
      </c>
      <c r="T9" s="15">
        <f>[5]Setembro!$F$23</f>
        <v>93</v>
      </c>
      <c r="U9" s="15">
        <f>[5]Setembro!$F$24</f>
        <v>94</v>
      </c>
      <c r="V9" s="15">
        <f>[5]Setembro!$F$25</f>
        <v>95</v>
      </c>
      <c r="W9" s="15">
        <f>[5]Setembro!$F$26</f>
        <v>77</v>
      </c>
      <c r="X9" s="15">
        <f>[5]Setembro!$F$27</f>
        <v>95</v>
      </c>
      <c r="Y9" s="15">
        <f>[5]Setembro!$F$28</f>
        <v>91</v>
      </c>
      <c r="Z9" s="15">
        <f>[5]Setembro!$F$29</f>
        <v>81</v>
      </c>
      <c r="AA9" s="15">
        <f>[5]Setembro!$F$30</f>
        <v>94</v>
      </c>
      <c r="AB9" s="15">
        <f>[5]Setembro!$F$31</f>
        <v>92</v>
      </c>
      <c r="AC9" s="15">
        <f>[5]Setembro!$F$32</f>
        <v>92</v>
      </c>
      <c r="AD9" s="15">
        <f>[5]Setembro!$F$33</f>
        <v>89</v>
      </c>
      <c r="AE9" s="15">
        <f>[5]Setembro!$F$34</f>
        <v>85</v>
      </c>
      <c r="AF9" s="28">
        <f t="shared" si="1"/>
        <v>96</v>
      </c>
      <c r="AG9" s="115">
        <f t="shared" si="2"/>
        <v>90.241379310344826</v>
      </c>
    </row>
    <row r="10" spans="1:34" ht="17.100000000000001" customHeight="1" x14ac:dyDescent="0.2">
      <c r="A10" s="110" t="s">
        <v>2</v>
      </c>
      <c r="B10" s="15">
        <f>[6]Setembro!$F$5</f>
        <v>84</v>
      </c>
      <c r="C10" s="15">
        <f>[6]Setembro!$F$6</f>
        <v>68</v>
      </c>
      <c r="D10" s="15">
        <f>[6]Setembro!$F$7</f>
        <v>79</v>
      </c>
      <c r="E10" s="15">
        <f>[6]Setembro!$F$8</f>
        <v>84</v>
      </c>
      <c r="F10" s="15">
        <f>[6]Setembro!$F$9</f>
        <v>88</v>
      </c>
      <c r="G10" s="15">
        <f>[6]Setembro!$F$10</f>
        <v>90</v>
      </c>
      <c r="H10" s="15">
        <f>[6]Setembro!$F$11</f>
        <v>81</v>
      </c>
      <c r="I10" s="15">
        <f>[6]Setembro!$F$12</f>
        <v>66</v>
      </c>
      <c r="J10" s="15">
        <f>[6]Setembro!$F$13</f>
        <v>64</v>
      </c>
      <c r="K10" s="15">
        <f>[6]Setembro!$F$14</f>
        <v>64</v>
      </c>
      <c r="L10" s="15">
        <f>[6]Setembro!$F$15</f>
        <v>70</v>
      </c>
      <c r="M10" s="15">
        <f>[6]Setembro!$F$16</f>
        <v>66</v>
      </c>
      <c r="N10" s="15">
        <f>[6]Setembro!$F$17</f>
        <v>64</v>
      </c>
      <c r="O10" s="15">
        <f>[6]Setembro!$F$18</f>
        <v>75</v>
      </c>
      <c r="P10" s="15">
        <f>[6]Setembro!$F$19</f>
        <v>51</v>
      </c>
      <c r="Q10" s="15">
        <f>[6]Setembro!$F$20</f>
        <v>58</v>
      </c>
      <c r="R10" s="15">
        <f>[6]Setembro!$F$21</f>
        <v>65</v>
      </c>
      <c r="S10" s="15">
        <f>[6]Setembro!$F$22</f>
        <v>69</v>
      </c>
      <c r="T10" s="15">
        <f>[6]Setembro!$F$23</f>
        <v>71</v>
      </c>
      <c r="U10" s="15">
        <f>[6]Setembro!$F$24</f>
        <v>75</v>
      </c>
      <c r="V10" s="15">
        <f>[6]Setembro!$F$25</f>
        <v>53</v>
      </c>
      <c r="W10" s="15">
        <f>[6]Setembro!$F$26</f>
        <v>61</v>
      </c>
      <c r="X10" s="15">
        <f>[6]Setembro!$F$27</f>
        <v>61</v>
      </c>
      <c r="Y10" s="15">
        <f>[6]Setembro!$F$28</f>
        <v>65</v>
      </c>
      <c r="Z10" s="15">
        <f>[6]Setembro!$F$29</f>
        <v>70</v>
      </c>
      <c r="AA10" s="15">
        <f>[6]Setembro!$F$30</f>
        <v>61</v>
      </c>
      <c r="AB10" s="15">
        <f>[6]Setembro!$F$31</f>
        <v>58</v>
      </c>
      <c r="AC10" s="15">
        <f>[6]Setembro!$F$32</f>
        <v>55</v>
      </c>
      <c r="AD10" s="15">
        <f>[6]Setembro!$F$33</f>
        <v>60</v>
      </c>
      <c r="AE10" s="15">
        <f>[6]Setembro!$F$34</f>
        <v>65</v>
      </c>
      <c r="AF10" s="28">
        <f t="shared" si="1"/>
        <v>90</v>
      </c>
      <c r="AG10" s="115">
        <f t="shared" si="2"/>
        <v>68.033333333333331</v>
      </c>
    </row>
    <row r="11" spans="1:34" ht="17.100000000000001" customHeight="1" x14ac:dyDescent="0.2">
      <c r="A11" s="110" t="s">
        <v>3</v>
      </c>
      <c r="B11" s="15">
        <f>[7]Setembro!$F$5</f>
        <v>95</v>
      </c>
      <c r="C11" s="15">
        <f>[7]Setembro!$F$6</f>
        <v>88</v>
      </c>
      <c r="D11" s="15">
        <f>[7]Setembro!$F$7</f>
        <v>96</v>
      </c>
      <c r="E11" s="15">
        <f>[7]Setembro!$F$8</f>
        <v>97</v>
      </c>
      <c r="F11" s="15">
        <f>[7]Setembro!$F$9</f>
        <v>97</v>
      </c>
      <c r="G11" s="15">
        <f>[7]Setembro!$F$10</f>
        <v>95</v>
      </c>
      <c r="H11" s="15">
        <f>[7]Setembro!$F$11</f>
        <v>87</v>
      </c>
      <c r="I11" s="15">
        <f>[7]Setembro!$F$12</f>
        <v>88</v>
      </c>
      <c r="J11" s="15">
        <f>[7]Setembro!$F$13</f>
        <v>86</v>
      </c>
      <c r="K11" s="15">
        <f>[7]Setembro!$F$14</f>
        <v>84</v>
      </c>
      <c r="L11" s="15">
        <f>[7]Setembro!$F$15</f>
        <v>83</v>
      </c>
      <c r="M11" s="15">
        <f>[7]Setembro!$F$16</f>
        <v>76</v>
      </c>
      <c r="N11" s="15">
        <f>[7]Setembro!$F$17</f>
        <v>72</v>
      </c>
      <c r="O11" s="15">
        <f>[7]Setembro!$F$18</f>
        <v>72</v>
      </c>
      <c r="P11" s="15">
        <f>[7]Setembro!$F$19</f>
        <v>76</v>
      </c>
      <c r="Q11" s="15">
        <f>[7]Setembro!$F$20</f>
        <v>80</v>
      </c>
      <c r="R11" s="15">
        <f>[7]Setembro!$F$21</f>
        <v>77</v>
      </c>
      <c r="S11" s="15">
        <f>[7]Setembro!$F$22</f>
        <v>78</v>
      </c>
      <c r="T11" s="15">
        <f>[7]Setembro!$F$23</f>
        <v>84</v>
      </c>
      <c r="U11" s="15">
        <f>[7]Setembro!$F$24</f>
        <v>89</v>
      </c>
      <c r="V11" s="15">
        <f>[7]Setembro!$F$25</f>
        <v>88</v>
      </c>
      <c r="W11" s="15">
        <f>[7]Setembro!$F$26</f>
        <v>76</v>
      </c>
      <c r="X11" s="15">
        <f>[7]Setembro!$F$27</f>
        <v>82</v>
      </c>
      <c r="Y11" s="15">
        <f>[7]Setembro!$F$28</f>
        <v>78</v>
      </c>
      <c r="Z11" s="15">
        <f>[7]Setembro!$F$29</f>
        <v>78</v>
      </c>
      <c r="AA11" s="15">
        <f>[7]Setembro!$F$30</f>
        <v>79</v>
      </c>
      <c r="AB11" s="15">
        <f>[7]Setembro!$F$31</f>
        <v>71</v>
      </c>
      <c r="AC11" s="15">
        <f>[7]Setembro!$F$32</f>
        <v>69</v>
      </c>
      <c r="AD11" s="15">
        <f>[7]Setembro!$F$33</f>
        <v>71</v>
      </c>
      <c r="AE11" s="15">
        <f>[7]Setembro!$F$34</f>
        <v>79</v>
      </c>
      <c r="AF11" s="28">
        <f t="shared" si="1"/>
        <v>97</v>
      </c>
      <c r="AG11" s="115">
        <f t="shared" si="2"/>
        <v>82.36666666666666</v>
      </c>
    </row>
    <row r="12" spans="1:34" ht="17.100000000000001" customHeight="1" x14ac:dyDescent="0.2">
      <c r="A12" s="110" t="s">
        <v>4</v>
      </c>
      <c r="B12" s="15">
        <f>[8]Setembro!$F$5</f>
        <v>96</v>
      </c>
      <c r="C12" s="15">
        <f>[8]Setembro!$F$6</f>
        <v>89</v>
      </c>
      <c r="D12" s="15">
        <f>[8]Setembro!$F$7</f>
        <v>94</v>
      </c>
      <c r="E12" s="15">
        <f>[8]Setembro!$F$8</f>
        <v>95</v>
      </c>
      <c r="F12" s="15">
        <f>[8]Setembro!$F$9</f>
        <v>96</v>
      </c>
      <c r="G12" s="15">
        <f>[8]Setembro!$F$10</f>
        <v>96</v>
      </c>
      <c r="H12" s="15">
        <f>[8]Setembro!$F$11</f>
        <v>96</v>
      </c>
      <c r="I12" s="15">
        <f>[8]Setembro!$F$12</f>
        <v>89</v>
      </c>
      <c r="J12" s="15">
        <f>[8]Setembro!$F$13</f>
        <v>79</v>
      </c>
      <c r="K12" s="15">
        <f>[8]Setembro!$F$14</f>
        <v>66</v>
      </c>
      <c r="L12" s="15">
        <f>[8]Setembro!$F$15</f>
        <v>69</v>
      </c>
      <c r="M12" s="15">
        <f>[8]Setembro!$F$16</f>
        <v>48</v>
      </c>
      <c r="N12" s="15">
        <f>[8]Setembro!$F$17</f>
        <v>47</v>
      </c>
      <c r="O12" s="15">
        <f>[8]Setembro!$F$18</f>
        <v>83</v>
      </c>
      <c r="P12" s="15">
        <f>[8]Setembro!$F$19</f>
        <v>62</v>
      </c>
      <c r="Q12" s="15">
        <f>[8]Setembro!$F$20</f>
        <v>50</v>
      </c>
      <c r="R12" s="15">
        <f>[8]Setembro!$F$21</f>
        <v>57</v>
      </c>
      <c r="S12" s="15">
        <f>[8]Setembro!$F$22</f>
        <v>85</v>
      </c>
      <c r="T12" s="15">
        <f>[8]Setembro!$F$23</f>
        <v>88</v>
      </c>
      <c r="U12" s="15">
        <f>[8]Setembro!$F$24</f>
        <v>95</v>
      </c>
      <c r="V12" s="15">
        <f>[8]Setembro!$F$25</f>
        <v>88</v>
      </c>
      <c r="W12" s="15">
        <f>[8]Setembro!$F$26</f>
        <v>69</v>
      </c>
      <c r="X12" s="15">
        <f>[8]Setembro!$F$27</f>
        <v>55</v>
      </c>
      <c r="Y12" s="15">
        <f>[8]Setembro!$F$28</f>
        <v>69</v>
      </c>
      <c r="Z12" s="15">
        <f>[8]Setembro!$F$29</f>
        <v>67</v>
      </c>
      <c r="AA12" s="15">
        <f>[8]Setembro!$F$30</f>
        <v>73</v>
      </c>
      <c r="AB12" s="15">
        <f>[8]Setembro!$F$31</f>
        <v>63</v>
      </c>
      <c r="AC12" s="15">
        <f>[8]Setembro!$F$32</f>
        <v>49</v>
      </c>
      <c r="AD12" s="15">
        <f>[8]Setembro!$F$33</f>
        <v>62</v>
      </c>
      <c r="AE12" s="15">
        <f>[8]Setembro!$F$34</f>
        <v>52</v>
      </c>
      <c r="AF12" s="28">
        <f t="shared" si="1"/>
        <v>96</v>
      </c>
      <c r="AG12" s="115">
        <f t="shared" si="2"/>
        <v>74.233333333333334</v>
      </c>
    </row>
    <row r="13" spans="1:34" ht="17.100000000000001" customHeight="1" x14ac:dyDescent="0.2">
      <c r="A13" s="110" t="s">
        <v>5</v>
      </c>
      <c r="B13" s="15">
        <f>[9]Setembro!$F$5</f>
        <v>91</v>
      </c>
      <c r="C13" s="15">
        <f>[9]Setembro!$F$6</f>
        <v>78</v>
      </c>
      <c r="D13" s="15">
        <f>[9]Setembro!$F$7</f>
        <v>89</v>
      </c>
      <c r="E13" s="15">
        <f>[9]Setembro!$F$8</f>
        <v>90</v>
      </c>
      <c r="F13" s="15">
        <f>[9]Setembro!$F$9</f>
        <v>92</v>
      </c>
      <c r="G13" s="15">
        <f>[9]Setembro!$F$10</f>
        <v>87</v>
      </c>
      <c r="H13" s="15">
        <f>[9]Setembro!$F$11</f>
        <v>84</v>
      </c>
      <c r="I13" s="15">
        <f>[9]Setembro!$F$12</f>
        <v>82</v>
      </c>
      <c r="J13" s="15">
        <f>[9]Setembro!$F$13</f>
        <v>89</v>
      </c>
      <c r="K13" s="15">
        <f>[9]Setembro!$F$14</f>
        <v>86</v>
      </c>
      <c r="L13" s="15">
        <f>[9]Setembro!$F$15</f>
        <v>82</v>
      </c>
      <c r="M13" s="15">
        <f>[9]Setembro!$F$16</f>
        <v>76</v>
      </c>
      <c r="N13" s="15">
        <f>[9]Setembro!$F$17</f>
        <v>62</v>
      </c>
      <c r="O13" s="15">
        <f>[9]Setembro!$F$18</f>
        <v>58</v>
      </c>
      <c r="P13" s="15">
        <f>[9]Setembro!$F$19</f>
        <v>75</v>
      </c>
      <c r="Q13" s="15">
        <f>[9]Setembro!$F$20</f>
        <v>84</v>
      </c>
      <c r="R13" s="15">
        <f>[9]Setembro!$F$21</f>
        <v>81</v>
      </c>
      <c r="S13" s="15">
        <f>[9]Setembro!$F$22</f>
        <v>82</v>
      </c>
      <c r="T13" s="15">
        <f>[9]Setembro!$F$23</f>
        <v>90</v>
      </c>
      <c r="U13" s="15">
        <f>[9]Setembro!$F$24</f>
        <v>90</v>
      </c>
      <c r="V13" s="15">
        <f>[9]Setembro!$F$25</f>
        <v>87</v>
      </c>
      <c r="W13" s="15">
        <f>[9]Setembro!$F$26</f>
        <v>70</v>
      </c>
      <c r="X13" s="15">
        <f>[9]Setembro!$F$27</f>
        <v>78</v>
      </c>
      <c r="Y13" s="15">
        <f>[9]Setembro!$F$28</f>
        <v>77</v>
      </c>
      <c r="Z13" s="15">
        <f>[9]Setembro!$F$29</f>
        <v>69</v>
      </c>
      <c r="AA13" s="15">
        <f>[9]Setembro!$F$30</f>
        <v>83</v>
      </c>
      <c r="AB13" s="15">
        <f>[9]Setembro!$F$31</f>
        <v>89</v>
      </c>
      <c r="AC13" s="15">
        <f>[9]Setembro!$F$32</f>
        <v>77</v>
      </c>
      <c r="AD13" s="15">
        <f>[9]Setembro!$F$33</f>
        <v>79</v>
      </c>
      <c r="AE13" s="15">
        <f>[9]Setembro!$F$34</f>
        <v>73</v>
      </c>
      <c r="AF13" s="28">
        <f t="shared" si="1"/>
        <v>92</v>
      </c>
      <c r="AG13" s="115">
        <f t="shared" si="2"/>
        <v>81</v>
      </c>
    </row>
    <row r="14" spans="1:34" ht="17.100000000000001" customHeight="1" x14ac:dyDescent="0.2">
      <c r="A14" s="110" t="s">
        <v>48</v>
      </c>
      <c r="B14" s="15">
        <f>[10]Setembro!$F$5</f>
        <v>97</v>
      </c>
      <c r="C14" s="15">
        <f>[10]Setembro!$F$6</f>
        <v>91</v>
      </c>
      <c r="D14" s="15">
        <f>[10]Setembro!$F$7</f>
        <v>96</v>
      </c>
      <c r="E14" s="15">
        <f>[10]Setembro!$F$8</f>
        <v>97</v>
      </c>
      <c r="F14" s="15">
        <f>[10]Setembro!$F$9</f>
        <v>97</v>
      </c>
      <c r="G14" s="15">
        <f>[10]Setembro!$F$10</f>
        <v>98</v>
      </c>
      <c r="H14" s="15">
        <f>[10]Setembro!$F$11</f>
        <v>94</v>
      </c>
      <c r="I14" s="15">
        <f>[10]Setembro!$F$12</f>
        <v>94</v>
      </c>
      <c r="J14" s="15">
        <f>[10]Setembro!$F$13</f>
        <v>75</v>
      </c>
      <c r="K14" s="15">
        <f>[10]Setembro!$F$14</f>
        <v>76</v>
      </c>
      <c r="L14" s="15">
        <f>[10]Setembro!$F$15</f>
        <v>74</v>
      </c>
      <c r="M14" s="15">
        <f>[10]Setembro!$F$16</f>
        <v>47</v>
      </c>
      <c r="N14" s="15">
        <f>[10]Setembro!$F$17</f>
        <v>54</v>
      </c>
      <c r="O14" s="15">
        <f>[10]Setembro!$F$18</f>
        <v>83</v>
      </c>
      <c r="P14" s="15">
        <f>[10]Setembro!$F$19</f>
        <v>54</v>
      </c>
      <c r="Q14" s="15">
        <f>[10]Setembro!$F$20</f>
        <v>66</v>
      </c>
      <c r="R14" s="15">
        <f>[10]Setembro!$F$21</f>
        <v>64</v>
      </c>
      <c r="S14" s="15">
        <f>[10]Setembro!$F$22</f>
        <v>76</v>
      </c>
      <c r="T14" s="15">
        <f>[10]Setembro!$F$23</f>
        <v>79</v>
      </c>
      <c r="U14" s="15">
        <f>[10]Setembro!$F$24</f>
        <v>91</v>
      </c>
      <c r="V14" s="15">
        <f>[10]Setembro!$F$25</f>
        <v>88</v>
      </c>
      <c r="W14" s="15">
        <f>[10]Setembro!$F$26</f>
        <v>63</v>
      </c>
      <c r="X14" s="15">
        <f>[10]Setembro!$F$27</f>
        <v>74</v>
      </c>
      <c r="Y14" s="15">
        <f>[10]Setembro!$F$28</f>
        <v>75</v>
      </c>
      <c r="Z14" s="15">
        <f>[10]Setembro!$F$29</f>
        <v>67</v>
      </c>
      <c r="AA14" s="15">
        <f>[10]Setembro!$F$30</f>
        <v>80</v>
      </c>
      <c r="AB14" s="15">
        <f>[10]Setembro!$F$31</f>
        <v>68</v>
      </c>
      <c r="AC14" s="15">
        <f>[10]Setembro!$F$32</f>
        <v>50</v>
      </c>
      <c r="AD14" s="15">
        <f>[10]Setembro!$F$33</f>
        <v>66</v>
      </c>
      <c r="AE14" s="15">
        <f>[10]Setembro!$F$34</f>
        <v>71</v>
      </c>
      <c r="AF14" s="28">
        <f t="shared" si="1"/>
        <v>98</v>
      </c>
      <c r="AG14" s="115">
        <f t="shared" si="2"/>
        <v>76.833333333333329</v>
      </c>
    </row>
    <row r="15" spans="1:34" ht="17.100000000000001" customHeight="1" x14ac:dyDescent="0.2">
      <c r="A15" s="110" t="s">
        <v>6</v>
      </c>
      <c r="B15" s="15">
        <f>[11]Setembro!$F$5</f>
        <v>96</v>
      </c>
      <c r="C15" s="15">
        <f>[11]Setembro!$F$6</f>
        <v>79</v>
      </c>
      <c r="D15" s="15">
        <f>[11]Setembro!$F$7</f>
        <v>91</v>
      </c>
      <c r="E15" s="15">
        <f>[11]Setembro!$F$8</f>
        <v>95</v>
      </c>
      <c r="F15" s="15">
        <f>[11]Setembro!$F$9</f>
        <v>94</v>
      </c>
      <c r="G15" s="15">
        <f>[11]Setembro!$F$10</f>
        <v>89</v>
      </c>
      <c r="H15" s="15">
        <f>[11]Setembro!$F$11</f>
        <v>87</v>
      </c>
      <c r="I15" s="15">
        <f>[11]Setembro!$F$12</f>
        <v>90</v>
      </c>
      <c r="J15" s="15">
        <f>[11]Setembro!$F$13</f>
        <v>72</v>
      </c>
      <c r="K15" s="15">
        <f>[11]Setembro!$F$14</f>
        <v>80</v>
      </c>
      <c r="L15" s="15">
        <f>[11]Setembro!$F$15</f>
        <v>82</v>
      </c>
      <c r="M15" s="15">
        <f>[11]Setembro!$F$16</f>
        <v>87</v>
      </c>
      <c r="N15" s="15">
        <f>[11]Setembro!$F$17</f>
        <v>82</v>
      </c>
      <c r="O15" s="15">
        <f>[11]Setembro!$F$18</f>
        <v>63</v>
      </c>
      <c r="P15" s="15">
        <f>[11]Setembro!$F$19</f>
        <v>57</v>
      </c>
      <c r="Q15" s="15">
        <f>[11]Setembro!$F$20</f>
        <v>57</v>
      </c>
      <c r="R15" s="15">
        <f>[11]Setembro!$F$21</f>
        <v>84</v>
      </c>
      <c r="S15" s="15">
        <f>[11]Setembro!$F$22</f>
        <v>86</v>
      </c>
      <c r="T15" s="15">
        <f>[11]Setembro!$F$23</f>
        <v>79</v>
      </c>
      <c r="U15" s="15">
        <f>[11]Setembro!$F$24</f>
        <v>86</v>
      </c>
      <c r="V15" s="15">
        <f>[11]Setembro!$F$25</f>
        <v>79</v>
      </c>
      <c r="W15" s="15">
        <f>[11]Setembro!$F$26</f>
        <v>63</v>
      </c>
      <c r="X15" s="15">
        <f>[11]Setembro!$F$27</f>
        <v>66</v>
      </c>
      <c r="Y15" s="15">
        <f>[11]Setembro!$F$28</f>
        <v>59</v>
      </c>
      <c r="Z15" s="15">
        <f>[11]Setembro!$F$29</f>
        <v>69</v>
      </c>
      <c r="AA15" s="15">
        <f>[11]Setembro!$F$30</f>
        <v>76</v>
      </c>
      <c r="AB15" s="15">
        <f>[11]Setembro!$F$31</f>
        <v>66</v>
      </c>
      <c r="AC15" s="15">
        <f>[11]Setembro!$F$32</f>
        <v>54</v>
      </c>
      <c r="AD15" s="15">
        <f>[11]Setembro!$F$33</f>
        <v>67</v>
      </c>
      <c r="AE15" s="15">
        <f>[11]Setembro!$F$34</f>
        <v>78</v>
      </c>
      <c r="AF15" s="28">
        <f t="shared" si="1"/>
        <v>96</v>
      </c>
      <c r="AG15" s="115">
        <f t="shared" si="2"/>
        <v>77.099999999999994</v>
      </c>
    </row>
    <row r="16" spans="1:34" ht="17.100000000000001" customHeight="1" x14ac:dyDescent="0.2">
      <c r="A16" s="110" t="s">
        <v>7</v>
      </c>
      <c r="B16" s="15">
        <f>[12]Setembro!$F$5</f>
        <v>95</v>
      </c>
      <c r="C16" s="15">
        <f>[12]Setembro!$F$6</f>
        <v>92</v>
      </c>
      <c r="D16" s="15">
        <f>[12]Setembro!$F$7</f>
        <v>94</v>
      </c>
      <c r="E16" s="15">
        <f>[12]Setembro!$F$8</f>
        <v>96</v>
      </c>
      <c r="F16" s="15">
        <f>[12]Setembro!$F$9</f>
        <v>97</v>
      </c>
      <c r="G16" s="15">
        <f>[12]Setembro!$F$10</f>
        <v>97</v>
      </c>
      <c r="H16" s="15">
        <f>[12]Setembro!$F$11</f>
        <v>85</v>
      </c>
      <c r="I16" s="15">
        <f>[12]Setembro!$F$12</f>
        <v>78</v>
      </c>
      <c r="J16" s="15">
        <f>[12]Setembro!$F$13</f>
        <v>85</v>
      </c>
      <c r="K16" s="15">
        <f>[12]Setembro!$F$14</f>
        <v>61</v>
      </c>
      <c r="L16" s="15">
        <f>[12]Setembro!$F$15</f>
        <v>84</v>
      </c>
      <c r="M16" s="15">
        <f>[12]Setembro!$F$16</f>
        <v>67</v>
      </c>
      <c r="N16" s="15">
        <f>[12]Setembro!$F$17</f>
        <v>65</v>
      </c>
      <c r="O16" s="15">
        <f>[12]Setembro!$F$18</f>
        <v>69</v>
      </c>
      <c r="P16" s="15">
        <f>[12]Setembro!$F$19</f>
        <v>71</v>
      </c>
      <c r="Q16" s="15">
        <f>[12]Setembro!$F$20</f>
        <v>67</v>
      </c>
      <c r="R16" s="15">
        <f>[12]Setembro!$F$21</f>
        <v>60</v>
      </c>
      <c r="S16" s="15">
        <f>[12]Setembro!$F$22</f>
        <v>67</v>
      </c>
      <c r="T16" s="15">
        <f>[12]Setembro!$F$23</f>
        <v>96</v>
      </c>
      <c r="U16" s="15">
        <f>[12]Setembro!$F$24</f>
        <v>95</v>
      </c>
      <c r="V16" s="15">
        <f>[12]Setembro!$F$25</f>
        <v>58</v>
      </c>
      <c r="W16" s="15">
        <f>[12]Setembro!$F$26</f>
        <v>78</v>
      </c>
      <c r="X16" s="15">
        <f>[12]Setembro!$F$27</f>
        <v>82</v>
      </c>
      <c r="Y16" s="15">
        <f>[12]Setembro!$F$28</f>
        <v>80</v>
      </c>
      <c r="Z16" s="15">
        <f>[12]Setembro!$F$29</f>
        <v>78</v>
      </c>
      <c r="AA16" s="15">
        <f>[12]Setembro!$F$30</f>
        <v>78</v>
      </c>
      <c r="AB16" s="15">
        <f>[12]Setembro!$F$31</f>
        <v>69</v>
      </c>
      <c r="AC16" s="15">
        <f>[12]Setembro!$F$32</f>
        <v>57</v>
      </c>
      <c r="AD16" s="15">
        <f>[12]Setembro!$F$33</f>
        <v>67</v>
      </c>
      <c r="AE16" s="15">
        <f>[12]Setembro!$F$34</f>
        <v>64</v>
      </c>
      <c r="AF16" s="28">
        <f t="shared" si="1"/>
        <v>97</v>
      </c>
      <c r="AG16" s="115">
        <f t="shared" si="2"/>
        <v>77.733333333333334</v>
      </c>
    </row>
    <row r="17" spans="1:33" ht="17.100000000000001" customHeight="1" x14ac:dyDescent="0.2">
      <c r="A17" s="110" t="s">
        <v>8</v>
      </c>
      <c r="B17" s="15">
        <f>[13]Setembro!$F$5</f>
        <v>97</v>
      </c>
      <c r="C17" s="15">
        <f>[13]Setembro!$F$6</f>
        <v>96</v>
      </c>
      <c r="D17" s="15">
        <f>[13]Setembro!$F$7</f>
        <v>92</v>
      </c>
      <c r="E17" s="15">
        <f>[13]Setembro!$F$8</f>
        <v>96</v>
      </c>
      <c r="F17" s="15">
        <f>[13]Setembro!$F$9</f>
        <v>99</v>
      </c>
      <c r="G17" s="15">
        <f>[13]Setembro!$F$10</f>
        <v>96</v>
      </c>
      <c r="H17" s="15">
        <f>[13]Setembro!$F$11</f>
        <v>94</v>
      </c>
      <c r="I17" s="15">
        <f>[13]Setembro!$F$12</f>
        <v>94</v>
      </c>
      <c r="J17" s="15">
        <f>[13]Setembro!$F$13</f>
        <v>97</v>
      </c>
      <c r="K17" s="15">
        <f>[13]Setembro!$F$14</f>
        <v>90</v>
      </c>
      <c r="L17" s="15">
        <f>[13]Setembro!$F$15</f>
        <v>81</v>
      </c>
      <c r="M17" s="15">
        <f>[13]Setembro!$F$16</f>
        <v>77</v>
      </c>
      <c r="N17" s="15">
        <f>[13]Setembro!$F$17</f>
        <v>61</v>
      </c>
      <c r="O17" s="15">
        <f>[13]Setembro!$F$18</f>
        <v>75</v>
      </c>
      <c r="P17" s="15">
        <f>[13]Setembro!$F$19</f>
        <v>73</v>
      </c>
      <c r="Q17" s="15">
        <f>[13]Setembro!$F$20</f>
        <v>73</v>
      </c>
      <c r="R17" s="15">
        <f>[13]Setembro!$F$21</f>
        <v>73</v>
      </c>
      <c r="S17" s="15">
        <f>[13]Setembro!$F$22</f>
        <v>75</v>
      </c>
      <c r="T17" s="15">
        <f>[13]Setembro!$F$23</f>
        <v>99</v>
      </c>
      <c r="U17" s="15">
        <f>[13]Setembro!$F$24</f>
        <v>87</v>
      </c>
      <c r="V17" s="15">
        <f>[13]Setembro!$F$25</f>
        <v>78</v>
      </c>
      <c r="W17" s="15">
        <f>[13]Setembro!$F$26</f>
        <v>82</v>
      </c>
      <c r="X17" s="15">
        <f>[13]Setembro!$F$27</f>
        <v>97</v>
      </c>
      <c r="Y17" s="15">
        <f>[13]Setembro!$F$28</f>
        <v>74</v>
      </c>
      <c r="Z17" s="15">
        <f>[13]Setembro!$F$29</f>
        <v>69</v>
      </c>
      <c r="AA17" s="15">
        <f>[13]Setembro!$F$30</f>
        <v>86</v>
      </c>
      <c r="AB17" s="15">
        <f>[13]Setembro!$F$31</f>
        <v>93</v>
      </c>
      <c r="AC17" s="15">
        <f>[13]Setembro!$F$32</f>
        <v>81</v>
      </c>
      <c r="AD17" s="15">
        <f>[13]Setembro!$F$33</f>
        <v>88</v>
      </c>
      <c r="AE17" s="15">
        <f>[13]Setembro!$F$34</f>
        <v>91</v>
      </c>
      <c r="AF17" s="28">
        <f t="shared" si="1"/>
        <v>99</v>
      </c>
      <c r="AG17" s="115">
        <f t="shared" si="2"/>
        <v>85.466666666666669</v>
      </c>
    </row>
    <row r="18" spans="1:33" ht="17.100000000000001" customHeight="1" x14ac:dyDescent="0.2">
      <c r="A18" s="110" t="s">
        <v>9</v>
      </c>
      <c r="B18" s="15">
        <f>[14]Setembro!$F$5</f>
        <v>91</v>
      </c>
      <c r="C18" s="15">
        <f>[14]Setembro!$F$6</f>
        <v>81</v>
      </c>
      <c r="D18" s="15">
        <f>[14]Setembro!$F$7</f>
        <v>92</v>
      </c>
      <c r="E18" s="15">
        <f>[14]Setembro!$F$8</f>
        <v>96</v>
      </c>
      <c r="F18" s="15">
        <f>[14]Setembro!$F$9</f>
        <v>96</v>
      </c>
      <c r="G18" s="15">
        <f>[14]Setembro!$F$10</f>
        <v>95</v>
      </c>
      <c r="H18" s="15">
        <f>[14]Setembro!$F$11</f>
        <v>82</v>
      </c>
      <c r="I18" s="15">
        <f>[14]Setembro!$F$12</f>
        <v>89</v>
      </c>
      <c r="J18" s="15">
        <f>[14]Setembro!$F$13</f>
        <v>73</v>
      </c>
      <c r="K18" s="15">
        <f>[14]Setembro!$F$14</f>
        <v>77</v>
      </c>
      <c r="L18" s="15">
        <f>[14]Setembro!$F$15</f>
        <v>72</v>
      </c>
      <c r="M18" s="15">
        <f>[14]Setembro!$F$16</f>
        <v>68</v>
      </c>
      <c r="N18" s="15">
        <f>[14]Setembro!$F$17</f>
        <v>64</v>
      </c>
      <c r="O18" s="15">
        <f>[14]Setembro!$F$18</f>
        <v>59</v>
      </c>
      <c r="P18" s="15">
        <f>[14]Setembro!$F$19</f>
        <v>60</v>
      </c>
      <c r="Q18" s="15">
        <f>[14]Setembro!$F$20</f>
        <v>52</v>
      </c>
      <c r="R18" s="15">
        <f>[14]Setembro!$F$21</f>
        <v>60</v>
      </c>
      <c r="S18" s="15">
        <f>[14]Setembro!$F$22</f>
        <v>71</v>
      </c>
      <c r="T18" s="15">
        <f>[14]Setembro!$F$23</f>
        <v>95</v>
      </c>
      <c r="U18" s="15">
        <f>[14]Setembro!$F$24</f>
        <v>92</v>
      </c>
      <c r="V18" s="15">
        <f>[14]Setembro!$F$25</f>
        <v>70</v>
      </c>
      <c r="W18" s="15">
        <f>[14]Setembro!$F$26</f>
        <v>79</v>
      </c>
      <c r="X18" s="15">
        <f>[14]Setembro!$F$27</f>
        <v>71</v>
      </c>
      <c r="Y18" s="15">
        <f>[14]Setembro!$F$28</f>
        <v>64</v>
      </c>
      <c r="Z18" s="15">
        <f>[14]Setembro!$F$29</f>
        <v>61</v>
      </c>
      <c r="AA18" s="15">
        <f>[14]Setembro!$F$30</f>
        <v>61</v>
      </c>
      <c r="AB18" s="15">
        <f>[14]Setembro!$F$31</f>
        <v>69</v>
      </c>
      <c r="AC18" s="15">
        <f>[14]Setembro!$F$32</f>
        <v>56</v>
      </c>
      <c r="AD18" s="15">
        <f>[14]Setembro!$F$33</f>
        <v>39</v>
      </c>
      <c r="AE18" s="15">
        <f>[14]Setembro!$F$34</f>
        <v>62</v>
      </c>
      <c r="AF18" s="28">
        <f t="shared" si="1"/>
        <v>96</v>
      </c>
      <c r="AG18" s="115">
        <f t="shared" si="2"/>
        <v>73.233333333333334</v>
      </c>
    </row>
    <row r="19" spans="1:33" ht="17.100000000000001" customHeight="1" x14ac:dyDescent="0.2">
      <c r="A19" s="110" t="s">
        <v>47</v>
      </c>
      <c r="B19" s="15">
        <f>[15]Setembro!$F$5</f>
        <v>98</v>
      </c>
      <c r="C19" s="15">
        <f>[15]Setembro!$F$6</f>
        <v>92</v>
      </c>
      <c r="D19" s="15">
        <f>[15]Setembro!$F$7</f>
        <v>93</v>
      </c>
      <c r="E19" s="15">
        <f>[15]Setembro!$F$8</f>
        <v>92</v>
      </c>
      <c r="F19" s="15">
        <f>[15]Setembro!$F$9</f>
        <v>95</v>
      </c>
      <c r="G19" s="15">
        <f>[15]Setembro!$F$10</f>
        <v>93</v>
      </c>
      <c r="H19" s="15">
        <f>[15]Setembro!$F$11</f>
        <v>96</v>
      </c>
      <c r="I19" s="15">
        <f>[15]Setembro!$F$12</f>
        <v>89</v>
      </c>
      <c r="J19" s="15">
        <f>[15]Setembro!$F$13</f>
        <v>96</v>
      </c>
      <c r="K19" s="15">
        <f>[15]Setembro!$F$14</f>
        <v>92</v>
      </c>
      <c r="L19" s="15">
        <f>[15]Setembro!$F$15</f>
        <v>93</v>
      </c>
      <c r="M19" s="15">
        <f>[15]Setembro!$F$16</f>
        <v>92</v>
      </c>
      <c r="N19" s="15">
        <f>[15]Setembro!$F$17</f>
        <v>68</v>
      </c>
      <c r="O19" s="15">
        <f>[15]Setembro!$F$18</f>
        <v>69</v>
      </c>
      <c r="P19" s="15">
        <f>[15]Setembro!$F$19</f>
        <v>73</v>
      </c>
      <c r="Q19" s="15">
        <f>[15]Setembro!$F$20</f>
        <v>84</v>
      </c>
      <c r="R19" s="15">
        <f>[15]Setembro!$F$21</f>
        <v>84</v>
      </c>
      <c r="S19" s="15">
        <f>[15]Setembro!$F$22</f>
        <v>89</v>
      </c>
      <c r="T19" s="15">
        <f>[15]Setembro!$F$23</f>
        <v>95</v>
      </c>
      <c r="U19" s="15">
        <f>[15]Setembro!$F$24</f>
        <v>97</v>
      </c>
      <c r="V19" s="15">
        <f>[15]Setembro!$F$25</f>
        <v>94</v>
      </c>
      <c r="W19" s="15">
        <f>[15]Setembro!$F$26</f>
        <v>66</v>
      </c>
      <c r="X19" s="15">
        <f>[15]Setembro!$F$27</f>
        <v>91</v>
      </c>
      <c r="Y19" s="15">
        <f>[15]Setembro!$F$28</f>
        <v>91</v>
      </c>
      <c r="Z19" s="15">
        <f>[15]Setembro!$F$29</f>
        <v>80</v>
      </c>
      <c r="AA19" s="15">
        <f>[15]Setembro!$F$30</f>
        <v>93</v>
      </c>
      <c r="AB19" s="15">
        <f>[15]Setembro!$F$31</f>
        <v>90</v>
      </c>
      <c r="AC19" s="15">
        <f>[15]Setembro!$F$32</f>
        <v>76</v>
      </c>
      <c r="AD19" s="15">
        <f>[15]Setembro!$F$33</f>
        <v>89</v>
      </c>
      <c r="AE19" s="15">
        <f>[15]Setembro!$F$34</f>
        <v>79</v>
      </c>
      <c r="AF19" s="28">
        <f t="shared" si="1"/>
        <v>98</v>
      </c>
      <c r="AG19" s="115">
        <f t="shared" si="2"/>
        <v>87.63333333333334</v>
      </c>
    </row>
    <row r="20" spans="1:33" ht="17.100000000000001" customHeight="1" x14ac:dyDescent="0.2">
      <c r="A20" s="110" t="s">
        <v>10</v>
      </c>
      <c r="B20" s="15">
        <f>[16]Setembro!$F$5</f>
        <v>97</v>
      </c>
      <c r="C20" s="15">
        <f>[16]Setembro!$F$6</f>
        <v>94</v>
      </c>
      <c r="D20" s="15">
        <f>[16]Setembro!$F$7</f>
        <v>91</v>
      </c>
      <c r="E20" s="15">
        <f>[16]Setembro!$F$8</f>
        <v>95</v>
      </c>
      <c r="F20" s="15">
        <f>[16]Setembro!$F$9</f>
        <v>97</v>
      </c>
      <c r="G20" s="15">
        <f>[16]Setembro!$F$10</f>
        <v>97</v>
      </c>
      <c r="H20" s="15">
        <f>[16]Setembro!$F$11</f>
        <v>95</v>
      </c>
      <c r="I20" s="15">
        <f>[16]Setembro!$F$12</f>
        <v>96</v>
      </c>
      <c r="J20" s="15">
        <f>[16]Setembro!$F$13</f>
        <v>96</v>
      </c>
      <c r="K20" s="15">
        <f>[16]Setembro!$F$14</f>
        <v>90</v>
      </c>
      <c r="L20" s="15">
        <f>[16]Setembro!$F$15</f>
        <v>84</v>
      </c>
      <c r="M20" s="15">
        <f>[16]Setembro!$F$16</f>
        <v>63</v>
      </c>
      <c r="N20" s="15">
        <f>[16]Setembro!$F$17</f>
        <v>50</v>
      </c>
      <c r="O20" s="15">
        <f>[16]Setembro!$F$18</f>
        <v>66</v>
      </c>
      <c r="P20" s="15">
        <f>[16]Setembro!$F$19</f>
        <v>62</v>
      </c>
      <c r="Q20" s="15">
        <f>[16]Setembro!$F$20</f>
        <v>63</v>
      </c>
      <c r="R20" s="15">
        <f>[16]Setembro!$F$21</f>
        <v>61</v>
      </c>
      <c r="S20" s="15">
        <f>[16]Setembro!$F$22</f>
        <v>85</v>
      </c>
      <c r="T20" s="15">
        <f>[16]Setembro!$F$23</f>
        <v>86</v>
      </c>
      <c r="U20" s="15">
        <f>[16]Setembro!$F$24</f>
        <v>78</v>
      </c>
      <c r="V20" s="15">
        <f>[16]Setembro!$F$25</f>
        <v>75</v>
      </c>
      <c r="W20" s="15">
        <f>[16]Setembro!$F$26</f>
        <v>74</v>
      </c>
      <c r="X20" s="15">
        <f>[16]Setembro!$F$27</f>
        <v>76</v>
      </c>
      <c r="Y20" s="15">
        <f>[16]Setembro!$F$28</f>
        <v>69</v>
      </c>
      <c r="Z20" s="15">
        <f>[16]Setembro!$F$29</f>
        <v>72</v>
      </c>
      <c r="AA20" s="15">
        <f>[16]Setembro!$F$30</f>
        <v>76</v>
      </c>
      <c r="AB20" s="15">
        <f>[16]Setembro!$F$31</f>
        <v>58</v>
      </c>
      <c r="AC20" s="15">
        <f>[16]Setembro!$F$32</f>
        <v>61</v>
      </c>
      <c r="AD20" s="15">
        <f>[16]Setembro!$F$33</f>
        <v>58</v>
      </c>
      <c r="AE20" s="15">
        <f>[16]Setembro!$F$34</f>
        <v>51</v>
      </c>
      <c r="AF20" s="28">
        <f t="shared" si="1"/>
        <v>97</v>
      </c>
      <c r="AG20" s="115">
        <f t="shared" si="2"/>
        <v>77.2</v>
      </c>
    </row>
    <row r="21" spans="1:33" ht="17.100000000000001" customHeight="1" x14ac:dyDescent="0.2">
      <c r="A21" s="110" t="s">
        <v>11</v>
      </c>
      <c r="B21" s="15">
        <f>[17]Setembro!$F$5</f>
        <v>97</v>
      </c>
      <c r="C21" s="15">
        <f>[17]Setembro!$F$6</f>
        <v>94</v>
      </c>
      <c r="D21" s="15">
        <f>[17]Setembro!$F$7</f>
        <v>95</v>
      </c>
      <c r="E21" s="15">
        <f>[17]Setembro!$F$8</f>
        <v>95</v>
      </c>
      <c r="F21" s="15">
        <f>[17]Setembro!$F$9</f>
        <v>94</v>
      </c>
      <c r="G21" s="15">
        <f>[17]Setembro!$F$10</f>
        <v>92</v>
      </c>
      <c r="H21" s="15">
        <f>[17]Setembro!$F$11</f>
        <v>76</v>
      </c>
      <c r="I21" s="15">
        <f>[17]Setembro!$F$12</f>
        <v>83</v>
      </c>
      <c r="J21" s="15">
        <f>[17]Setembro!$F$13</f>
        <v>92</v>
      </c>
      <c r="K21" s="15">
        <f>[17]Setembro!$F$14</f>
        <v>92</v>
      </c>
      <c r="L21" s="15">
        <f>[17]Setembro!$F$15</f>
        <v>93</v>
      </c>
      <c r="M21" s="15">
        <f>[17]Setembro!$F$16</f>
        <v>85</v>
      </c>
      <c r="N21" s="15">
        <f>[17]Setembro!$F$17</f>
        <v>84</v>
      </c>
      <c r="O21" s="15">
        <f>[17]Setembro!$F$18</f>
        <v>71</v>
      </c>
      <c r="P21" s="15">
        <f>[17]Setembro!$F$19</f>
        <v>70</v>
      </c>
      <c r="Q21" s="15">
        <f>[17]Setembro!$F$20</f>
        <v>79</v>
      </c>
      <c r="R21" s="15">
        <f>[17]Setembro!$F$21</f>
        <v>80</v>
      </c>
      <c r="S21" s="15">
        <f>[17]Setembro!$F$22</f>
        <v>90</v>
      </c>
      <c r="T21" s="15">
        <f>[17]Setembro!$F$23</f>
        <v>95</v>
      </c>
      <c r="U21" s="15">
        <f>[17]Setembro!$F$24</f>
        <v>96</v>
      </c>
      <c r="V21" s="15">
        <f>[17]Setembro!$F$25</f>
        <v>90</v>
      </c>
      <c r="W21" s="15">
        <f>[17]Setembro!$F$26</f>
        <v>89</v>
      </c>
      <c r="X21" s="15">
        <f>[17]Setembro!$F$27</f>
        <v>91</v>
      </c>
      <c r="Y21" s="15">
        <f>[17]Setembro!$F$28</f>
        <v>83</v>
      </c>
      <c r="Z21" s="15">
        <f>[17]Setembro!$F$29</f>
        <v>76</v>
      </c>
      <c r="AA21" s="15">
        <f>[17]Setembro!$F$30</f>
        <v>84</v>
      </c>
      <c r="AB21" s="15">
        <f>[17]Setembro!$F$31</f>
        <v>83</v>
      </c>
      <c r="AC21" s="15">
        <f>[17]Setembro!$F$32</f>
        <v>82</v>
      </c>
      <c r="AD21" s="15">
        <f>[17]Setembro!$F$33</f>
        <v>80</v>
      </c>
      <c r="AE21" s="15">
        <f>[17]Setembro!$F$34</f>
        <v>78</v>
      </c>
      <c r="AF21" s="28">
        <f t="shared" si="1"/>
        <v>97</v>
      </c>
      <c r="AG21" s="115">
        <f t="shared" si="2"/>
        <v>86.3</v>
      </c>
    </row>
    <row r="22" spans="1:33" ht="17.100000000000001" customHeight="1" x14ac:dyDescent="0.2">
      <c r="A22" s="110" t="s">
        <v>12</v>
      </c>
      <c r="B22" s="15">
        <f>[18]Setembro!$F$5</f>
        <v>94</v>
      </c>
      <c r="C22" s="15">
        <f>[18]Setembro!$F$6</f>
        <v>86</v>
      </c>
      <c r="D22" s="15">
        <f>[18]Setembro!$F$7</f>
        <v>93</v>
      </c>
      <c r="E22" s="15">
        <f>[18]Setembro!$F$8</f>
        <v>92</v>
      </c>
      <c r="F22" s="15">
        <f>[18]Setembro!$F$9</f>
        <v>94</v>
      </c>
      <c r="G22" s="15">
        <f>[18]Setembro!$F$10</f>
        <v>89</v>
      </c>
      <c r="H22" s="15">
        <f>[18]Setembro!$F$11</f>
        <v>84</v>
      </c>
      <c r="I22" s="15">
        <f>[18]Setembro!$F$12</f>
        <v>85</v>
      </c>
      <c r="J22" s="15">
        <f>[18]Setembro!$F$13</f>
        <v>85</v>
      </c>
      <c r="K22" s="15">
        <f>[18]Setembro!$F$14</f>
        <v>86</v>
      </c>
      <c r="L22" s="15">
        <f>[18]Setembro!$F$15</f>
        <v>84</v>
      </c>
      <c r="M22" s="15">
        <f>[18]Setembro!$F$16</f>
        <v>86</v>
      </c>
      <c r="N22" s="15">
        <f>[18]Setembro!$F$17</f>
        <v>74</v>
      </c>
      <c r="O22" s="15">
        <f>[18]Setembro!$F$18</f>
        <v>79</v>
      </c>
      <c r="P22" s="15">
        <f>[18]Setembro!$F$19</f>
        <v>64</v>
      </c>
      <c r="Q22" s="15">
        <f>[18]Setembro!$F$20</f>
        <v>70</v>
      </c>
      <c r="R22" s="15">
        <f>[18]Setembro!$F$21</f>
        <v>85</v>
      </c>
      <c r="S22" s="15">
        <f>[18]Setembro!$F$22</f>
        <v>90</v>
      </c>
      <c r="T22" s="15">
        <f>[18]Setembro!$F$23</f>
        <v>92</v>
      </c>
      <c r="U22" s="15">
        <f>[18]Setembro!$F$24</f>
        <v>94</v>
      </c>
      <c r="V22" s="15">
        <f>[18]Setembro!$F$25</f>
        <v>73</v>
      </c>
      <c r="W22" s="15">
        <f>[18]Setembro!$F$26</f>
        <v>71</v>
      </c>
      <c r="X22" s="15">
        <f>[18]Setembro!$F$27</f>
        <v>72</v>
      </c>
      <c r="Y22" s="15">
        <f>[18]Setembro!$F$28</f>
        <v>84</v>
      </c>
      <c r="Z22" s="15">
        <f>[18]Setembro!$F$29</f>
        <v>74</v>
      </c>
      <c r="AA22" s="15">
        <f>[18]Setembro!$F$30</f>
        <v>75</v>
      </c>
      <c r="AB22" s="15">
        <f>[18]Setembro!$F$31</f>
        <v>73</v>
      </c>
      <c r="AC22" s="15">
        <f>[18]Setembro!$F$32</f>
        <v>76</v>
      </c>
      <c r="AD22" s="15">
        <f>[18]Setembro!$F$33</f>
        <v>72</v>
      </c>
      <c r="AE22" s="15">
        <f>[18]Setembro!$F$34</f>
        <v>69</v>
      </c>
      <c r="AF22" s="28">
        <f t="shared" si="1"/>
        <v>94</v>
      </c>
      <c r="AG22" s="115">
        <f t="shared" si="2"/>
        <v>81.5</v>
      </c>
    </row>
    <row r="23" spans="1:33" ht="17.100000000000001" customHeight="1" x14ac:dyDescent="0.2">
      <c r="A23" s="110" t="s">
        <v>13</v>
      </c>
      <c r="B23" s="15">
        <f>[19]Setembro!$F$5</f>
        <v>97</v>
      </c>
      <c r="C23" s="15">
        <f>[19]Setembro!$F$6</f>
        <v>95</v>
      </c>
      <c r="D23" s="15">
        <f>[19]Setembro!$F$7</f>
        <v>94</v>
      </c>
      <c r="E23" s="15">
        <f>[19]Setembro!$F$8</f>
        <v>95</v>
      </c>
      <c r="F23" s="15">
        <f>[19]Setembro!$F$9</f>
        <v>96</v>
      </c>
      <c r="G23" s="15">
        <f>[19]Setembro!$F$10</f>
        <v>93</v>
      </c>
      <c r="H23" s="15">
        <f>[19]Setembro!$F$11</f>
        <v>95</v>
      </c>
      <c r="I23" s="15">
        <f>[19]Setembro!$F$12</f>
        <v>92</v>
      </c>
      <c r="J23" s="15">
        <f>[19]Setembro!$F$13</f>
        <v>93</v>
      </c>
      <c r="K23" s="15">
        <f>[19]Setembro!$F$14</f>
        <v>95</v>
      </c>
      <c r="L23" s="15">
        <f>[19]Setembro!$F$15</f>
        <v>95</v>
      </c>
      <c r="M23" s="15">
        <f>[19]Setembro!$F$16</f>
        <v>93</v>
      </c>
      <c r="N23" s="15">
        <f>[19]Setembro!$F$17</f>
        <v>72</v>
      </c>
      <c r="O23" s="15">
        <f>[19]Setembro!$F$18</f>
        <v>71</v>
      </c>
      <c r="P23" s="15">
        <f>[19]Setembro!$F$19</f>
        <v>76</v>
      </c>
      <c r="Q23" s="15">
        <f>[19]Setembro!$F$20</f>
        <v>87</v>
      </c>
      <c r="R23" s="15">
        <f>[19]Setembro!$F$21</f>
        <v>91</v>
      </c>
      <c r="S23" s="15">
        <f>[19]Setembro!$F$22</f>
        <v>94</v>
      </c>
      <c r="T23" s="15">
        <f>[19]Setembro!$F$23</f>
        <v>91</v>
      </c>
      <c r="U23" s="15">
        <f>[19]Setembro!$F$24</f>
        <v>96</v>
      </c>
      <c r="V23" s="15">
        <f>[19]Setembro!$F$25</f>
        <v>89</v>
      </c>
      <c r="W23" s="15">
        <f>[19]Setembro!$F$26</f>
        <v>93</v>
      </c>
      <c r="X23" s="15">
        <f>[19]Setembro!$F$27</f>
        <v>90</v>
      </c>
      <c r="Y23" s="15">
        <f>[19]Setembro!$F$28</f>
        <v>76</v>
      </c>
      <c r="Z23" s="15">
        <f>[19]Setembro!$F$29</f>
        <v>80</v>
      </c>
      <c r="AA23" s="15">
        <f>[19]Setembro!$F$30</f>
        <v>89</v>
      </c>
      <c r="AB23" s="15">
        <f>[19]Setembro!$F$31</f>
        <v>90</v>
      </c>
      <c r="AC23" s="15">
        <f>[19]Setembro!$F$32</f>
        <v>86</v>
      </c>
      <c r="AD23" s="15">
        <f>[19]Setembro!$F$33</f>
        <v>93</v>
      </c>
      <c r="AE23" s="15">
        <f>[19]Setembro!$F$34</f>
        <v>93</v>
      </c>
      <c r="AF23" s="28">
        <f t="shared" si="1"/>
        <v>97</v>
      </c>
      <c r="AG23" s="115">
        <f t="shared" si="2"/>
        <v>89.666666666666671</v>
      </c>
    </row>
    <row r="24" spans="1:33" ht="17.100000000000001" customHeight="1" x14ac:dyDescent="0.2">
      <c r="A24" s="110" t="s">
        <v>14</v>
      </c>
      <c r="B24" s="15">
        <f>[20]Setembro!$F$5</f>
        <v>96</v>
      </c>
      <c r="C24" s="15">
        <f>[20]Setembro!$F$6</f>
        <v>93</v>
      </c>
      <c r="D24" s="15">
        <f>[20]Setembro!$F$7</f>
        <v>94</v>
      </c>
      <c r="E24" s="15">
        <f>[20]Setembro!$F$8</f>
        <v>95</v>
      </c>
      <c r="F24" s="15">
        <f>[20]Setembro!$F$9</f>
        <v>95</v>
      </c>
      <c r="G24" s="15">
        <f>[20]Setembro!$F$10</f>
        <v>95</v>
      </c>
      <c r="H24" s="15">
        <f>[20]Setembro!$F$11</f>
        <v>92</v>
      </c>
      <c r="I24" s="15">
        <f>[20]Setembro!$F$12</f>
        <v>84</v>
      </c>
      <c r="J24" s="15">
        <f>[20]Setembro!$F$13</f>
        <v>90</v>
      </c>
      <c r="K24" s="15">
        <f>[20]Setembro!$F$14</f>
        <v>92</v>
      </c>
      <c r="L24" s="15">
        <f>[20]Setembro!$F$15</f>
        <v>90</v>
      </c>
      <c r="M24" s="15">
        <f>[20]Setembro!$F$16</f>
        <v>80</v>
      </c>
      <c r="N24" s="15">
        <f>[20]Setembro!$F$17</f>
        <v>56</v>
      </c>
      <c r="O24" s="15">
        <f>[20]Setembro!$F$18</f>
        <v>83</v>
      </c>
      <c r="P24" s="15">
        <f>[20]Setembro!$F$19</f>
        <v>73</v>
      </c>
      <c r="Q24" s="15">
        <f>[20]Setembro!$F$20</f>
        <v>72</v>
      </c>
      <c r="R24" s="15">
        <f>[20]Setembro!$F$21</f>
        <v>86</v>
      </c>
      <c r="S24" s="15">
        <f>[20]Setembro!$F$22</f>
        <v>72</v>
      </c>
      <c r="T24" s="15">
        <f>[20]Setembro!$F$23</f>
        <v>88</v>
      </c>
      <c r="U24" s="15">
        <f>[20]Setembro!$F$24</f>
        <v>94</v>
      </c>
      <c r="V24" s="15">
        <f>[20]Setembro!$F$25</f>
        <v>93</v>
      </c>
      <c r="W24" s="15">
        <f>[20]Setembro!$F$26</f>
        <v>78</v>
      </c>
      <c r="X24" s="15">
        <f>[20]Setembro!$F$27</f>
        <v>89</v>
      </c>
      <c r="Y24" s="15">
        <f>[20]Setembro!$F$28</f>
        <v>86</v>
      </c>
      <c r="Z24" s="15">
        <f>[20]Setembro!$F$29</f>
        <v>83</v>
      </c>
      <c r="AA24" s="15">
        <f>[20]Setembro!$F$30</f>
        <v>82</v>
      </c>
      <c r="AB24" s="15">
        <f>[20]Setembro!$F$31</f>
        <v>75</v>
      </c>
      <c r="AC24" s="15">
        <f>[20]Setembro!$F$32</f>
        <v>73</v>
      </c>
      <c r="AD24" s="15">
        <f>[20]Setembro!$F$33</f>
        <v>81</v>
      </c>
      <c r="AE24" s="15">
        <f>[20]Setembro!$F$34</f>
        <v>85</v>
      </c>
      <c r="AF24" s="28">
        <f t="shared" si="1"/>
        <v>96</v>
      </c>
      <c r="AG24" s="115">
        <f t="shared" si="2"/>
        <v>84.833333333333329</v>
      </c>
    </row>
    <row r="25" spans="1:33" ht="17.100000000000001" customHeight="1" x14ac:dyDescent="0.2">
      <c r="A25" s="110" t="s">
        <v>15</v>
      </c>
      <c r="B25" s="15">
        <f>[21]Setembro!$F$5</f>
        <v>97</v>
      </c>
      <c r="C25" s="15">
        <f>[21]Setembro!$F$6</f>
        <v>88</v>
      </c>
      <c r="D25" s="15">
        <f>[21]Setembro!$F$7</f>
        <v>97</v>
      </c>
      <c r="E25" s="15">
        <f>[21]Setembro!$F$8</f>
        <v>98</v>
      </c>
      <c r="F25" s="15">
        <f>[21]Setembro!$F$9</f>
        <v>98</v>
      </c>
      <c r="G25" s="15">
        <f>[21]Setembro!$F$10</f>
        <v>98</v>
      </c>
      <c r="H25" s="15">
        <f>[21]Setembro!$F$11</f>
        <v>84</v>
      </c>
      <c r="I25" s="15">
        <f>[21]Setembro!$F$12</f>
        <v>76</v>
      </c>
      <c r="J25" s="15">
        <f>[21]Setembro!$F$13</f>
        <v>79</v>
      </c>
      <c r="K25" s="15">
        <f>[21]Setembro!$F$14</f>
        <v>73</v>
      </c>
      <c r="L25" s="15">
        <f>[21]Setembro!$F$15</f>
        <v>81</v>
      </c>
      <c r="M25" s="15">
        <f>[21]Setembro!$F$16</f>
        <v>64</v>
      </c>
      <c r="N25" s="15">
        <f>[21]Setembro!$F$17</f>
        <v>73</v>
      </c>
      <c r="O25" s="15">
        <f>[21]Setembro!$F$18</f>
        <v>60</v>
      </c>
      <c r="P25" s="15">
        <f>[21]Setembro!$F$19</f>
        <v>63</v>
      </c>
      <c r="Q25" s="15">
        <f>[21]Setembro!$F$20</f>
        <v>61</v>
      </c>
      <c r="R25" s="15">
        <f>[21]Setembro!$F$21</f>
        <v>58</v>
      </c>
      <c r="S25" s="15">
        <f>[21]Setembro!$F$22</f>
        <v>78</v>
      </c>
      <c r="T25" s="15">
        <f>[21]Setembro!$F$23</f>
        <v>96</v>
      </c>
      <c r="U25" s="15">
        <f>[21]Setembro!$F$24</f>
        <v>93</v>
      </c>
      <c r="V25" s="15">
        <f>[21]Setembro!$F$25</f>
        <v>73</v>
      </c>
      <c r="W25" s="15">
        <f>[21]Setembro!$F$26</f>
        <v>79</v>
      </c>
      <c r="X25" s="15">
        <f>[21]Setembro!$F$27</f>
        <v>76</v>
      </c>
      <c r="Y25" s="15">
        <f>[21]Setembro!$F$28</f>
        <v>67</v>
      </c>
      <c r="Z25" s="15">
        <f>[21]Setembro!$F$29</f>
        <v>87</v>
      </c>
      <c r="AA25" s="15">
        <f>[21]Setembro!$F$30</f>
        <v>65</v>
      </c>
      <c r="AB25" s="15">
        <f>[21]Setembro!$F$31</f>
        <v>61</v>
      </c>
      <c r="AC25" s="15">
        <f>[21]Setembro!$F$32</f>
        <v>66</v>
      </c>
      <c r="AD25" s="15">
        <f>[21]Setembro!$F$33</f>
        <v>51</v>
      </c>
      <c r="AE25" s="15">
        <f>[21]Setembro!$F$34</f>
        <v>72</v>
      </c>
      <c r="AF25" s="28">
        <f t="shared" si="1"/>
        <v>98</v>
      </c>
      <c r="AG25" s="115">
        <f t="shared" si="2"/>
        <v>77.066666666666663</v>
      </c>
    </row>
    <row r="26" spans="1:33" ht="17.100000000000001" customHeight="1" x14ac:dyDescent="0.2">
      <c r="A26" s="110" t="s">
        <v>16</v>
      </c>
      <c r="B26" s="15">
        <f>[22]Setembro!$F$5</f>
        <v>86</v>
      </c>
      <c r="C26" s="15">
        <f>[22]Setembro!$F$6</f>
        <v>75</v>
      </c>
      <c r="D26" s="15">
        <f>[22]Setembro!$F$7</f>
        <v>91</v>
      </c>
      <c r="E26" s="15">
        <f>[22]Setembro!$F$8</f>
        <v>93</v>
      </c>
      <c r="F26" s="15">
        <f>[22]Setembro!$F$9</f>
        <v>93</v>
      </c>
      <c r="G26" s="15">
        <f>[22]Setembro!$F$10</f>
        <v>93</v>
      </c>
      <c r="H26" s="15">
        <f>[22]Setembro!$F$11</f>
        <v>86</v>
      </c>
      <c r="I26" s="15">
        <f>[22]Setembro!$F$12</f>
        <v>68</v>
      </c>
      <c r="J26" s="15">
        <f>[22]Setembro!$F$13</f>
        <v>76</v>
      </c>
      <c r="K26" s="15">
        <f>[22]Setembro!$F$14</f>
        <v>78</v>
      </c>
      <c r="L26" s="15">
        <f>[22]Setembro!$F$15</f>
        <v>73</v>
      </c>
      <c r="M26" s="15">
        <f>[22]Setembro!$F$16</f>
        <v>48</v>
      </c>
      <c r="N26" s="15">
        <f>[22]Setembro!$F$17</f>
        <v>50</v>
      </c>
      <c r="O26" s="15">
        <f>[22]Setembro!$F$18</f>
        <v>57</v>
      </c>
      <c r="P26" s="15">
        <f>[22]Setembro!$F$19</f>
        <v>68</v>
      </c>
      <c r="Q26" s="15">
        <f>[22]Setembro!$F$20</f>
        <v>61</v>
      </c>
      <c r="R26" s="15">
        <f>[22]Setembro!$F$21</f>
        <v>66</v>
      </c>
      <c r="S26" s="15">
        <f>[22]Setembro!$F$22</f>
        <v>62</v>
      </c>
      <c r="T26" s="15">
        <f>[22]Setembro!$F$23</f>
        <v>85</v>
      </c>
      <c r="U26" s="15">
        <f>[22]Setembro!$F$24</f>
        <v>85</v>
      </c>
      <c r="V26" s="15">
        <f>[22]Setembro!$F$25</f>
        <v>73</v>
      </c>
      <c r="W26" s="15">
        <f>[22]Setembro!$F$26</f>
        <v>72</v>
      </c>
      <c r="X26" s="15">
        <f>[22]Setembro!$F$27</f>
        <v>68</v>
      </c>
      <c r="Y26" s="15">
        <f>[22]Setembro!$F$28</f>
        <v>71</v>
      </c>
      <c r="Z26" s="15">
        <f>[22]Setembro!$F$29</f>
        <v>67</v>
      </c>
      <c r="AA26" s="15">
        <f>[22]Setembro!$F$30</f>
        <v>71</v>
      </c>
      <c r="AB26" s="15">
        <f>[22]Setembro!$F$31</f>
        <v>55</v>
      </c>
      <c r="AC26" s="15">
        <f>[22]Setembro!$F$32</f>
        <v>67</v>
      </c>
      <c r="AD26" s="15">
        <f>[22]Setembro!$F$33</f>
        <v>63</v>
      </c>
      <c r="AE26" s="15">
        <f>[22]Setembro!$F$34</f>
        <v>66</v>
      </c>
      <c r="AF26" s="28">
        <f t="shared" si="1"/>
        <v>93</v>
      </c>
      <c r="AG26" s="115">
        <f t="shared" si="2"/>
        <v>72.233333333333334</v>
      </c>
    </row>
    <row r="27" spans="1:33" ht="17.100000000000001" customHeight="1" x14ac:dyDescent="0.2">
      <c r="A27" s="110" t="s">
        <v>17</v>
      </c>
      <c r="B27" s="15" t="str">
        <f>[23]Setembro!$F$5</f>
        <v>*</v>
      </c>
      <c r="C27" s="15" t="str">
        <f>[23]Setembro!$F$6</f>
        <v>*</v>
      </c>
      <c r="D27" s="15" t="str">
        <f>[23]Setembro!$F$7</f>
        <v>*</v>
      </c>
      <c r="E27" s="15" t="str">
        <f>[23]Setembro!$F$8</f>
        <v>*</v>
      </c>
      <c r="F27" s="15" t="str">
        <f>[23]Setembro!$F$9</f>
        <v>*</v>
      </c>
      <c r="G27" s="15" t="str">
        <f>[23]Setembro!$F$10</f>
        <v>*</v>
      </c>
      <c r="H27" s="15" t="str">
        <f>[23]Setembro!$F$11</f>
        <v>*</v>
      </c>
      <c r="I27" s="15" t="str">
        <f>[23]Setembro!$F$12</f>
        <v>*</v>
      </c>
      <c r="J27" s="15" t="str">
        <f>[23]Setembro!$F$13</f>
        <v>*</v>
      </c>
      <c r="K27" s="15" t="str">
        <f>[23]Setembro!$F$14</f>
        <v>*</v>
      </c>
      <c r="L27" s="15" t="str">
        <f>[23]Setembro!$F$15</f>
        <v>*</v>
      </c>
      <c r="M27" s="15" t="str">
        <f>[23]Setembro!$F$16</f>
        <v>*</v>
      </c>
      <c r="N27" s="15" t="str">
        <f>[23]Setembro!$F$17</f>
        <v>*</v>
      </c>
      <c r="O27" s="15" t="str">
        <f>[23]Setembro!$F$18</f>
        <v>*</v>
      </c>
      <c r="P27" s="15" t="str">
        <f>[23]Setembro!$F$19</f>
        <v>*</v>
      </c>
      <c r="Q27" s="15" t="str">
        <f>[23]Setembro!$F$20</f>
        <v>*</v>
      </c>
      <c r="R27" s="15" t="str">
        <f>[23]Setembro!$F$21</f>
        <v>*</v>
      </c>
      <c r="S27" s="15" t="str">
        <f>[23]Setembro!$F$22</f>
        <v>*</v>
      </c>
      <c r="T27" s="15" t="str">
        <f>[23]Setembro!$F$23</f>
        <v>*</v>
      </c>
      <c r="U27" s="15" t="str">
        <f>[23]Setembro!$F$24</f>
        <v>*</v>
      </c>
      <c r="V27" s="15" t="str">
        <f>[23]Setembro!$F$25</f>
        <v>*</v>
      </c>
      <c r="W27" s="15" t="str">
        <f>[23]Setembro!$F$26</f>
        <v>*</v>
      </c>
      <c r="X27" s="15" t="str">
        <f>[23]Setembro!$F$27</f>
        <v>*</v>
      </c>
      <c r="Y27" s="15" t="str">
        <f>[23]Setembro!$F$28</f>
        <v>*</v>
      </c>
      <c r="Z27" s="15" t="str">
        <f>[23]Setembro!$F$29</f>
        <v>*</v>
      </c>
      <c r="AA27" s="15" t="str">
        <f>[23]Setembro!$F$30</f>
        <v>*</v>
      </c>
      <c r="AB27" s="15" t="str">
        <f>[23]Setembro!$F$31</f>
        <v>*</v>
      </c>
      <c r="AC27" s="15" t="str">
        <f>[23]Setembro!$F$32</f>
        <v>*</v>
      </c>
      <c r="AD27" s="15" t="str">
        <f>[23]Setembro!$F$33</f>
        <v>*</v>
      </c>
      <c r="AE27" s="15" t="str">
        <f>[23]Setembro!$F$34</f>
        <v>*</v>
      </c>
      <c r="AF27" s="28" t="s">
        <v>141</v>
      </c>
      <c r="AG27" s="115" t="s">
        <v>141</v>
      </c>
    </row>
    <row r="28" spans="1:33" ht="17.100000000000001" customHeight="1" x14ac:dyDescent="0.2">
      <c r="A28" s="110" t="s">
        <v>18</v>
      </c>
      <c r="B28" s="15">
        <f>[24]Setembro!$F$5</f>
        <v>100</v>
      </c>
      <c r="C28" s="15">
        <f>[24]Setembro!$F$6</f>
        <v>83</v>
      </c>
      <c r="D28" s="15">
        <f>[24]Setembro!$F$7</f>
        <v>93</v>
      </c>
      <c r="E28" s="15">
        <f>[24]Setembro!$F$8</f>
        <v>100</v>
      </c>
      <c r="F28" s="15">
        <f>[24]Setembro!$F$9</f>
        <v>98</v>
      </c>
      <c r="G28" s="15">
        <f>[24]Setembro!$F$10</f>
        <v>98</v>
      </c>
      <c r="H28" s="15">
        <f>[24]Setembro!$F$11</f>
        <v>96</v>
      </c>
      <c r="I28" s="15">
        <f>[24]Setembro!$F$12</f>
        <v>84</v>
      </c>
      <c r="J28" s="15">
        <f>[24]Setembro!$F$13</f>
        <v>73</v>
      </c>
      <c r="K28" s="15">
        <f>[24]Setembro!$F$14</f>
        <v>66</v>
      </c>
      <c r="L28" s="15">
        <f>[24]Setembro!$F$15</f>
        <v>73</v>
      </c>
      <c r="M28" s="15">
        <f>[24]Setembro!$F$16</f>
        <v>77</v>
      </c>
      <c r="N28" s="15">
        <f>[24]Setembro!$F$17</f>
        <v>66</v>
      </c>
      <c r="O28" s="15">
        <f>[24]Setembro!$F$18</f>
        <v>88</v>
      </c>
      <c r="P28" s="15">
        <f>[24]Setembro!$F$19</f>
        <v>56</v>
      </c>
      <c r="Q28" s="15">
        <f>[24]Setembro!$F$20</f>
        <v>50</v>
      </c>
      <c r="R28" s="15">
        <f>[24]Setembro!$F$21</f>
        <v>66</v>
      </c>
      <c r="S28" s="15">
        <f>[24]Setembro!$F$22</f>
        <v>78</v>
      </c>
      <c r="T28" s="15">
        <f>[24]Setembro!$F$23</f>
        <v>92</v>
      </c>
      <c r="U28" s="15">
        <f>[24]Setembro!$F$24</f>
        <v>96</v>
      </c>
      <c r="V28" s="15">
        <f>[24]Setembro!$F$25</f>
        <v>74</v>
      </c>
      <c r="W28" s="15">
        <f>[24]Setembro!$F$26</f>
        <v>61</v>
      </c>
      <c r="X28" s="15">
        <f>[24]Setembro!$F$27</f>
        <v>59</v>
      </c>
      <c r="Y28" s="15">
        <f>[24]Setembro!$F$28</f>
        <v>71</v>
      </c>
      <c r="Z28" s="15">
        <f>[24]Setembro!$F$29</f>
        <v>73</v>
      </c>
      <c r="AA28" s="15">
        <f>[24]Setembro!$F$30</f>
        <v>71</v>
      </c>
      <c r="AB28" s="15">
        <f>[24]Setembro!$F$31</f>
        <v>67</v>
      </c>
      <c r="AC28" s="15">
        <f>[24]Setembro!$F$32</f>
        <v>58</v>
      </c>
      <c r="AD28" s="15">
        <f>[24]Setembro!$F$33</f>
        <v>46</v>
      </c>
      <c r="AE28" s="15">
        <f>[24]Setembro!$F$34</f>
        <v>71</v>
      </c>
      <c r="AF28" s="28">
        <f t="shared" si="1"/>
        <v>100</v>
      </c>
      <c r="AG28" s="115">
        <f t="shared" si="2"/>
        <v>76.13333333333334</v>
      </c>
    </row>
    <row r="29" spans="1:33" ht="17.100000000000001" customHeight="1" x14ac:dyDescent="0.2">
      <c r="A29" s="110" t="s">
        <v>19</v>
      </c>
      <c r="B29" s="15">
        <f>[25]Setembro!$F$5</f>
        <v>100</v>
      </c>
      <c r="C29" s="15">
        <f>[25]Setembro!$F$6</f>
        <v>99</v>
      </c>
      <c r="D29" s="15">
        <f>[25]Setembro!$F$7</f>
        <v>100</v>
      </c>
      <c r="E29" s="15">
        <f>[25]Setembro!$F$8</f>
        <v>100</v>
      </c>
      <c r="F29" s="15" t="str">
        <f>[25]Setembro!$F$9</f>
        <v>*</v>
      </c>
      <c r="G29" s="15">
        <f>[25]Setembro!$F$10</f>
        <v>100</v>
      </c>
      <c r="H29" s="15">
        <f>[25]Setembro!$F$11</f>
        <v>91</v>
      </c>
      <c r="I29" s="15">
        <f>[25]Setembro!$F$12</f>
        <v>80</v>
      </c>
      <c r="J29" s="15">
        <f>[25]Setembro!$F$13</f>
        <v>92</v>
      </c>
      <c r="K29" s="15">
        <f>[25]Setembro!$F$14</f>
        <v>78</v>
      </c>
      <c r="L29" s="15">
        <f>[25]Setembro!$F$15</f>
        <v>81</v>
      </c>
      <c r="M29" s="15">
        <f>[25]Setembro!$F$16</f>
        <v>76</v>
      </c>
      <c r="N29" s="15">
        <f>[25]Setembro!$F$17</f>
        <v>67</v>
      </c>
      <c r="O29" s="15">
        <f>[25]Setembro!$F$18</f>
        <v>80</v>
      </c>
      <c r="P29" s="15">
        <f>[25]Setembro!$F$19</f>
        <v>72</v>
      </c>
      <c r="Q29" s="15">
        <f>[25]Setembro!$F$20</f>
        <v>68</v>
      </c>
      <c r="R29" s="15">
        <f>[25]Setembro!$F$21</f>
        <v>61</v>
      </c>
      <c r="S29" s="15">
        <f>[25]Setembro!$F$22</f>
        <v>74</v>
      </c>
      <c r="T29" s="15">
        <f>[25]Setembro!$F$23</f>
        <v>99</v>
      </c>
      <c r="U29" s="15">
        <f>[25]Setembro!$F$24</f>
        <v>94</v>
      </c>
      <c r="V29" s="15">
        <f>[25]Setembro!$F$25</f>
        <v>77</v>
      </c>
      <c r="W29" s="15">
        <f>[25]Setembro!$F$26</f>
        <v>75</v>
      </c>
      <c r="X29" s="15">
        <f>[25]Setembro!$F$27</f>
        <v>69</v>
      </c>
      <c r="Y29" s="15">
        <f>[25]Setembro!$F$28</f>
        <v>77</v>
      </c>
      <c r="Z29" s="15">
        <f>[25]Setembro!$F$29</f>
        <v>80</v>
      </c>
      <c r="AA29" s="15">
        <f>[25]Setembro!$F$30</f>
        <v>80</v>
      </c>
      <c r="AB29" s="15">
        <f>[25]Setembro!$F$31</f>
        <v>70</v>
      </c>
      <c r="AC29" s="15">
        <f>[25]Setembro!$F$32</f>
        <v>68</v>
      </c>
      <c r="AD29" s="15">
        <f>[25]Setembro!$F$33</f>
        <v>63</v>
      </c>
      <c r="AE29" s="15">
        <f>[25]Setembro!$F$34</f>
        <v>95</v>
      </c>
      <c r="AF29" s="28">
        <f t="shared" si="1"/>
        <v>100</v>
      </c>
      <c r="AG29" s="115">
        <f t="shared" si="2"/>
        <v>81.58620689655173</v>
      </c>
    </row>
    <row r="30" spans="1:33" ht="17.100000000000001" customHeight="1" x14ac:dyDescent="0.2">
      <c r="A30" s="110" t="s">
        <v>31</v>
      </c>
      <c r="B30" s="15">
        <f>[26]Setembro!$F$5</f>
        <v>89</v>
      </c>
      <c r="C30" s="15">
        <f>[26]Setembro!$F$6</f>
        <v>85</v>
      </c>
      <c r="D30" s="15">
        <f>[26]Setembro!$F$7</f>
        <v>94</v>
      </c>
      <c r="E30" s="15">
        <f>[26]Setembro!$F$8</f>
        <v>96</v>
      </c>
      <c r="F30" s="15">
        <f>[26]Setembro!$F$9</f>
        <v>96</v>
      </c>
      <c r="G30" s="15">
        <f>[26]Setembro!$F$10</f>
        <v>94</v>
      </c>
      <c r="H30" s="15">
        <f>[26]Setembro!$F$11</f>
        <v>82</v>
      </c>
      <c r="I30" s="15">
        <f>[26]Setembro!$F$12</f>
        <v>86</v>
      </c>
      <c r="J30" s="15">
        <f>[26]Setembro!$F$13</f>
        <v>80</v>
      </c>
      <c r="K30" s="15">
        <f>[26]Setembro!$F$14</f>
        <v>78</v>
      </c>
      <c r="L30" s="15">
        <f>[26]Setembro!$F$15</f>
        <v>85</v>
      </c>
      <c r="M30" s="15">
        <f>[26]Setembro!$F$16</f>
        <v>64</v>
      </c>
      <c r="N30" s="15">
        <f>[26]Setembro!$F$17</f>
        <v>64</v>
      </c>
      <c r="O30" s="15">
        <f>[26]Setembro!$F$18</f>
        <v>85</v>
      </c>
      <c r="P30" s="15">
        <f>[26]Setembro!$F$19</f>
        <v>82</v>
      </c>
      <c r="Q30" s="15">
        <f>[26]Setembro!$F$20</f>
        <v>77</v>
      </c>
      <c r="R30" s="15">
        <f>[26]Setembro!$F$21</f>
        <v>59</v>
      </c>
      <c r="S30" s="15">
        <f>[26]Setembro!$F$22</f>
        <v>70</v>
      </c>
      <c r="T30" s="15">
        <f>[26]Setembro!$F$23</f>
        <v>92</v>
      </c>
      <c r="U30" s="15">
        <f>[26]Setembro!$F$24</f>
        <v>94</v>
      </c>
      <c r="V30" s="15">
        <f>[26]Setembro!$F$25</f>
        <v>83</v>
      </c>
      <c r="W30" s="15">
        <f>[26]Setembro!$F$26</f>
        <v>76</v>
      </c>
      <c r="X30" s="15">
        <f>[26]Setembro!$F$27</f>
        <v>78</v>
      </c>
      <c r="Y30" s="15">
        <f>[26]Setembro!$F$28</f>
        <v>78</v>
      </c>
      <c r="Z30" s="15">
        <f>[26]Setembro!$F$29</f>
        <v>79</v>
      </c>
      <c r="AA30" s="15">
        <f>[26]Setembro!$F$30</f>
        <v>78</v>
      </c>
      <c r="AB30" s="15">
        <f>[26]Setembro!$F$31</f>
        <v>77</v>
      </c>
      <c r="AC30" s="15">
        <f>[26]Setembro!$F$32</f>
        <v>50</v>
      </c>
      <c r="AD30" s="15">
        <f>[26]Setembro!$F$33</f>
        <v>59</v>
      </c>
      <c r="AE30" s="15">
        <f>[26]Setembro!$F$34</f>
        <v>58</v>
      </c>
      <c r="AF30" s="28">
        <f t="shared" si="1"/>
        <v>96</v>
      </c>
      <c r="AG30" s="115">
        <f t="shared" si="2"/>
        <v>78.933333333333337</v>
      </c>
    </row>
    <row r="31" spans="1:33" ht="17.100000000000001" customHeight="1" x14ac:dyDescent="0.2">
      <c r="A31" s="110" t="s">
        <v>49</v>
      </c>
      <c r="B31" s="15">
        <f>[27]Setembro!$F$5</f>
        <v>89</v>
      </c>
      <c r="C31" s="15">
        <f>[27]Setembro!$F$6</f>
        <v>76</v>
      </c>
      <c r="D31" s="15">
        <f>[27]Setembro!$F$7</f>
        <v>98</v>
      </c>
      <c r="E31" s="15">
        <f>[27]Setembro!$F$8</f>
        <v>98</v>
      </c>
      <c r="F31" s="15">
        <f>[27]Setembro!$F$9</f>
        <v>98</v>
      </c>
      <c r="G31" s="15">
        <f>[27]Setembro!$F$10</f>
        <v>98</v>
      </c>
      <c r="H31" s="15">
        <f>[27]Setembro!$F$11</f>
        <v>97</v>
      </c>
      <c r="I31" s="15">
        <f>[27]Setembro!$F$12</f>
        <v>92</v>
      </c>
      <c r="J31" s="15">
        <f>[27]Setembro!$F$13</f>
        <v>78</v>
      </c>
      <c r="K31" s="15">
        <f>[27]Setembro!$F$14</f>
        <v>73</v>
      </c>
      <c r="L31" s="15">
        <f>[27]Setembro!$F$15</f>
        <v>58</v>
      </c>
      <c r="M31" s="15">
        <f>[27]Setembro!$F$16</f>
        <v>54</v>
      </c>
      <c r="N31" s="15">
        <f>[27]Setembro!$F$17</f>
        <v>58</v>
      </c>
      <c r="O31" s="15">
        <f>[27]Setembro!$F$18</f>
        <v>78</v>
      </c>
      <c r="P31" s="15">
        <f>[27]Setembro!$F$19</f>
        <v>64</v>
      </c>
      <c r="Q31" s="15">
        <f>[27]Setembro!$F$20</f>
        <v>53</v>
      </c>
      <c r="R31" s="15">
        <f>[27]Setembro!$F$21</f>
        <v>61</v>
      </c>
      <c r="S31" s="15">
        <f>[27]Setembro!$F$22</f>
        <v>63</v>
      </c>
      <c r="T31" s="15">
        <f>[27]Setembro!$F$23</f>
        <v>87</v>
      </c>
      <c r="U31" s="15">
        <f>[27]Setembro!$F$24</f>
        <v>92</v>
      </c>
      <c r="V31" s="15">
        <f>[27]Setembro!$F$25</f>
        <v>81</v>
      </c>
      <c r="W31" s="15">
        <f>[27]Setembro!$F$26</f>
        <v>59</v>
      </c>
      <c r="X31" s="15">
        <f>[27]Setembro!$F$27</f>
        <v>54</v>
      </c>
      <c r="Y31" s="15">
        <f>[27]Setembro!$F$28</f>
        <v>93</v>
      </c>
      <c r="Z31" s="15">
        <f>[27]Setembro!$F$29</f>
        <v>77</v>
      </c>
      <c r="AA31" s="15">
        <f>[27]Setembro!$F$30</f>
        <v>79</v>
      </c>
      <c r="AB31" s="15">
        <f>[27]Setembro!$F$31</f>
        <v>69</v>
      </c>
      <c r="AC31" s="15">
        <f>[27]Setembro!$F$32</f>
        <v>60</v>
      </c>
      <c r="AD31" s="15">
        <f>[27]Setembro!$F$33</f>
        <v>43</v>
      </c>
      <c r="AE31" s="15">
        <f>[27]Setembro!$F$34</f>
        <v>38</v>
      </c>
      <c r="AF31" s="28">
        <f>MAX(B31:AE31)</f>
        <v>98</v>
      </c>
      <c r="AG31" s="115">
        <f>AVERAGE(B31:AE31)</f>
        <v>73.933333333333337</v>
      </c>
    </row>
    <row r="32" spans="1:33" ht="17.100000000000001" customHeight="1" x14ac:dyDescent="0.2">
      <c r="A32" s="110" t="s">
        <v>20</v>
      </c>
      <c r="B32" s="15" t="str">
        <f>[28]Setembro!$F$5</f>
        <v>*</v>
      </c>
      <c r="C32" s="15" t="str">
        <f>[28]Setembro!$F$6</f>
        <v>*</v>
      </c>
      <c r="D32" s="15" t="str">
        <f>[28]Setembro!$F$7</f>
        <v>*</v>
      </c>
      <c r="E32" s="15" t="str">
        <f>[28]Setembro!$F$8</f>
        <v>*</v>
      </c>
      <c r="F32" s="15" t="str">
        <f>[28]Setembro!$F$9</f>
        <v>*</v>
      </c>
      <c r="G32" s="15" t="str">
        <f>[28]Setembro!$F$10</f>
        <v>*</v>
      </c>
      <c r="H32" s="15" t="str">
        <f>[28]Setembro!$F$11</f>
        <v>*</v>
      </c>
      <c r="I32" s="15" t="str">
        <f>[28]Setembro!$F$12</f>
        <v>*</v>
      </c>
      <c r="J32" s="15" t="str">
        <f>[28]Setembro!$F$13</f>
        <v>*</v>
      </c>
      <c r="K32" s="15" t="str">
        <f>[28]Setembro!$F$14</f>
        <v>*</v>
      </c>
      <c r="L32" s="15" t="str">
        <f>[28]Setembro!$F$15</f>
        <v>*</v>
      </c>
      <c r="M32" s="15" t="str">
        <f>[28]Setembro!$F$16</f>
        <v>*</v>
      </c>
      <c r="N32" s="15" t="str">
        <f>[28]Setembro!$F$17</f>
        <v>*</v>
      </c>
      <c r="O32" s="15" t="str">
        <f>[28]Setembro!$F$18</f>
        <v>*</v>
      </c>
      <c r="P32" s="15" t="str">
        <f>[28]Setembro!$F$19</f>
        <v>*</v>
      </c>
      <c r="Q32" s="15" t="str">
        <f>[28]Setembro!$F$20</f>
        <v>*</v>
      </c>
      <c r="R32" s="15" t="str">
        <f>[28]Setembro!$F$21</f>
        <v>*</v>
      </c>
      <c r="S32" s="15" t="str">
        <f>[28]Setembro!$F$22</f>
        <v>*</v>
      </c>
      <c r="T32" s="15" t="str">
        <f>[28]Setembro!$F$23</f>
        <v>*</v>
      </c>
      <c r="U32" s="15" t="str">
        <f>[28]Setembro!$F$24</f>
        <v>*</v>
      </c>
      <c r="V32" s="15" t="str">
        <f>[28]Setembro!$F$25</f>
        <v>*</v>
      </c>
      <c r="W32" s="15" t="str">
        <f>[28]Setembro!$F$26</f>
        <v>*</v>
      </c>
      <c r="X32" s="15" t="str">
        <f>[28]Setembro!$F$27</f>
        <v>*</v>
      </c>
      <c r="Y32" s="15" t="str">
        <f>[28]Setembro!$F$28</f>
        <v>*</v>
      </c>
      <c r="Z32" s="15" t="str">
        <f>[28]Setembro!$F$29</f>
        <v>*</v>
      </c>
      <c r="AA32" s="15" t="str">
        <f>[28]Setembro!$F$30</f>
        <v>*</v>
      </c>
      <c r="AB32" s="15" t="str">
        <f>[28]Setembro!$F$31</f>
        <v>*</v>
      </c>
      <c r="AC32" s="15" t="str">
        <f>[28]Setembro!$F$32</f>
        <v>*</v>
      </c>
      <c r="AD32" s="15" t="str">
        <f>[28]Setembro!$F$33</f>
        <v>*</v>
      </c>
      <c r="AE32" s="15" t="str">
        <f>[28]Setembro!$F$34</f>
        <v>*</v>
      </c>
      <c r="AF32" s="28" t="s">
        <v>141</v>
      </c>
      <c r="AG32" s="115" t="s">
        <v>141</v>
      </c>
    </row>
    <row r="33" spans="1:35" s="5" customFormat="1" ht="17.100000000000001" customHeight="1" x14ac:dyDescent="0.2">
      <c r="A33" s="113" t="s">
        <v>33</v>
      </c>
      <c r="B33" s="23">
        <f t="shared" ref="B33:AF33" si="5">MAX(B5:B32)</f>
        <v>100</v>
      </c>
      <c r="C33" s="23">
        <f t="shared" si="5"/>
        <v>100</v>
      </c>
      <c r="D33" s="23">
        <f t="shared" si="5"/>
        <v>100</v>
      </c>
      <c r="E33" s="23">
        <f t="shared" si="5"/>
        <v>100</v>
      </c>
      <c r="F33" s="23">
        <f t="shared" si="5"/>
        <v>100</v>
      </c>
      <c r="G33" s="23">
        <f t="shared" si="5"/>
        <v>100</v>
      </c>
      <c r="H33" s="23">
        <f t="shared" si="5"/>
        <v>100</v>
      </c>
      <c r="I33" s="23">
        <f t="shared" si="5"/>
        <v>100</v>
      </c>
      <c r="J33" s="23">
        <f t="shared" si="5"/>
        <v>100</v>
      </c>
      <c r="K33" s="23">
        <f t="shared" si="5"/>
        <v>100</v>
      </c>
      <c r="L33" s="23">
        <f t="shared" si="5"/>
        <v>97</v>
      </c>
      <c r="M33" s="23">
        <f t="shared" si="5"/>
        <v>100</v>
      </c>
      <c r="N33" s="23">
        <f t="shared" si="5"/>
        <v>99</v>
      </c>
      <c r="O33" s="23">
        <f t="shared" si="5"/>
        <v>89</v>
      </c>
      <c r="P33" s="23">
        <f t="shared" si="5"/>
        <v>93</v>
      </c>
      <c r="Q33" s="23">
        <f t="shared" si="5"/>
        <v>100</v>
      </c>
      <c r="R33" s="23">
        <f t="shared" si="5"/>
        <v>100</v>
      </c>
      <c r="S33" s="23">
        <f t="shared" si="5"/>
        <v>100</v>
      </c>
      <c r="T33" s="23">
        <f t="shared" si="5"/>
        <v>99</v>
      </c>
      <c r="U33" s="23">
        <f t="shared" si="5"/>
        <v>100</v>
      </c>
      <c r="V33" s="23">
        <f t="shared" si="5"/>
        <v>100</v>
      </c>
      <c r="W33" s="23">
        <f t="shared" si="5"/>
        <v>100</v>
      </c>
      <c r="X33" s="23">
        <f t="shared" si="5"/>
        <v>97</v>
      </c>
      <c r="Y33" s="23">
        <f t="shared" si="5"/>
        <v>100</v>
      </c>
      <c r="Z33" s="23">
        <f t="shared" si="5"/>
        <v>87</v>
      </c>
      <c r="AA33" s="23">
        <f t="shared" si="5"/>
        <v>100</v>
      </c>
      <c r="AB33" s="23">
        <f t="shared" si="5"/>
        <v>100</v>
      </c>
      <c r="AC33" s="23">
        <f t="shared" si="5"/>
        <v>92</v>
      </c>
      <c r="AD33" s="23">
        <f t="shared" si="5"/>
        <v>98</v>
      </c>
      <c r="AE33" s="23">
        <f t="shared" si="5"/>
        <v>100</v>
      </c>
      <c r="AF33" s="28">
        <f t="shared" si="5"/>
        <v>100</v>
      </c>
      <c r="AG33" s="126">
        <f>AVERAGE(AG5:AG32)</f>
        <v>81.044562334217517</v>
      </c>
      <c r="AH33" s="8"/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86"/>
      <c r="AG34" s="87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0"/>
      <c r="AG35" s="81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88"/>
      <c r="AG36" s="73"/>
      <c r="AH36" s="2"/>
      <c r="AI36" s="2"/>
    </row>
    <row r="37" spans="1:35" x14ac:dyDescent="0.2">
      <c r="A37" s="74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2"/>
      <c r="AG37" s="89"/>
      <c r="AH37" s="13"/>
    </row>
    <row r="38" spans="1:35" ht="13.5" thickBot="1" x14ac:dyDescent="0.25">
      <c r="A38" s="82"/>
      <c r="B38" s="83"/>
      <c r="C38" s="84"/>
      <c r="D38" s="84"/>
      <c r="E38" s="84"/>
      <c r="F38" s="84"/>
      <c r="G38" s="84"/>
      <c r="H38" s="84"/>
      <c r="I38" s="84"/>
      <c r="J38" s="84"/>
      <c r="K38" s="83"/>
      <c r="L38" s="8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90"/>
      <c r="AG38" s="91"/>
    </row>
    <row r="41" spans="1:35" x14ac:dyDescent="0.2">
      <c r="E41" s="2" t="s">
        <v>52</v>
      </c>
    </row>
    <row r="42" spans="1:35" x14ac:dyDescent="0.2">
      <c r="K42" s="2" t="s">
        <v>52</v>
      </c>
      <c r="U42" s="2" t="s">
        <v>52</v>
      </c>
    </row>
    <row r="45" spans="1:35" x14ac:dyDescent="0.2">
      <c r="O45" s="2" t="s">
        <v>52</v>
      </c>
    </row>
  </sheetData>
  <sheetProtection password="C6EC" sheet="1" objects="1" scenarios="1"/>
  <mergeCells count="35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  <mergeCell ref="Q35:U35"/>
    <mergeCell ref="Q36:U36"/>
    <mergeCell ref="M3:M4"/>
    <mergeCell ref="V3:V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A7" zoomScale="90" zoomScaleNormal="90" workbookViewId="0">
      <selection activeCell="M43" sqref="M4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34" t="s">
        <v>27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16"/>
    </row>
    <row r="2" spans="1:33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3"/>
    </row>
    <row r="3" spans="1:33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26" t="s">
        <v>42</v>
      </c>
      <c r="AG3" s="114" t="s">
        <v>40</v>
      </c>
    </row>
    <row r="4" spans="1:33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26" t="s">
        <v>39</v>
      </c>
      <c r="AG4" s="114" t="s">
        <v>39</v>
      </c>
    </row>
    <row r="5" spans="1:33" s="5" customFormat="1" ht="20.100000000000001" customHeight="1" x14ac:dyDescent="0.2">
      <c r="A5" s="110" t="s">
        <v>45</v>
      </c>
      <c r="B5" s="14">
        <f>[1]Setembro!$G$5</f>
        <v>27</v>
      </c>
      <c r="C5" s="14">
        <f>[1]Setembro!$G$6</f>
        <v>13</v>
      </c>
      <c r="D5" s="14">
        <f>[1]Setembro!$G$7</f>
        <v>59</v>
      </c>
      <c r="E5" s="14">
        <f>[1]Setembro!$G$8</f>
        <v>95</v>
      </c>
      <c r="F5" s="14" t="str">
        <f>[1]Setembro!$G$9</f>
        <v>*</v>
      </c>
      <c r="G5" s="14">
        <f>[1]Setembro!$G$10</f>
        <v>67</v>
      </c>
      <c r="H5" s="14">
        <f>[1]Setembro!$G$11</f>
        <v>43</v>
      </c>
      <c r="I5" s="14">
        <f>[1]Setembro!$G$12</f>
        <v>31</v>
      </c>
      <c r="J5" s="14">
        <f>[1]Setembro!$G$13</f>
        <v>26</v>
      </c>
      <c r="K5" s="14">
        <f>[1]Setembro!$G$14</f>
        <v>31</v>
      </c>
      <c r="L5" s="14">
        <f>[1]Setembro!$G$15</f>
        <v>17</v>
      </c>
      <c r="M5" s="14">
        <f>[1]Setembro!$G$16</f>
        <v>16</v>
      </c>
      <c r="N5" s="14">
        <f>[1]Setembro!$G$17</f>
        <v>20</v>
      </c>
      <c r="O5" s="14">
        <f>[1]Setembro!$G$18</f>
        <v>24</v>
      </c>
      <c r="P5" s="14">
        <f>[1]Setembro!$G$19</f>
        <v>17</v>
      </c>
      <c r="Q5" s="14">
        <f>[1]Setembro!$G$20</f>
        <v>19</v>
      </c>
      <c r="R5" s="14">
        <f>[1]Setembro!$G$21</f>
        <v>22</v>
      </c>
      <c r="S5" s="14">
        <f>[1]Setembro!$G$22</f>
        <v>22</v>
      </c>
      <c r="T5" s="14">
        <f>[1]Setembro!$G$23</f>
        <v>35</v>
      </c>
      <c r="U5" s="14">
        <f>[1]Setembro!$G$24</f>
        <v>43</v>
      </c>
      <c r="V5" s="14">
        <f>[1]Setembro!$G$25</f>
        <v>25</v>
      </c>
      <c r="W5" s="14">
        <f>[1]Setembro!$G$26</f>
        <v>23</v>
      </c>
      <c r="X5" s="14">
        <f>[1]Setembro!$G$27</f>
        <v>16</v>
      </c>
      <c r="Y5" s="14">
        <f>[1]Setembro!$G$28</f>
        <v>19</v>
      </c>
      <c r="Z5" s="14">
        <f>[1]Setembro!$G$29</f>
        <v>28</v>
      </c>
      <c r="AA5" s="14">
        <f>[1]Setembro!$G$30</f>
        <v>27</v>
      </c>
      <c r="AB5" s="14">
        <f>[1]Setembro!$G$31</f>
        <v>18</v>
      </c>
      <c r="AC5" s="14">
        <f>[1]Setembro!$G$32</f>
        <v>15</v>
      </c>
      <c r="AD5" s="14">
        <f>[1]Setembro!$G$33</f>
        <v>14</v>
      </c>
      <c r="AE5" s="14">
        <f>[1]Setembro!$G$34</f>
        <v>15</v>
      </c>
      <c r="AF5" s="27">
        <f t="shared" ref="AF5:AF13" si="1">MIN(B5:AE5)</f>
        <v>13</v>
      </c>
      <c r="AG5" s="126">
        <f t="shared" ref="AG5:AG13" si="2">AVERAGE(B5:AE5)</f>
        <v>28.517241379310345</v>
      </c>
    </row>
    <row r="6" spans="1:33" ht="17.100000000000001" customHeight="1" x14ac:dyDescent="0.2">
      <c r="A6" s="110" t="s">
        <v>0</v>
      </c>
      <c r="B6" s="15">
        <f>[2]Setembro!$G$5</f>
        <v>29</v>
      </c>
      <c r="C6" s="15">
        <f>[2]Setembro!$G$6</f>
        <v>27</v>
      </c>
      <c r="D6" s="15">
        <f>[2]Setembro!$G$7</f>
        <v>59</v>
      </c>
      <c r="E6" s="15">
        <f>[2]Setembro!$G$8</f>
        <v>72</v>
      </c>
      <c r="F6" s="15">
        <f>[2]Setembro!$G$9</f>
        <v>90</v>
      </c>
      <c r="G6" s="15">
        <f>[2]Setembro!$G$10</f>
        <v>56</v>
      </c>
      <c r="H6" s="15">
        <f>[2]Setembro!$G$11</f>
        <v>25</v>
      </c>
      <c r="I6" s="15">
        <f>[2]Setembro!$G$12</f>
        <v>25</v>
      </c>
      <c r="J6" s="15">
        <f>[2]Setembro!$G$13</f>
        <v>28</v>
      </c>
      <c r="K6" s="15">
        <f>[2]Setembro!$G$14</f>
        <v>27</v>
      </c>
      <c r="L6" s="15">
        <f>[2]Setembro!$G$15</f>
        <v>19</v>
      </c>
      <c r="M6" s="15">
        <f>[2]Setembro!$G$16</f>
        <v>16</v>
      </c>
      <c r="N6" s="15">
        <f>[2]Setembro!$G$17</f>
        <v>28</v>
      </c>
      <c r="O6" s="15">
        <f>[2]Setembro!$G$18</f>
        <v>16</v>
      </c>
      <c r="P6" s="15">
        <f>[2]Setembro!$G$19</f>
        <v>17</v>
      </c>
      <c r="Q6" s="15">
        <f>[2]Setembro!$G$20</f>
        <v>12</v>
      </c>
      <c r="R6" s="15">
        <f>[2]Setembro!$G$21</f>
        <v>22</v>
      </c>
      <c r="S6" s="15">
        <f>[2]Setembro!$G$22</f>
        <v>19</v>
      </c>
      <c r="T6" s="15">
        <f>[2]Setembro!$G$23</f>
        <v>48</v>
      </c>
      <c r="U6" s="15">
        <f>[2]Setembro!$G$24</f>
        <v>20</v>
      </c>
      <c r="V6" s="15">
        <f>[2]Setembro!$G$25</f>
        <v>24</v>
      </c>
      <c r="W6" s="15">
        <f>[2]Setembro!$G$26</f>
        <v>25</v>
      </c>
      <c r="X6" s="15">
        <f>[2]Setembro!$G$27</f>
        <v>21</v>
      </c>
      <c r="Y6" s="15">
        <f>[2]Setembro!$G$28</f>
        <v>25</v>
      </c>
      <c r="Z6" s="15">
        <f>[2]Setembro!$G$29</f>
        <v>16</v>
      </c>
      <c r="AA6" s="15">
        <f>[2]Setembro!$G$30</f>
        <v>17</v>
      </c>
      <c r="AB6" s="15">
        <f>[2]Setembro!$G$31</f>
        <v>17</v>
      </c>
      <c r="AC6" s="15">
        <f>[2]Setembro!$G$32</f>
        <v>15</v>
      </c>
      <c r="AD6" s="15">
        <f>[2]Setembro!$G$33</f>
        <v>11</v>
      </c>
      <c r="AE6" s="15">
        <f>[2]Setembro!$G$34</f>
        <v>19</v>
      </c>
      <c r="AF6" s="28">
        <f t="shared" si="1"/>
        <v>11</v>
      </c>
      <c r="AG6" s="115">
        <f t="shared" si="2"/>
        <v>28.166666666666668</v>
      </c>
    </row>
    <row r="7" spans="1:33" ht="17.100000000000001" customHeight="1" x14ac:dyDescent="0.2">
      <c r="A7" s="110" t="s">
        <v>1</v>
      </c>
      <c r="B7" s="15">
        <f>[3]Setembro!$G$5</f>
        <v>21</v>
      </c>
      <c r="C7" s="15">
        <f>[3]Setembro!$G$6</f>
        <v>16</v>
      </c>
      <c r="D7" s="15">
        <f>[3]Setembro!$G$7</f>
        <v>62</v>
      </c>
      <c r="E7" s="15">
        <f>[3]Setembro!$G$8</f>
        <v>66</v>
      </c>
      <c r="F7" s="15">
        <f>[3]Setembro!$G$9</f>
        <v>74</v>
      </c>
      <c r="G7" s="15">
        <f>[3]Setembro!$G$10</f>
        <v>49</v>
      </c>
      <c r="H7" s="15">
        <f>[3]Setembro!$G$11</f>
        <v>37</v>
      </c>
      <c r="I7" s="15">
        <f>[3]Setembro!$G$12</f>
        <v>34</v>
      </c>
      <c r="J7" s="15">
        <f>[3]Setembro!$G$13</f>
        <v>28</v>
      </c>
      <c r="K7" s="15">
        <f>[3]Setembro!$G$14</f>
        <v>22</v>
      </c>
      <c r="L7" s="15">
        <f>[3]Setembro!$G$15</f>
        <v>16</v>
      </c>
      <c r="M7" s="15">
        <f>[3]Setembro!$G$16</f>
        <v>22</v>
      </c>
      <c r="N7" s="15">
        <f>[3]Setembro!$G$17</f>
        <v>24</v>
      </c>
      <c r="O7" s="15">
        <f>[3]Setembro!$G$18</f>
        <v>22</v>
      </c>
      <c r="P7" s="15">
        <f>[3]Setembro!$G$19</f>
        <v>19</v>
      </c>
      <c r="Q7" s="15">
        <f>[3]Setembro!$G$20</f>
        <v>17</v>
      </c>
      <c r="R7" s="15">
        <f>[3]Setembro!$G$21</f>
        <v>25</v>
      </c>
      <c r="S7" s="15">
        <f>[3]Setembro!$G$22</f>
        <v>28</v>
      </c>
      <c r="T7" s="15">
        <f>[3]Setembro!$G$23</f>
        <v>53</v>
      </c>
      <c r="U7" s="15">
        <f>[3]Setembro!$G$24</f>
        <v>33</v>
      </c>
      <c r="V7" s="15">
        <f>[3]Setembro!$G$25</f>
        <v>21</v>
      </c>
      <c r="W7" s="15">
        <f>[3]Setembro!$G$26</f>
        <v>22</v>
      </c>
      <c r="X7" s="15">
        <f>[3]Setembro!$G$27</f>
        <v>19</v>
      </c>
      <c r="Y7" s="15">
        <f>[3]Setembro!$G$28</f>
        <v>26</v>
      </c>
      <c r="Z7" s="15">
        <f>[3]Setembro!$G$29</f>
        <v>27</v>
      </c>
      <c r="AA7" s="15">
        <f>[3]Setembro!$G$30</f>
        <v>24</v>
      </c>
      <c r="AB7" s="15">
        <f>[3]Setembro!$G$31</f>
        <v>19</v>
      </c>
      <c r="AC7" s="15">
        <f>[3]Setembro!$G$32</f>
        <v>16</v>
      </c>
      <c r="AD7" s="15">
        <f>[3]Setembro!$G$33</f>
        <v>15</v>
      </c>
      <c r="AE7" s="15">
        <f>[3]Setembro!$G$34</f>
        <v>14</v>
      </c>
      <c r="AF7" s="28">
        <f t="shared" si="1"/>
        <v>14</v>
      </c>
      <c r="AG7" s="115">
        <f t="shared" si="2"/>
        <v>29.033333333333335</v>
      </c>
    </row>
    <row r="8" spans="1:33" ht="17.100000000000001" customHeight="1" x14ac:dyDescent="0.2">
      <c r="A8" s="110" t="s">
        <v>53</v>
      </c>
      <c r="B8" s="15">
        <f>[4]Setembro!$G$5</f>
        <v>31</v>
      </c>
      <c r="C8" s="15">
        <f>[4]Setembro!$G$6</f>
        <v>37</v>
      </c>
      <c r="D8" s="15">
        <f>[4]Setembro!$G$7</f>
        <v>52</v>
      </c>
      <c r="E8" s="15">
        <f>[4]Setembro!$G$8</f>
        <v>67</v>
      </c>
      <c r="F8" s="15">
        <f>[4]Setembro!$G$9</f>
        <v>75</v>
      </c>
      <c r="G8" s="15">
        <f>[4]Setembro!$G$10</f>
        <v>69</v>
      </c>
      <c r="H8" s="15">
        <f>[4]Setembro!$G$11</f>
        <v>39</v>
      </c>
      <c r="I8" s="15">
        <f>[4]Setembro!$G$12</f>
        <v>46</v>
      </c>
      <c r="J8" s="15">
        <f>[4]Setembro!$G$13</f>
        <v>19</v>
      </c>
      <c r="K8" s="15">
        <f>[4]Setembro!$G$14</f>
        <v>38</v>
      </c>
      <c r="L8" s="15">
        <f>[4]Setembro!$G$15</f>
        <v>33</v>
      </c>
      <c r="M8" s="15">
        <f>[4]Setembro!$G$16</f>
        <v>22</v>
      </c>
      <c r="N8" s="15">
        <f>[4]Setembro!$G$17</f>
        <v>23</v>
      </c>
      <c r="O8" s="15">
        <f>[4]Setembro!$G$18</f>
        <v>20</v>
      </c>
      <c r="P8" s="15">
        <f>[4]Setembro!$G$19</f>
        <v>18</v>
      </c>
      <c r="Q8" s="15">
        <f>[4]Setembro!$G$20</f>
        <v>20</v>
      </c>
      <c r="R8" s="15">
        <f>[4]Setembro!$G$21</f>
        <v>34</v>
      </c>
      <c r="S8" s="15">
        <f>[4]Setembro!$G$22</f>
        <v>23</v>
      </c>
      <c r="T8" s="15">
        <f>[4]Setembro!$G$23</f>
        <v>41</v>
      </c>
      <c r="U8" s="15">
        <f>[4]Setembro!$G$24</f>
        <v>25</v>
      </c>
      <c r="V8" s="15">
        <f>[4]Setembro!$G$25</f>
        <v>21</v>
      </c>
      <c r="W8" s="15">
        <f>[4]Setembro!$G$26</f>
        <v>24</v>
      </c>
      <c r="X8" s="15">
        <f>[4]Setembro!$G$27</f>
        <v>19</v>
      </c>
      <c r="Y8" s="15">
        <f>[4]Setembro!$G$28</f>
        <v>25</v>
      </c>
      <c r="Z8" s="15">
        <f>[4]Setembro!$G$29</f>
        <v>34</v>
      </c>
      <c r="AA8" s="15">
        <f>[4]Setembro!$G$30</f>
        <v>32</v>
      </c>
      <c r="AB8" s="15">
        <f>[4]Setembro!$G$31</f>
        <v>19</v>
      </c>
      <c r="AC8" s="15">
        <f>[4]Setembro!$G$32</f>
        <v>14</v>
      </c>
      <c r="AD8" s="15">
        <f>[4]Setembro!$G$33</f>
        <v>12</v>
      </c>
      <c r="AE8" s="15">
        <f>[4]Setembro!$G$34</f>
        <v>19</v>
      </c>
      <c r="AF8" s="28">
        <f t="shared" ref="AF8" si="3">MIN(B8:AE8)</f>
        <v>12</v>
      </c>
      <c r="AG8" s="115">
        <f t="shared" ref="AG8" si="4">AVERAGE(B8:AE8)</f>
        <v>31.7</v>
      </c>
    </row>
    <row r="9" spans="1:33" ht="17.100000000000001" customHeight="1" x14ac:dyDescent="0.2">
      <c r="A9" s="110" t="s">
        <v>46</v>
      </c>
      <c r="B9" s="15">
        <f>[5]Setembro!$G$5</f>
        <v>25</v>
      </c>
      <c r="C9" s="15">
        <f>[5]Setembro!$G$6</f>
        <v>26</v>
      </c>
      <c r="D9" s="15">
        <f>[5]Setembro!$G$7</f>
        <v>51</v>
      </c>
      <c r="E9" s="15">
        <f>[5]Setembro!$G$8</f>
        <v>75</v>
      </c>
      <c r="F9" s="15" t="str">
        <f>[5]Setembro!$G$9</f>
        <v>*</v>
      </c>
      <c r="G9" s="15">
        <f>[5]Setembro!$G$10</f>
        <v>51</v>
      </c>
      <c r="H9" s="15">
        <f>[5]Setembro!$G$11</f>
        <v>26</v>
      </c>
      <c r="I9" s="15">
        <f>[5]Setembro!$G$12</f>
        <v>29</v>
      </c>
      <c r="J9" s="15">
        <f>[5]Setembro!$G$13</f>
        <v>28</v>
      </c>
      <c r="K9" s="15">
        <f>[5]Setembro!$G$14</f>
        <v>22</v>
      </c>
      <c r="L9" s="15">
        <f>[5]Setembro!$G$15</f>
        <v>23</v>
      </c>
      <c r="M9" s="15">
        <f>[5]Setembro!$G$16</f>
        <v>22</v>
      </c>
      <c r="N9" s="15">
        <f>[5]Setembro!$G$17</f>
        <v>31</v>
      </c>
      <c r="O9" s="15">
        <f>[5]Setembro!$G$18</f>
        <v>18</v>
      </c>
      <c r="P9" s="15">
        <f>[5]Setembro!$G$19</f>
        <v>24</v>
      </c>
      <c r="Q9" s="15">
        <f>[5]Setembro!$G$20</f>
        <v>19</v>
      </c>
      <c r="R9" s="15">
        <f>[5]Setembro!$G$21</f>
        <v>29</v>
      </c>
      <c r="S9" s="15">
        <f>[5]Setembro!$G$22</f>
        <v>24</v>
      </c>
      <c r="T9" s="15">
        <f>[5]Setembro!$G$23</f>
        <v>59</v>
      </c>
      <c r="U9" s="15">
        <f>[5]Setembro!$G$24</f>
        <v>21</v>
      </c>
      <c r="V9" s="15">
        <f>[5]Setembro!$G$25</f>
        <v>20</v>
      </c>
      <c r="W9" s="15">
        <f>[5]Setembro!$G$26</f>
        <v>26</v>
      </c>
      <c r="X9" s="15">
        <f>[5]Setembro!$G$27</f>
        <v>23</v>
      </c>
      <c r="Y9" s="15">
        <f>[5]Setembro!$G$28</f>
        <v>44</v>
      </c>
      <c r="Z9" s="15">
        <f>[5]Setembro!$G$29</f>
        <v>32</v>
      </c>
      <c r="AA9" s="15">
        <f>[5]Setembro!$G$30</f>
        <v>25</v>
      </c>
      <c r="AB9" s="15">
        <f>[5]Setembro!$G$31</f>
        <v>25</v>
      </c>
      <c r="AC9" s="15">
        <f>[5]Setembro!$G$32</f>
        <v>22</v>
      </c>
      <c r="AD9" s="15">
        <f>[5]Setembro!$G$33</f>
        <v>19</v>
      </c>
      <c r="AE9" s="15">
        <f>[5]Setembro!$G$34</f>
        <v>21</v>
      </c>
      <c r="AF9" s="28">
        <f t="shared" si="1"/>
        <v>18</v>
      </c>
      <c r="AG9" s="115">
        <f t="shared" si="2"/>
        <v>29.655172413793103</v>
      </c>
    </row>
    <row r="10" spans="1:33" ht="17.100000000000001" customHeight="1" x14ac:dyDescent="0.2">
      <c r="A10" s="110" t="s">
        <v>2</v>
      </c>
      <c r="B10" s="15">
        <f>[6]Setembro!$G$5</f>
        <v>49</v>
      </c>
      <c r="C10" s="15">
        <f>[6]Setembro!$G$6</f>
        <v>46</v>
      </c>
      <c r="D10" s="15">
        <f>[6]Setembro!$G$7</f>
        <v>56</v>
      </c>
      <c r="E10" s="15">
        <f>[6]Setembro!$G$8</f>
        <v>71</v>
      </c>
      <c r="F10" s="15">
        <f>[6]Setembro!$G$9</f>
        <v>75</v>
      </c>
      <c r="G10" s="15">
        <f>[6]Setembro!$G$10</f>
        <v>74</v>
      </c>
      <c r="H10" s="15">
        <f>[6]Setembro!$G$11</f>
        <v>58</v>
      </c>
      <c r="I10" s="15">
        <f>[6]Setembro!$G$12</f>
        <v>49</v>
      </c>
      <c r="J10" s="15">
        <f>[6]Setembro!$G$13</f>
        <v>46</v>
      </c>
      <c r="K10" s="15">
        <f>[6]Setembro!$G$14</f>
        <v>47</v>
      </c>
      <c r="L10" s="15">
        <f>[6]Setembro!$G$15</f>
        <v>50</v>
      </c>
      <c r="M10" s="15">
        <f>[6]Setembro!$G$16</f>
        <v>49</v>
      </c>
      <c r="N10" s="15">
        <f>[6]Setembro!$G$17</f>
        <v>44</v>
      </c>
      <c r="O10" s="15">
        <f>[6]Setembro!$G$18</f>
        <v>38</v>
      </c>
      <c r="P10" s="15">
        <f>[6]Setembro!$G$19</f>
        <v>39</v>
      </c>
      <c r="Q10" s="15">
        <f>[6]Setembro!$G$20</f>
        <v>45</v>
      </c>
      <c r="R10" s="15">
        <f>[6]Setembro!$G$21</f>
        <v>50</v>
      </c>
      <c r="S10" s="15">
        <f>[6]Setembro!$G$22</f>
        <v>59</v>
      </c>
      <c r="T10" s="15">
        <f>[6]Setembro!$G$23</f>
        <v>56</v>
      </c>
      <c r="U10" s="15">
        <f>[6]Setembro!$G$24</f>
        <v>50</v>
      </c>
      <c r="V10" s="15">
        <f>[6]Setembro!$G$25</f>
        <v>44</v>
      </c>
      <c r="W10" s="15">
        <f>[6]Setembro!$G$26</f>
        <v>44</v>
      </c>
      <c r="X10" s="15">
        <f>[6]Setembro!$G$27</f>
        <v>44</v>
      </c>
      <c r="Y10" s="15">
        <f>[6]Setembro!$G$28</f>
        <v>47</v>
      </c>
      <c r="Z10" s="15">
        <f>[6]Setembro!$G$29</f>
        <v>47</v>
      </c>
      <c r="AA10" s="15">
        <f>[6]Setembro!$G$30</f>
        <v>49</v>
      </c>
      <c r="AB10" s="15">
        <f>[6]Setembro!$G$31</f>
        <v>49</v>
      </c>
      <c r="AC10" s="15">
        <f>[6]Setembro!$G$32</f>
        <v>41</v>
      </c>
      <c r="AD10" s="15">
        <f>[6]Setembro!$G$33</f>
        <v>47</v>
      </c>
      <c r="AE10" s="15">
        <f>[6]Setembro!$G$34</f>
        <v>48</v>
      </c>
      <c r="AF10" s="28">
        <f t="shared" si="1"/>
        <v>38</v>
      </c>
      <c r="AG10" s="115">
        <f t="shared" si="2"/>
        <v>50.366666666666667</v>
      </c>
    </row>
    <row r="11" spans="1:33" ht="17.100000000000001" customHeight="1" x14ac:dyDescent="0.2">
      <c r="A11" s="110" t="s">
        <v>3</v>
      </c>
      <c r="B11" s="15">
        <f>[7]Setembro!$G$5</f>
        <v>48</v>
      </c>
      <c r="C11" s="15">
        <f>[7]Setembro!$G$6</f>
        <v>28</v>
      </c>
      <c r="D11" s="15">
        <f>[7]Setembro!$G$7</f>
        <v>49</v>
      </c>
      <c r="E11" s="15">
        <f>[7]Setembro!$G$8</f>
        <v>81</v>
      </c>
      <c r="F11" s="15">
        <f>[7]Setembro!$G$9</f>
        <v>44</v>
      </c>
      <c r="G11" s="15">
        <f>[7]Setembro!$G$10</f>
        <v>61</v>
      </c>
      <c r="H11" s="15">
        <f>[7]Setembro!$G$11</f>
        <v>44</v>
      </c>
      <c r="I11" s="15">
        <f>[7]Setembro!$G$12</f>
        <v>36</v>
      </c>
      <c r="J11" s="15">
        <f>[7]Setembro!$G$13</f>
        <v>30</v>
      </c>
      <c r="K11" s="15">
        <f>[7]Setembro!$G$14</f>
        <v>21</v>
      </c>
      <c r="L11" s="15">
        <f>[7]Setembro!$G$15</f>
        <v>16</v>
      </c>
      <c r="M11" s="15">
        <f>[7]Setembro!$G$16</f>
        <v>15</v>
      </c>
      <c r="N11" s="15">
        <f>[7]Setembro!$G$17</f>
        <v>14</v>
      </c>
      <c r="O11" s="15">
        <f>[7]Setembro!$G$18</f>
        <v>31</v>
      </c>
      <c r="P11" s="15">
        <f>[7]Setembro!$G$19</f>
        <v>20</v>
      </c>
      <c r="Q11" s="15">
        <f>[7]Setembro!$G$20</f>
        <v>20</v>
      </c>
      <c r="R11" s="15">
        <f>[7]Setembro!$G$21</f>
        <v>22</v>
      </c>
      <c r="S11" s="15">
        <f>[7]Setembro!$G$22</f>
        <v>32</v>
      </c>
      <c r="T11" s="15">
        <f>[7]Setembro!$G$23</f>
        <v>35</v>
      </c>
      <c r="U11" s="15">
        <f>[7]Setembro!$G$24</f>
        <v>41</v>
      </c>
      <c r="V11" s="15">
        <f>[7]Setembro!$G$25</f>
        <v>24</v>
      </c>
      <c r="W11" s="15">
        <f>[7]Setembro!$G$26</f>
        <v>16</v>
      </c>
      <c r="X11" s="15">
        <f>[7]Setembro!$G$27</f>
        <v>10</v>
      </c>
      <c r="Y11" s="15">
        <f>[7]Setembro!$G$28</f>
        <v>13</v>
      </c>
      <c r="Z11" s="15">
        <f>[7]Setembro!$G$29</f>
        <v>25</v>
      </c>
      <c r="AA11" s="15">
        <f>[7]Setembro!$G$30</f>
        <v>26</v>
      </c>
      <c r="AB11" s="15">
        <f>[7]Setembro!$G$31</f>
        <v>21</v>
      </c>
      <c r="AC11" s="15">
        <f>[7]Setembro!$G$32</f>
        <v>18</v>
      </c>
      <c r="AD11" s="15">
        <f>[7]Setembro!$G$33</f>
        <v>16</v>
      </c>
      <c r="AE11" s="15">
        <f>[7]Setembro!$G$34</f>
        <v>16</v>
      </c>
      <c r="AF11" s="28">
        <f t="shared" si="1"/>
        <v>10</v>
      </c>
      <c r="AG11" s="115">
        <f t="shared" si="2"/>
        <v>29.1</v>
      </c>
    </row>
    <row r="12" spans="1:33" ht="17.100000000000001" customHeight="1" x14ac:dyDescent="0.2">
      <c r="A12" s="110" t="s">
        <v>4</v>
      </c>
      <c r="B12" s="15">
        <f>[8]Setembro!$G$5</f>
        <v>38</v>
      </c>
      <c r="C12" s="15">
        <f>[8]Setembro!$G$6</f>
        <v>24</v>
      </c>
      <c r="D12" s="15">
        <f>[8]Setembro!$G$7</f>
        <v>38</v>
      </c>
      <c r="E12" s="15">
        <f>[8]Setembro!$G$8</f>
        <v>84</v>
      </c>
      <c r="F12" s="15">
        <f>[8]Setembro!$G$9</f>
        <v>49</v>
      </c>
      <c r="G12" s="15">
        <f>[8]Setembro!$G$10</f>
        <v>74</v>
      </c>
      <c r="H12" s="15">
        <f>[8]Setembro!$G$11</f>
        <v>50</v>
      </c>
      <c r="I12" s="15">
        <f>[8]Setembro!$G$12</f>
        <v>41</v>
      </c>
      <c r="J12" s="15">
        <f>[8]Setembro!$G$13</f>
        <v>30</v>
      </c>
      <c r="K12" s="15">
        <f>[8]Setembro!$G$14</f>
        <v>24</v>
      </c>
      <c r="L12" s="15">
        <f>[8]Setembro!$G$15</f>
        <v>16</v>
      </c>
      <c r="M12" s="15">
        <f>[8]Setembro!$G$16</f>
        <v>16</v>
      </c>
      <c r="N12" s="15">
        <f>[8]Setembro!$G$17</f>
        <v>16</v>
      </c>
      <c r="O12" s="15">
        <f>[8]Setembro!$G$18</f>
        <v>37</v>
      </c>
      <c r="P12" s="15">
        <f>[8]Setembro!$G$19</f>
        <v>25</v>
      </c>
      <c r="Q12" s="15">
        <f>[8]Setembro!$G$20</f>
        <v>23</v>
      </c>
      <c r="R12" s="15">
        <f>[8]Setembro!$G$21</f>
        <v>20</v>
      </c>
      <c r="S12" s="15">
        <f>[8]Setembro!$G$22</f>
        <v>29</v>
      </c>
      <c r="T12" s="15">
        <f>[8]Setembro!$G$23</f>
        <v>37</v>
      </c>
      <c r="U12" s="15">
        <f>[8]Setembro!$G$24</f>
        <v>43</v>
      </c>
      <c r="V12" s="15">
        <f>[8]Setembro!$G$25</f>
        <v>32</v>
      </c>
      <c r="W12" s="15">
        <f>[8]Setembro!$G$26</f>
        <v>16</v>
      </c>
      <c r="X12" s="15">
        <f>[8]Setembro!$G$27</f>
        <v>12</v>
      </c>
      <c r="Y12" s="15">
        <f>[8]Setembro!$G$28</f>
        <v>11</v>
      </c>
      <c r="Z12" s="15">
        <f>[8]Setembro!$G$29</f>
        <v>30</v>
      </c>
      <c r="AA12" s="15">
        <f>[8]Setembro!$G$30</f>
        <v>32</v>
      </c>
      <c r="AB12" s="15">
        <f>[8]Setembro!$G$31</f>
        <v>26</v>
      </c>
      <c r="AC12" s="15">
        <f>[8]Setembro!$G$32</f>
        <v>19</v>
      </c>
      <c r="AD12" s="15">
        <f>[8]Setembro!$G$33</f>
        <v>16</v>
      </c>
      <c r="AE12" s="15">
        <f>[8]Setembro!$G$34</f>
        <v>14</v>
      </c>
      <c r="AF12" s="28">
        <f t="shared" si="1"/>
        <v>11</v>
      </c>
      <c r="AG12" s="115">
        <f t="shared" si="2"/>
        <v>30.733333333333334</v>
      </c>
    </row>
    <row r="13" spans="1:33" ht="17.100000000000001" customHeight="1" x14ac:dyDescent="0.2">
      <c r="A13" s="110" t="s">
        <v>5</v>
      </c>
      <c r="B13" s="15">
        <f>[9]Setembro!$G$5</f>
        <v>29</v>
      </c>
      <c r="C13" s="15">
        <f>[9]Setembro!$G$6</f>
        <v>30</v>
      </c>
      <c r="D13" s="15">
        <f>[9]Setembro!$G$7</f>
        <v>36</v>
      </c>
      <c r="E13" s="15">
        <f>[9]Setembro!$G$8</f>
        <v>75</v>
      </c>
      <c r="F13" s="15">
        <f>[9]Setembro!$G$9</f>
        <v>80</v>
      </c>
      <c r="G13" s="15">
        <f>[9]Setembro!$G$10</f>
        <v>38</v>
      </c>
      <c r="H13" s="15">
        <f>[9]Setembro!$G$11</f>
        <v>34</v>
      </c>
      <c r="I13" s="15">
        <f>[9]Setembro!$G$12</f>
        <v>25</v>
      </c>
      <c r="J13" s="15">
        <f>[9]Setembro!$G$13</f>
        <v>27</v>
      </c>
      <c r="K13" s="15">
        <f>[9]Setembro!$G$14</f>
        <v>28</v>
      </c>
      <c r="L13" s="15">
        <f>[9]Setembro!$G$15</f>
        <v>23</v>
      </c>
      <c r="M13" s="15">
        <f>[9]Setembro!$G$16</f>
        <v>30</v>
      </c>
      <c r="N13" s="15">
        <f>[9]Setembro!$G$17</f>
        <v>36</v>
      </c>
      <c r="O13" s="15">
        <f>[9]Setembro!$G$18</f>
        <v>18</v>
      </c>
      <c r="P13" s="15">
        <f>[9]Setembro!$G$19</f>
        <v>20</v>
      </c>
      <c r="Q13" s="15">
        <f>[9]Setembro!$G$20</f>
        <v>24</v>
      </c>
      <c r="R13" s="15">
        <f>[9]Setembro!$G$21</f>
        <v>32</v>
      </c>
      <c r="S13" s="15">
        <f>[9]Setembro!$G$22</f>
        <v>32</v>
      </c>
      <c r="T13" s="15">
        <f>[9]Setembro!$G$23</f>
        <v>50</v>
      </c>
      <c r="U13" s="15">
        <f>[9]Setembro!$G$24</f>
        <v>44</v>
      </c>
      <c r="V13" s="15">
        <f>[9]Setembro!$G$25</f>
        <v>30</v>
      </c>
      <c r="W13" s="15">
        <f>[9]Setembro!$G$26</f>
        <v>31</v>
      </c>
      <c r="X13" s="15">
        <f>[9]Setembro!$G$27</f>
        <v>26</v>
      </c>
      <c r="Y13" s="15">
        <f>[9]Setembro!$G$28</f>
        <v>30</v>
      </c>
      <c r="Z13" s="15">
        <f>[9]Setembro!$G$29</f>
        <v>35</v>
      </c>
      <c r="AA13" s="15">
        <f>[9]Setembro!$G$30</f>
        <v>28</v>
      </c>
      <c r="AB13" s="15">
        <f>[9]Setembro!$G$31</f>
        <v>26</v>
      </c>
      <c r="AC13" s="15">
        <f>[9]Setembro!$G$32</f>
        <v>24</v>
      </c>
      <c r="AD13" s="15">
        <f>[9]Setembro!$G$33</f>
        <v>18</v>
      </c>
      <c r="AE13" s="15">
        <f>[9]Setembro!$G$34</f>
        <v>22</v>
      </c>
      <c r="AF13" s="28">
        <f t="shared" si="1"/>
        <v>18</v>
      </c>
      <c r="AG13" s="115">
        <f t="shared" si="2"/>
        <v>32.700000000000003</v>
      </c>
    </row>
    <row r="14" spans="1:33" ht="17.100000000000001" customHeight="1" x14ac:dyDescent="0.2">
      <c r="A14" s="110" t="s">
        <v>48</v>
      </c>
      <c r="B14" s="15">
        <f>[10]Setembro!$G$5</f>
        <v>29</v>
      </c>
      <c r="C14" s="15">
        <f>[10]Setembro!$G$6</f>
        <v>22</v>
      </c>
      <c r="D14" s="15">
        <f>[10]Setembro!$G$7</f>
        <v>34</v>
      </c>
      <c r="E14" s="15">
        <f>[10]Setembro!$G$8</f>
        <v>84</v>
      </c>
      <c r="F14" s="15">
        <f>[10]Setembro!$G$9</f>
        <v>44</v>
      </c>
      <c r="G14" s="15">
        <f>[10]Setembro!$G$10</f>
        <v>74</v>
      </c>
      <c r="H14" s="15">
        <f>[10]Setembro!$G$11</f>
        <v>46</v>
      </c>
      <c r="I14" s="15">
        <f>[10]Setembro!$G$12</f>
        <v>34</v>
      </c>
      <c r="J14" s="15">
        <f>[10]Setembro!$G$13</f>
        <v>24</v>
      </c>
      <c r="K14" s="15">
        <f>[10]Setembro!$G$14</f>
        <v>20</v>
      </c>
      <c r="L14" s="15">
        <f>[10]Setembro!$G$15</f>
        <v>15</v>
      </c>
      <c r="M14" s="15">
        <f>[10]Setembro!$G$16</f>
        <v>15</v>
      </c>
      <c r="N14" s="15">
        <f>[10]Setembro!$G$17</f>
        <v>21</v>
      </c>
      <c r="O14" s="15">
        <f>[10]Setembro!$G$18</f>
        <v>36</v>
      </c>
      <c r="P14" s="15">
        <f>[10]Setembro!$G$19</f>
        <v>22</v>
      </c>
      <c r="Q14" s="15">
        <f>[10]Setembro!$G$20</f>
        <v>22</v>
      </c>
      <c r="R14" s="15">
        <f>[10]Setembro!$G$21</f>
        <v>19</v>
      </c>
      <c r="S14" s="15">
        <f>[10]Setembro!$G$22</f>
        <v>24</v>
      </c>
      <c r="T14" s="15">
        <f>[10]Setembro!$G$23</f>
        <v>44</v>
      </c>
      <c r="U14" s="15">
        <f>[10]Setembro!$G$24</f>
        <v>38</v>
      </c>
      <c r="V14" s="15">
        <f>[10]Setembro!$G$25</f>
        <v>30</v>
      </c>
      <c r="W14" s="15">
        <f>[10]Setembro!$G$26</f>
        <v>11</v>
      </c>
      <c r="X14" s="15">
        <f>[10]Setembro!$G$27</f>
        <v>13</v>
      </c>
      <c r="Y14" s="15">
        <f>[10]Setembro!$G$28</f>
        <v>16</v>
      </c>
      <c r="Z14" s="15">
        <f>[10]Setembro!$G$29</f>
        <v>27</v>
      </c>
      <c r="AA14" s="15">
        <f>[10]Setembro!$G$30</f>
        <v>30</v>
      </c>
      <c r="AB14" s="15">
        <f>[10]Setembro!$G$31</f>
        <v>24</v>
      </c>
      <c r="AC14" s="15">
        <f>[10]Setembro!$G$32</f>
        <v>18</v>
      </c>
      <c r="AD14" s="15">
        <f>[10]Setembro!$G$33</f>
        <v>17</v>
      </c>
      <c r="AE14" s="15">
        <f>[10]Setembro!$G$34</f>
        <v>14</v>
      </c>
      <c r="AF14" s="28">
        <f>MIN(B14:AE14)</f>
        <v>11</v>
      </c>
      <c r="AG14" s="115">
        <f>AVERAGE(B14:AE14)</f>
        <v>28.9</v>
      </c>
    </row>
    <row r="15" spans="1:33" ht="17.100000000000001" customHeight="1" x14ac:dyDescent="0.2">
      <c r="A15" s="110" t="s">
        <v>6</v>
      </c>
      <c r="B15" s="15">
        <f>[11]Setembro!$G$5</f>
        <v>27</v>
      </c>
      <c r="C15" s="15">
        <f>[11]Setembro!$G$6</f>
        <v>20</v>
      </c>
      <c r="D15" s="15">
        <f>[11]Setembro!$G$7</f>
        <v>35</v>
      </c>
      <c r="E15" s="15">
        <f>[11]Setembro!$G$8</f>
        <v>85</v>
      </c>
      <c r="F15" s="15">
        <f>[11]Setembro!$G$9</f>
        <v>83</v>
      </c>
      <c r="G15" s="15">
        <f>[11]Setembro!$G$10</f>
        <v>62</v>
      </c>
      <c r="H15" s="15">
        <f>[11]Setembro!$G$11</f>
        <v>44</v>
      </c>
      <c r="I15" s="15">
        <f>[11]Setembro!$G$12</f>
        <v>34</v>
      </c>
      <c r="J15" s="15">
        <f>[11]Setembro!$G$13</f>
        <v>27</v>
      </c>
      <c r="K15" s="15">
        <f>[11]Setembro!$G$14</f>
        <v>16</v>
      </c>
      <c r="L15" s="15">
        <f>[11]Setembro!$G$15</f>
        <v>14</v>
      </c>
      <c r="M15" s="15">
        <f>[11]Setembro!$G$16</f>
        <v>14</v>
      </c>
      <c r="N15" s="15">
        <f>[11]Setembro!$G$17</f>
        <v>28</v>
      </c>
      <c r="O15" s="15">
        <f>[11]Setembro!$G$18</f>
        <v>25</v>
      </c>
      <c r="P15" s="15">
        <f>[11]Setembro!$G$19</f>
        <v>17</v>
      </c>
      <c r="Q15" s="15">
        <f>[11]Setembro!$G$20</f>
        <v>17</v>
      </c>
      <c r="R15" s="15">
        <f>[11]Setembro!$G$21</f>
        <v>20</v>
      </c>
      <c r="S15" s="15">
        <f>[11]Setembro!$G$22</f>
        <v>22</v>
      </c>
      <c r="T15" s="15">
        <f>[11]Setembro!$G$23</f>
        <v>40</v>
      </c>
      <c r="U15" s="15">
        <f>[11]Setembro!$G$24</f>
        <v>34</v>
      </c>
      <c r="V15" s="15">
        <f>[11]Setembro!$G$25</f>
        <v>27</v>
      </c>
      <c r="W15" s="15">
        <f>[11]Setembro!$G$26</f>
        <v>16</v>
      </c>
      <c r="X15" s="15">
        <f>[11]Setembro!$G$27</f>
        <v>12</v>
      </c>
      <c r="Y15" s="15">
        <f>[11]Setembro!$G$28</f>
        <v>15</v>
      </c>
      <c r="Z15" s="15">
        <f>[11]Setembro!$G$29</f>
        <v>26</v>
      </c>
      <c r="AA15" s="15">
        <f>[11]Setembro!$G$30</f>
        <v>24</v>
      </c>
      <c r="AB15" s="15">
        <f>[11]Setembro!$G$31</f>
        <v>20</v>
      </c>
      <c r="AC15" s="15">
        <f>[11]Setembro!$G$32</f>
        <v>14</v>
      </c>
      <c r="AD15" s="15">
        <f>[11]Setembro!$G$33</f>
        <v>12</v>
      </c>
      <c r="AE15" s="15">
        <f>[11]Setembro!$G$34</f>
        <v>12</v>
      </c>
      <c r="AF15" s="28">
        <f t="shared" ref="AF15:AF30" si="5">MIN(B15:AE15)</f>
        <v>12</v>
      </c>
      <c r="AG15" s="115">
        <f t="shared" ref="AG15:AG30" si="6">AVERAGE(B15:AE15)</f>
        <v>28.066666666666666</v>
      </c>
    </row>
    <row r="16" spans="1:33" ht="17.100000000000001" customHeight="1" x14ac:dyDescent="0.2">
      <c r="A16" s="110" t="s">
        <v>7</v>
      </c>
      <c r="B16" s="15">
        <f>[12]Setembro!$G$5</f>
        <v>30</v>
      </c>
      <c r="C16" s="15">
        <f>[12]Setembro!$G$6</f>
        <v>34</v>
      </c>
      <c r="D16" s="15">
        <f>[12]Setembro!$G$7</f>
        <v>46</v>
      </c>
      <c r="E16" s="15">
        <f>[12]Setembro!$G$8</f>
        <v>65</v>
      </c>
      <c r="F16" s="15">
        <f>[12]Setembro!$G$9</f>
        <v>83</v>
      </c>
      <c r="G16" s="15">
        <f>[12]Setembro!$G$10</f>
        <v>57</v>
      </c>
      <c r="H16" s="15">
        <f>[12]Setembro!$G$11</f>
        <v>28</v>
      </c>
      <c r="I16" s="15">
        <f>[12]Setembro!$G$12</f>
        <v>33</v>
      </c>
      <c r="J16" s="15">
        <f>[12]Setembro!$G$13</f>
        <v>29</v>
      </c>
      <c r="K16" s="15">
        <f>[12]Setembro!$G$14</f>
        <v>29</v>
      </c>
      <c r="L16" s="15">
        <f>[12]Setembro!$G$15</f>
        <v>24</v>
      </c>
      <c r="M16" s="15">
        <f>[12]Setembro!$G$16</f>
        <v>19</v>
      </c>
      <c r="N16" s="15">
        <f>[12]Setembro!$G$17</f>
        <v>32</v>
      </c>
      <c r="O16" s="15">
        <f>[12]Setembro!$G$18</f>
        <v>16</v>
      </c>
      <c r="P16" s="15">
        <f>[12]Setembro!$G$19</f>
        <v>18</v>
      </c>
      <c r="Q16" s="15">
        <f>[12]Setembro!$G$20</f>
        <v>17</v>
      </c>
      <c r="R16" s="15">
        <f>[12]Setembro!$G$21</f>
        <v>26</v>
      </c>
      <c r="S16" s="15">
        <f>[12]Setembro!$G$22</f>
        <v>25</v>
      </c>
      <c r="T16" s="15">
        <f>[12]Setembro!$G$23</f>
        <v>38</v>
      </c>
      <c r="U16" s="15">
        <f>[12]Setembro!$G$24</f>
        <v>21</v>
      </c>
      <c r="V16" s="15">
        <f>[12]Setembro!$G$25</f>
        <v>27</v>
      </c>
      <c r="W16" s="15">
        <f>[12]Setembro!$G$26</f>
        <v>27</v>
      </c>
      <c r="X16" s="15">
        <f>[12]Setembro!$G$27</f>
        <v>24</v>
      </c>
      <c r="Y16" s="15">
        <f>[12]Setembro!$G$28</f>
        <v>23</v>
      </c>
      <c r="Z16" s="15">
        <f>[12]Setembro!$G$29</f>
        <v>24</v>
      </c>
      <c r="AA16" s="15">
        <f>[12]Setembro!$G$30</f>
        <v>22</v>
      </c>
      <c r="AB16" s="15">
        <f>[12]Setembro!$G$31</f>
        <v>23</v>
      </c>
      <c r="AC16" s="15">
        <f>[12]Setembro!$G$32</f>
        <v>19</v>
      </c>
      <c r="AD16" s="15">
        <f>[12]Setembro!$G$33</f>
        <v>16</v>
      </c>
      <c r="AE16" s="15">
        <f>[12]Setembro!$G$34</f>
        <v>20</v>
      </c>
      <c r="AF16" s="28">
        <f t="shared" si="5"/>
        <v>16</v>
      </c>
      <c r="AG16" s="115">
        <f t="shared" si="6"/>
        <v>29.833333333333332</v>
      </c>
    </row>
    <row r="17" spans="1:34" ht="17.100000000000001" customHeight="1" x14ac:dyDescent="0.2">
      <c r="A17" s="110" t="s">
        <v>8</v>
      </c>
      <c r="B17" s="15">
        <f>[13]Setembro!$G$5</f>
        <v>43</v>
      </c>
      <c r="C17" s="15">
        <f>[13]Setembro!$G$6</f>
        <v>37</v>
      </c>
      <c r="D17" s="15">
        <f>[13]Setembro!$G$7</f>
        <v>49</v>
      </c>
      <c r="E17" s="15">
        <f>[13]Setembro!$G$8</f>
        <v>78</v>
      </c>
      <c r="F17" s="15">
        <f>[13]Setembro!$G$9</f>
        <v>88</v>
      </c>
      <c r="G17" s="15">
        <f>[13]Setembro!$G$10</f>
        <v>61</v>
      </c>
      <c r="H17" s="15">
        <f>[13]Setembro!$G$11</f>
        <v>32</v>
      </c>
      <c r="I17" s="15">
        <f>[13]Setembro!$G$12</f>
        <v>30</v>
      </c>
      <c r="J17" s="15">
        <f>[13]Setembro!$G$13</f>
        <v>34</v>
      </c>
      <c r="K17" s="15">
        <f>[13]Setembro!$G$14</f>
        <v>35</v>
      </c>
      <c r="L17" s="15">
        <f>[13]Setembro!$G$15</f>
        <v>34</v>
      </c>
      <c r="M17" s="15">
        <f>[13]Setembro!$G$16</f>
        <v>25</v>
      </c>
      <c r="N17" s="15">
        <f>[13]Setembro!$G$17</f>
        <v>33</v>
      </c>
      <c r="O17" s="15">
        <f>[13]Setembro!$G$18</f>
        <v>22</v>
      </c>
      <c r="P17" s="15">
        <f>[13]Setembro!$G$19</f>
        <v>23</v>
      </c>
      <c r="Q17" s="15">
        <f>[13]Setembro!$G$20</f>
        <v>24</v>
      </c>
      <c r="R17" s="15">
        <f>[13]Setembro!$G$21</f>
        <v>31</v>
      </c>
      <c r="S17" s="15">
        <f>[13]Setembro!$G$22</f>
        <v>28</v>
      </c>
      <c r="T17" s="15">
        <f>[13]Setembro!$G$23</f>
        <v>71</v>
      </c>
      <c r="U17" s="15">
        <f>[13]Setembro!$G$24</f>
        <v>25</v>
      </c>
      <c r="V17" s="15">
        <f>[13]Setembro!$G$25</f>
        <v>26</v>
      </c>
      <c r="W17" s="15">
        <f>[13]Setembro!$G$26</f>
        <v>31</v>
      </c>
      <c r="X17" s="15">
        <f>[13]Setembro!$G$27</f>
        <v>30</v>
      </c>
      <c r="Y17" s="15">
        <f>[13]Setembro!$G$28</f>
        <v>31</v>
      </c>
      <c r="Z17" s="15">
        <f>[13]Setembro!$G$29</f>
        <v>23</v>
      </c>
      <c r="AA17" s="15">
        <f>[13]Setembro!$G$30</f>
        <v>24</v>
      </c>
      <c r="AB17" s="15">
        <f>[13]Setembro!$G$31</f>
        <v>27</v>
      </c>
      <c r="AC17" s="15">
        <f>[13]Setembro!$G$32</f>
        <v>21</v>
      </c>
      <c r="AD17" s="15">
        <f>[13]Setembro!$G$33</f>
        <v>19</v>
      </c>
      <c r="AE17" s="15">
        <f>[13]Setembro!$G$34</f>
        <v>32</v>
      </c>
      <c r="AF17" s="28">
        <f t="shared" si="5"/>
        <v>19</v>
      </c>
      <c r="AG17" s="115">
        <f t="shared" si="6"/>
        <v>35.56666666666667</v>
      </c>
    </row>
    <row r="18" spans="1:34" ht="17.100000000000001" customHeight="1" x14ac:dyDescent="0.2">
      <c r="A18" s="110" t="s">
        <v>9</v>
      </c>
      <c r="B18" s="15">
        <f>[14]Setembro!$G$5</f>
        <v>31</v>
      </c>
      <c r="C18" s="15">
        <f>[14]Setembro!$G$6</f>
        <v>33</v>
      </c>
      <c r="D18" s="15">
        <f>[14]Setembro!$G$7</f>
        <v>40</v>
      </c>
      <c r="E18" s="15">
        <f>[14]Setembro!$G$8</f>
        <v>70</v>
      </c>
      <c r="F18" s="15">
        <f>[14]Setembro!$G$9</f>
        <v>78</v>
      </c>
      <c r="G18" s="15">
        <f>[14]Setembro!$G$10</f>
        <v>63</v>
      </c>
      <c r="H18" s="15">
        <f>[14]Setembro!$G$11</f>
        <v>29</v>
      </c>
      <c r="I18" s="15">
        <f>[14]Setembro!$G$12</f>
        <v>41</v>
      </c>
      <c r="J18" s="15">
        <f>[14]Setembro!$G$13</f>
        <v>30</v>
      </c>
      <c r="K18" s="15">
        <f>[14]Setembro!$G$14</f>
        <v>37</v>
      </c>
      <c r="L18" s="15">
        <f>[14]Setembro!$G$15</f>
        <v>24</v>
      </c>
      <c r="M18" s="15">
        <f>[14]Setembro!$G$16</f>
        <v>23</v>
      </c>
      <c r="N18" s="15">
        <f>[14]Setembro!$G$17</f>
        <v>31</v>
      </c>
      <c r="O18" s="15">
        <f>[14]Setembro!$G$18</f>
        <v>16</v>
      </c>
      <c r="P18" s="15">
        <f>[14]Setembro!$G$19</f>
        <v>20</v>
      </c>
      <c r="Q18" s="15">
        <f>[14]Setembro!$G$20</f>
        <v>20</v>
      </c>
      <c r="R18" s="15">
        <f>[14]Setembro!$G$21</f>
        <v>29</v>
      </c>
      <c r="S18" s="15">
        <f>[14]Setembro!$G$22</f>
        <v>24</v>
      </c>
      <c r="T18" s="15">
        <f>[14]Setembro!$G$23</f>
        <v>41</v>
      </c>
      <c r="U18" s="15">
        <f>[14]Setembro!$G$24</f>
        <v>18</v>
      </c>
      <c r="V18" s="15">
        <f>[14]Setembro!$G$25</f>
        <v>24</v>
      </c>
      <c r="W18" s="15">
        <f>[14]Setembro!$G$26</f>
        <v>31</v>
      </c>
      <c r="X18" s="15">
        <f>[14]Setembro!$G$27</f>
        <v>27</v>
      </c>
      <c r="Y18" s="15">
        <f>[14]Setembro!$G$28</f>
        <v>26</v>
      </c>
      <c r="Z18" s="15">
        <f>[14]Setembro!$G$29</f>
        <v>35</v>
      </c>
      <c r="AA18" s="15">
        <f>[14]Setembro!$G$30</f>
        <v>25</v>
      </c>
      <c r="AB18" s="15">
        <f>[14]Setembro!$G$31</f>
        <v>23</v>
      </c>
      <c r="AC18" s="15">
        <f>[14]Setembro!$G$32</f>
        <v>16</v>
      </c>
      <c r="AD18" s="15">
        <f>[14]Setembro!$G$33</f>
        <v>13</v>
      </c>
      <c r="AE18" s="15">
        <f>[14]Setembro!$G$34</f>
        <v>27</v>
      </c>
      <c r="AF18" s="28">
        <f t="shared" si="5"/>
        <v>13</v>
      </c>
      <c r="AG18" s="115">
        <f t="shared" si="6"/>
        <v>31.5</v>
      </c>
    </row>
    <row r="19" spans="1:34" ht="17.100000000000001" customHeight="1" x14ac:dyDescent="0.2">
      <c r="A19" s="110" t="s">
        <v>47</v>
      </c>
      <c r="B19" s="15">
        <f>[15]Setembro!$G$5</f>
        <v>23</v>
      </c>
      <c r="C19" s="15">
        <f>[15]Setembro!$G$6</f>
        <v>27</v>
      </c>
      <c r="D19" s="15">
        <f>[15]Setembro!$G$7</f>
        <v>54</v>
      </c>
      <c r="E19" s="15">
        <f>[15]Setembro!$G$8</f>
        <v>62</v>
      </c>
      <c r="F19" s="15">
        <f>[15]Setembro!$G$9</f>
        <v>85</v>
      </c>
      <c r="G19" s="15">
        <f>[15]Setembro!$G$10</f>
        <v>48</v>
      </c>
      <c r="H19" s="15">
        <f>[15]Setembro!$G$11</f>
        <v>30</v>
      </c>
      <c r="I19" s="15">
        <f>[15]Setembro!$G$12</f>
        <v>29</v>
      </c>
      <c r="J19" s="15">
        <f>[15]Setembro!$G$13</f>
        <v>25</v>
      </c>
      <c r="K19" s="15">
        <f>[15]Setembro!$G$14</f>
        <v>18</v>
      </c>
      <c r="L19" s="15">
        <f>[15]Setembro!$G$15</f>
        <v>21</v>
      </c>
      <c r="M19" s="15">
        <f>[15]Setembro!$G$16</f>
        <v>23</v>
      </c>
      <c r="N19" s="15">
        <f>[15]Setembro!$G$17</f>
        <v>29</v>
      </c>
      <c r="O19" s="15">
        <f>[15]Setembro!$G$18</f>
        <v>15</v>
      </c>
      <c r="P19" s="15">
        <f>[15]Setembro!$G$19</f>
        <v>20</v>
      </c>
      <c r="Q19" s="15">
        <f>[15]Setembro!$G$20</f>
        <v>20</v>
      </c>
      <c r="R19" s="15">
        <f>[15]Setembro!$G$21</f>
        <v>29</v>
      </c>
      <c r="S19" s="15">
        <f>[15]Setembro!$G$22</f>
        <v>30</v>
      </c>
      <c r="T19" s="15">
        <f>[15]Setembro!$G$23</f>
        <v>72</v>
      </c>
      <c r="U19" s="15">
        <f>[15]Setembro!$G$24</f>
        <v>15</v>
      </c>
      <c r="V19" s="15">
        <f>[15]Setembro!$G$25</f>
        <v>21</v>
      </c>
      <c r="W19" s="15">
        <f>[15]Setembro!$G$26</f>
        <v>22</v>
      </c>
      <c r="X19" s="15">
        <f>[15]Setembro!$G$27</f>
        <v>17</v>
      </c>
      <c r="Y19" s="15">
        <f>[15]Setembro!$G$28</f>
        <v>31</v>
      </c>
      <c r="Z19" s="15">
        <f>[15]Setembro!$G$29</f>
        <v>31</v>
      </c>
      <c r="AA19" s="15">
        <f>[15]Setembro!$G$30</f>
        <v>22</v>
      </c>
      <c r="AB19" s="15">
        <f>[15]Setembro!$G$31</f>
        <v>19</v>
      </c>
      <c r="AC19" s="15">
        <f>[15]Setembro!$G$32</f>
        <v>17</v>
      </c>
      <c r="AD19" s="15">
        <f>[15]Setembro!$G$33</f>
        <v>17</v>
      </c>
      <c r="AE19" s="15">
        <f>[15]Setembro!$G$34</f>
        <v>18</v>
      </c>
      <c r="AF19" s="28">
        <f t="shared" si="5"/>
        <v>15</v>
      </c>
      <c r="AG19" s="115">
        <f t="shared" si="6"/>
        <v>29.666666666666668</v>
      </c>
      <c r="AH19" s="33" t="s">
        <v>52</v>
      </c>
    </row>
    <row r="20" spans="1:34" ht="17.100000000000001" customHeight="1" x14ac:dyDescent="0.2">
      <c r="A20" s="110" t="s">
        <v>10</v>
      </c>
      <c r="B20" s="15">
        <f>[16]Setembro!$G$5</f>
        <v>37</v>
      </c>
      <c r="C20" s="15">
        <f>[16]Setembro!$G$6</f>
        <v>31</v>
      </c>
      <c r="D20" s="15">
        <f>[16]Setembro!$G$7</f>
        <v>56</v>
      </c>
      <c r="E20" s="15">
        <f>[16]Setembro!$G$8</f>
        <v>71</v>
      </c>
      <c r="F20" s="15">
        <f>[16]Setembro!$G$9</f>
        <v>83</v>
      </c>
      <c r="G20" s="15">
        <f>[16]Setembro!$G$10</f>
        <v>58</v>
      </c>
      <c r="H20" s="15">
        <f>[16]Setembro!$G$11</f>
        <v>32</v>
      </c>
      <c r="I20" s="15">
        <f>[16]Setembro!$G$12</f>
        <v>33</v>
      </c>
      <c r="J20" s="15">
        <f>[16]Setembro!$G$13</f>
        <v>30</v>
      </c>
      <c r="K20" s="15">
        <f>[16]Setembro!$G$14</f>
        <v>31</v>
      </c>
      <c r="L20" s="15">
        <f>[16]Setembro!$G$15</f>
        <v>27</v>
      </c>
      <c r="M20" s="15">
        <f>[16]Setembro!$G$16</f>
        <v>22</v>
      </c>
      <c r="N20" s="15">
        <f>[16]Setembro!$G$17</f>
        <v>32</v>
      </c>
      <c r="O20" s="15">
        <f>[16]Setembro!$G$18</f>
        <v>18</v>
      </c>
      <c r="P20" s="15">
        <f>[16]Setembro!$G$19</f>
        <v>22</v>
      </c>
      <c r="Q20" s="15">
        <f>[16]Setembro!$G$20</f>
        <v>19</v>
      </c>
      <c r="R20" s="15">
        <f>[16]Setembro!$G$21</f>
        <v>27</v>
      </c>
      <c r="S20" s="15">
        <f>[16]Setembro!$G$22</f>
        <v>28</v>
      </c>
      <c r="T20" s="15">
        <f>[16]Setembro!$G$23</f>
        <v>49</v>
      </c>
      <c r="U20" s="15">
        <f>[16]Setembro!$G$24</f>
        <v>26</v>
      </c>
      <c r="V20" s="15">
        <f>[16]Setembro!$G$25</f>
        <v>28</v>
      </c>
      <c r="W20" s="15">
        <f>[16]Setembro!$G$26</f>
        <v>33</v>
      </c>
      <c r="X20" s="15">
        <f>[16]Setembro!$G$27</f>
        <v>29</v>
      </c>
      <c r="Y20" s="15">
        <f>[16]Setembro!$G$28</f>
        <v>28</v>
      </c>
      <c r="Z20" s="15">
        <f>[16]Setembro!$G$29</f>
        <v>25</v>
      </c>
      <c r="AA20" s="15">
        <f>[16]Setembro!$G$30</f>
        <v>22</v>
      </c>
      <c r="AB20" s="15">
        <f>[16]Setembro!$G$31</f>
        <v>23</v>
      </c>
      <c r="AC20" s="15">
        <f>[16]Setembro!$G$32</f>
        <v>20</v>
      </c>
      <c r="AD20" s="15">
        <f>[16]Setembro!$G$33</f>
        <v>15</v>
      </c>
      <c r="AE20" s="15">
        <f>[16]Setembro!$G$34</f>
        <v>33</v>
      </c>
      <c r="AF20" s="28">
        <f t="shared" si="5"/>
        <v>15</v>
      </c>
      <c r="AG20" s="115">
        <f t="shared" si="6"/>
        <v>32.93333333333333</v>
      </c>
    </row>
    <row r="21" spans="1:34" ht="17.100000000000001" customHeight="1" x14ac:dyDescent="0.2">
      <c r="A21" s="110" t="s">
        <v>11</v>
      </c>
      <c r="B21" s="15">
        <f>[17]Setembro!$G$5</f>
        <v>20</v>
      </c>
      <c r="C21" s="15">
        <f>[17]Setembro!$G$6</f>
        <v>29</v>
      </c>
      <c r="D21" s="15">
        <f>[17]Setembro!$G$7</f>
        <v>64</v>
      </c>
      <c r="E21" s="15">
        <f>[17]Setembro!$G$8</f>
        <v>68</v>
      </c>
      <c r="F21" s="15">
        <f>[17]Setembro!$G$9</f>
        <v>78</v>
      </c>
      <c r="G21" s="15">
        <f>[17]Setembro!$G$10</f>
        <v>50</v>
      </c>
      <c r="H21" s="15">
        <f>[17]Setembro!$G$11</f>
        <v>32</v>
      </c>
      <c r="I21" s="15">
        <f>[17]Setembro!$G$12</f>
        <v>32</v>
      </c>
      <c r="J21" s="15">
        <f>[17]Setembro!$G$13</f>
        <v>28</v>
      </c>
      <c r="K21" s="15">
        <f>[17]Setembro!$G$14</f>
        <v>20</v>
      </c>
      <c r="L21" s="15">
        <f>[17]Setembro!$G$15</f>
        <v>18</v>
      </c>
      <c r="M21" s="15">
        <f>[17]Setembro!$G$16</f>
        <v>19</v>
      </c>
      <c r="N21" s="15">
        <f>[17]Setembro!$G$17</f>
        <v>31</v>
      </c>
      <c r="O21" s="15">
        <f>[17]Setembro!$G$18</f>
        <v>17</v>
      </c>
      <c r="P21" s="15">
        <f>[17]Setembro!$G$19</f>
        <v>19</v>
      </c>
      <c r="Q21" s="15">
        <f>[17]Setembro!$G$20</f>
        <v>18</v>
      </c>
      <c r="R21" s="15">
        <f>[17]Setembro!$G$21</f>
        <v>25</v>
      </c>
      <c r="S21" s="15">
        <f>[17]Setembro!$G$22</f>
        <v>24</v>
      </c>
      <c r="T21" s="15">
        <f>[17]Setembro!$G$23</f>
        <v>53</v>
      </c>
      <c r="U21" s="15">
        <f>[17]Setembro!$G$24</f>
        <v>15</v>
      </c>
      <c r="V21" s="15">
        <f>[17]Setembro!$G$25</f>
        <v>27</v>
      </c>
      <c r="W21" s="15">
        <f>[17]Setembro!$G$26</f>
        <v>25</v>
      </c>
      <c r="X21" s="15">
        <f>[17]Setembro!$G$27</f>
        <v>20</v>
      </c>
      <c r="Y21" s="15">
        <f>[17]Setembro!$G$28</f>
        <v>20</v>
      </c>
      <c r="Z21" s="15">
        <f>[17]Setembro!$G$29</f>
        <v>25</v>
      </c>
      <c r="AA21" s="15">
        <f>[17]Setembro!$G$30</f>
        <v>21</v>
      </c>
      <c r="AB21" s="15">
        <f>[17]Setembro!$G$31</f>
        <v>19</v>
      </c>
      <c r="AC21" s="15">
        <f>[17]Setembro!$G$32</f>
        <v>17</v>
      </c>
      <c r="AD21" s="15">
        <f>[17]Setembro!$G$33</f>
        <v>14</v>
      </c>
      <c r="AE21" s="15">
        <f>[17]Setembro!$G$34</f>
        <v>16</v>
      </c>
      <c r="AF21" s="28">
        <f t="shared" si="5"/>
        <v>14</v>
      </c>
      <c r="AG21" s="115">
        <f t="shared" si="6"/>
        <v>28.8</v>
      </c>
    </row>
    <row r="22" spans="1:34" ht="17.100000000000001" customHeight="1" x14ac:dyDescent="0.2">
      <c r="A22" s="110" t="s">
        <v>12</v>
      </c>
      <c r="B22" s="15">
        <f>[18]Setembro!$G$5</f>
        <v>24</v>
      </c>
      <c r="C22" s="15">
        <f>[18]Setembro!$G$6</f>
        <v>24</v>
      </c>
      <c r="D22" s="15">
        <f>[18]Setembro!$G$7</f>
        <v>40</v>
      </c>
      <c r="E22" s="15">
        <f>[18]Setembro!$G$8</f>
        <v>61</v>
      </c>
      <c r="F22" s="15">
        <f>[18]Setembro!$G$9</f>
        <v>75</v>
      </c>
      <c r="G22" s="15">
        <f>[18]Setembro!$G$10</f>
        <v>44</v>
      </c>
      <c r="H22" s="15">
        <f>[18]Setembro!$G$11</f>
        <v>35</v>
      </c>
      <c r="I22" s="15">
        <f>[18]Setembro!$G$12</f>
        <v>32</v>
      </c>
      <c r="J22" s="15">
        <f>[18]Setembro!$G$13</f>
        <v>23</v>
      </c>
      <c r="K22" s="15">
        <f>[18]Setembro!$G$14</f>
        <v>24</v>
      </c>
      <c r="L22" s="15">
        <f>[18]Setembro!$G$15</f>
        <v>14</v>
      </c>
      <c r="M22" s="15">
        <f>[18]Setembro!$G$16</f>
        <v>27</v>
      </c>
      <c r="N22" s="15">
        <f>[18]Setembro!$G$17</f>
        <v>34</v>
      </c>
      <c r="O22" s="15">
        <f>[18]Setembro!$G$18</f>
        <v>19</v>
      </c>
      <c r="P22" s="15">
        <f>[18]Setembro!$G$19</f>
        <v>21</v>
      </c>
      <c r="Q22" s="15">
        <f>[18]Setembro!$G$20</f>
        <v>20</v>
      </c>
      <c r="R22" s="15">
        <f>[18]Setembro!$G$21</f>
        <v>30</v>
      </c>
      <c r="S22" s="15">
        <f>[18]Setembro!$G$22</f>
        <v>31</v>
      </c>
      <c r="T22" s="15">
        <f>[18]Setembro!$G$23</f>
        <v>53</v>
      </c>
      <c r="U22" s="15">
        <f>[18]Setembro!$G$24</f>
        <v>33</v>
      </c>
      <c r="V22" s="15">
        <f>[18]Setembro!$G$25</f>
        <v>22</v>
      </c>
      <c r="W22" s="15">
        <f>[18]Setembro!$G$26</f>
        <v>23</v>
      </c>
      <c r="X22" s="15">
        <f>[18]Setembro!$G$27</f>
        <v>17</v>
      </c>
      <c r="Y22" s="15">
        <f>[18]Setembro!$G$28</f>
        <v>28</v>
      </c>
      <c r="Z22" s="15">
        <f>[18]Setembro!$G$29</f>
        <v>26</v>
      </c>
      <c r="AA22" s="15">
        <f>[18]Setembro!$G$30</f>
        <v>25</v>
      </c>
      <c r="AB22" s="15">
        <f>[18]Setembro!$G$31</f>
        <v>21</v>
      </c>
      <c r="AC22" s="15">
        <f>[18]Setembro!$G$32</f>
        <v>17</v>
      </c>
      <c r="AD22" s="15">
        <f>[18]Setembro!$G$33</f>
        <v>15</v>
      </c>
      <c r="AE22" s="15">
        <f>[18]Setembro!$G$34</f>
        <v>16</v>
      </c>
      <c r="AF22" s="28">
        <f t="shared" si="5"/>
        <v>14</v>
      </c>
      <c r="AG22" s="115">
        <f t="shared" si="6"/>
        <v>29.133333333333333</v>
      </c>
    </row>
    <row r="23" spans="1:34" ht="17.100000000000001" customHeight="1" x14ac:dyDescent="0.2">
      <c r="A23" s="110" t="s">
        <v>13</v>
      </c>
      <c r="B23" s="15">
        <f>[19]Setembro!$G$5</f>
        <v>26</v>
      </c>
      <c r="C23" s="15">
        <f>[19]Setembro!$G$6</f>
        <v>26</v>
      </c>
      <c r="D23" s="15">
        <f>[19]Setembro!$G$7</f>
        <v>52</v>
      </c>
      <c r="E23" s="15">
        <f>[19]Setembro!$G$8</f>
        <v>75</v>
      </c>
      <c r="F23" s="15">
        <f>[19]Setembro!$G$9</f>
        <v>81</v>
      </c>
      <c r="G23" s="15">
        <f>[19]Setembro!$G$10</f>
        <v>55</v>
      </c>
      <c r="H23" s="15">
        <f>[19]Setembro!$G$11</f>
        <v>41</v>
      </c>
      <c r="I23" s="15">
        <f>[19]Setembro!$G$12</f>
        <v>35</v>
      </c>
      <c r="J23" s="15">
        <f>[19]Setembro!$G$13</f>
        <v>31</v>
      </c>
      <c r="K23" s="15">
        <f>[19]Setembro!$G$14</f>
        <v>22</v>
      </c>
      <c r="L23" s="15">
        <f>[19]Setembro!$G$15</f>
        <v>20</v>
      </c>
      <c r="M23" s="15">
        <f>[19]Setembro!$G$16</f>
        <v>23</v>
      </c>
      <c r="N23" s="15">
        <f>[19]Setembro!$G$17</f>
        <v>34</v>
      </c>
      <c r="O23" s="15">
        <f>[19]Setembro!$G$18</f>
        <v>26</v>
      </c>
      <c r="P23" s="15">
        <f>[19]Setembro!$G$19</f>
        <v>19</v>
      </c>
      <c r="Q23" s="15">
        <f>[19]Setembro!$G$20</f>
        <v>22</v>
      </c>
      <c r="R23" s="15">
        <f>[19]Setembro!$G$21</f>
        <v>27</v>
      </c>
      <c r="S23" s="15">
        <f>[19]Setembro!$G$22</f>
        <v>33</v>
      </c>
      <c r="T23" s="15">
        <f>[19]Setembro!$G$23</f>
        <v>64</v>
      </c>
      <c r="U23" s="15">
        <f>[19]Setembro!$G$24</f>
        <v>41</v>
      </c>
      <c r="V23" s="15">
        <f>[19]Setembro!$G$25</f>
        <v>31</v>
      </c>
      <c r="W23" s="15">
        <f>[19]Setembro!$G$26</f>
        <v>24</v>
      </c>
      <c r="X23" s="15">
        <f>[19]Setembro!$G$27</f>
        <v>20</v>
      </c>
      <c r="Y23" s="15">
        <f>[19]Setembro!$G$28</f>
        <v>29</v>
      </c>
      <c r="Z23" s="15">
        <f>[19]Setembro!$G$29</f>
        <v>38</v>
      </c>
      <c r="AA23" s="15">
        <f>[19]Setembro!$G$30</f>
        <v>29</v>
      </c>
      <c r="AB23" s="15">
        <f>[19]Setembro!$G$31</f>
        <v>23</v>
      </c>
      <c r="AC23" s="15">
        <f>[19]Setembro!$G$32</f>
        <v>19</v>
      </c>
      <c r="AD23" s="15">
        <f>[19]Setembro!$G$33</f>
        <v>14</v>
      </c>
      <c r="AE23" s="15">
        <f>[19]Setembro!$G$34</f>
        <v>16</v>
      </c>
      <c r="AF23" s="28">
        <f t="shared" si="5"/>
        <v>14</v>
      </c>
      <c r="AG23" s="115">
        <f t="shared" si="6"/>
        <v>33.200000000000003</v>
      </c>
    </row>
    <row r="24" spans="1:34" ht="17.100000000000001" customHeight="1" x14ac:dyDescent="0.2">
      <c r="A24" s="110" t="s">
        <v>14</v>
      </c>
      <c r="B24" s="15">
        <f>[20]Setembro!$G$5</f>
        <v>49</v>
      </c>
      <c r="C24" s="15">
        <f>[20]Setembro!$G$6</f>
        <v>23</v>
      </c>
      <c r="D24" s="15">
        <f>[20]Setembro!$G$7</f>
        <v>51</v>
      </c>
      <c r="E24" s="15">
        <f>[20]Setembro!$G$8</f>
        <v>70</v>
      </c>
      <c r="F24" s="15">
        <f>[20]Setembro!$G$9</f>
        <v>40</v>
      </c>
      <c r="G24" s="15">
        <f>[20]Setembro!$G$10</f>
        <v>63</v>
      </c>
      <c r="H24" s="15">
        <f>[20]Setembro!$G$11</f>
        <v>47</v>
      </c>
      <c r="I24" s="15">
        <f>[20]Setembro!$G$12</f>
        <v>25</v>
      </c>
      <c r="J24" s="15">
        <f>[20]Setembro!$G$13</f>
        <v>31</v>
      </c>
      <c r="K24" s="15">
        <f>[20]Setembro!$G$14</f>
        <v>23</v>
      </c>
      <c r="L24" s="15">
        <f>[20]Setembro!$G$15</f>
        <v>17</v>
      </c>
      <c r="M24" s="15">
        <f>[20]Setembro!$G$16</f>
        <v>15</v>
      </c>
      <c r="N24" s="15">
        <f>[20]Setembro!$G$17</f>
        <v>15</v>
      </c>
      <c r="O24" s="15">
        <f>[20]Setembro!$G$18</f>
        <v>32</v>
      </c>
      <c r="P24" s="15">
        <f>[20]Setembro!$G$19</f>
        <v>20</v>
      </c>
      <c r="Q24" s="15">
        <f>[20]Setembro!$G$20</f>
        <v>20</v>
      </c>
      <c r="R24" s="15">
        <f>[20]Setembro!$G$21</f>
        <v>22</v>
      </c>
      <c r="S24" s="15">
        <f>[20]Setembro!$G$22</f>
        <v>24</v>
      </c>
      <c r="T24" s="15">
        <f>[20]Setembro!$G$23</f>
        <v>34</v>
      </c>
      <c r="U24" s="15">
        <f>[20]Setembro!$G$24</f>
        <v>55</v>
      </c>
      <c r="V24" s="15">
        <f>[20]Setembro!$G$25</f>
        <v>23</v>
      </c>
      <c r="W24" s="15">
        <f>[20]Setembro!$G$26</f>
        <v>18</v>
      </c>
      <c r="X24" s="15">
        <f>[20]Setembro!$G$27</f>
        <v>16</v>
      </c>
      <c r="Y24" s="15">
        <f>[20]Setembro!$G$28</f>
        <v>15</v>
      </c>
      <c r="Z24" s="15">
        <f>[20]Setembro!$G$29</f>
        <v>25</v>
      </c>
      <c r="AA24" s="15">
        <f>[20]Setembro!$G$30</f>
        <v>28</v>
      </c>
      <c r="AB24" s="15">
        <f>[20]Setembro!$G$31</f>
        <v>21</v>
      </c>
      <c r="AC24" s="15">
        <f>[20]Setembro!$G$32</f>
        <v>16</v>
      </c>
      <c r="AD24" s="15">
        <f>[20]Setembro!$G$33</f>
        <v>16</v>
      </c>
      <c r="AE24" s="15">
        <f>[20]Setembro!$G$34</f>
        <v>18</v>
      </c>
      <c r="AF24" s="28">
        <f t="shared" si="5"/>
        <v>15</v>
      </c>
      <c r="AG24" s="115">
        <f t="shared" si="6"/>
        <v>29.066666666666666</v>
      </c>
    </row>
    <row r="25" spans="1:34" ht="17.100000000000001" customHeight="1" x14ac:dyDescent="0.2">
      <c r="A25" s="110" t="s">
        <v>15</v>
      </c>
      <c r="B25" s="15">
        <f>[21]Setembro!$G$5</f>
        <v>28</v>
      </c>
      <c r="C25" s="15">
        <f>[21]Setembro!$G$6</f>
        <v>28</v>
      </c>
      <c r="D25" s="15">
        <f>[21]Setembro!$G$7</f>
        <v>49</v>
      </c>
      <c r="E25" s="15">
        <f>[21]Setembro!$G$8</f>
        <v>85</v>
      </c>
      <c r="F25" s="15">
        <f>[21]Setembro!$G$9</f>
        <v>97</v>
      </c>
      <c r="G25" s="15">
        <f>[21]Setembro!$G$10</f>
        <v>69</v>
      </c>
      <c r="H25" s="15">
        <f>[21]Setembro!$G$11</f>
        <v>29</v>
      </c>
      <c r="I25" s="15">
        <f>[21]Setembro!$G$12</f>
        <v>34</v>
      </c>
      <c r="J25" s="15">
        <f>[21]Setembro!$G$13</f>
        <v>31</v>
      </c>
      <c r="K25" s="15">
        <f>[21]Setembro!$G$14</f>
        <v>27</v>
      </c>
      <c r="L25" s="15">
        <f>[21]Setembro!$G$15</f>
        <v>18</v>
      </c>
      <c r="M25" s="15">
        <f>[21]Setembro!$G$16</f>
        <v>20</v>
      </c>
      <c r="N25" s="15">
        <f>[21]Setembro!$G$17</f>
        <v>34</v>
      </c>
      <c r="O25" s="15">
        <f>[21]Setembro!$G$18</f>
        <v>18</v>
      </c>
      <c r="P25" s="15">
        <f>[21]Setembro!$G$19</f>
        <v>18</v>
      </c>
      <c r="Q25" s="15">
        <f>[21]Setembro!$G$20</f>
        <v>19</v>
      </c>
      <c r="R25" s="15">
        <f>[21]Setembro!$G$21</f>
        <v>29</v>
      </c>
      <c r="S25" s="15">
        <f>[21]Setembro!$G$22</f>
        <v>27</v>
      </c>
      <c r="T25" s="15">
        <f>[21]Setembro!$G$23</f>
        <v>43</v>
      </c>
      <c r="U25" s="15">
        <f>[21]Setembro!$G$24</f>
        <v>19</v>
      </c>
      <c r="V25" s="15">
        <f>[21]Setembro!$G$25</f>
        <v>29</v>
      </c>
      <c r="W25" s="15">
        <f>[21]Setembro!$G$26</f>
        <v>24</v>
      </c>
      <c r="X25" s="15">
        <f>[21]Setembro!$G$27</f>
        <v>21</v>
      </c>
      <c r="Y25" s="15">
        <f>[21]Setembro!$G$28</f>
        <v>21</v>
      </c>
      <c r="Z25" s="15">
        <f>[21]Setembro!$G$29</f>
        <v>27</v>
      </c>
      <c r="AA25" s="15">
        <f>[21]Setembro!$G$30</f>
        <v>24</v>
      </c>
      <c r="AB25" s="15">
        <f>[21]Setembro!$G$31</f>
        <v>24</v>
      </c>
      <c r="AC25" s="15">
        <f>[21]Setembro!$G$32</f>
        <v>21</v>
      </c>
      <c r="AD25" s="15">
        <f>[21]Setembro!$G$33</f>
        <v>13</v>
      </c>
      <c r="AE25" s="15">
        <f>[21]Setembro!$G$34</f>
        <v>19</v>
      </c>
      <c r="AF25" s="28">
        <f t="shared" si="5"/>
        <v>13</v>
      </c>
      <c r="AG25" s="115">
        <f t="shared" si="6"/>
        <v>31.5</v>
      </c>
    </row>
    <row r="26" spans="1:34" ht="17.100000000000001" customHeight="1" x14ac:dyDescent="0.2">
      <c r="A26" s="110" t="s">
        <v>16</v>
      </c>
      <c r="B26" s="15">
        <f>[22]Setembro!$G$5</f>
        <v>23</v>
      </c>
      <c r="C26" s="15">
        <f>[22]Setembro!$G$6</f>
        <v>27</v>
      </c>
      <c r="D26" s="15">
        <f>[22]Setembro!$G$7</f>
        <v>49</v>
      </c>
      <c r="E26" s="15">
        <f>[22]Setembro!$G$8</f>
        <v>87</v>
      </c>
      <c r="F26" s="15">
        <f>[22]Setembro!$G$9</f>
        <v>89</v>
      </c>
      <c r="G26" s="15">
        <f>[22]Setembro!$G$10</f>
        <v>50</v>
      </c>
      <c r="H26" s="15">
        <f>[22]Setembro!$G$11</f>
        <v>29</v>
      </c>
      <c r="I26" s="15">
        <f>[22]Setembro!$G$12</f>
        <v>28</v>
      </c>
      <c r="J26" s="15">
        <f>[22]Setembro!$G$13</f>
        <v>25</v>
      </c>
      <c r="K26" s="15">
        <f>[22]Setembro!$G$14</f>
        <v>22</v>
      </c>
      <c r="L26" s="15">
        <f>[22]Setembro!$G$15</f>
        <v>17</v>
      </c>
      <c r="M26" s="15">
        <f>[22]Setembro!$G$16</f>
        <v>20</v>
      </c>
      <c r="N26" s="15">
        <f>[22]Setembro!$G$17</f>
        <v>25</v>
      </c>
      <c r="O26" s="15">
        <f>[22]Setembro!$G$18</f>
        <v>18</v>
      </c>
      <c r="P26" s="15">
        <f>[22]Setembro!$G$19</f>
        <v>21</v>
      </c>
      <c r="Q26" s="15">
        <f>[22]Setembro!$G$20</f>
        <v>16</v>
      </c>
      <c r="R26" s="15">
        <f>[22]Setembro!$G$21</f>
        <v>26</v>
      </c>
      <c r="S26" s="15">
        <f>[22]Setembro!$G$22</f>
        <v>25</v>
      </c>
      <c r="T26" s="15">
        <f>[22]Setembro!$G$23</f>
        <v>32</v>
      </c>
      <c r="U26" s="15">
        <f>[22]Setembro!$G$24</f>
        <v>19</v>
      </c>
      <c r="V26" s="15">
        <f>[22]Setembro!$G$25</f>
        <v>15</v>
      </c>
      <c r="W26" s="15">
        <f>[22]Setembro!$G$26</f>
        <v>20</v>
      </c>
      <c r="X26" s="15">
        <f>[22]Setembro!$G$27</f>
        <v>26</v>
      </c>
      <c r="Y26" s="15">
        <f>[22]Setembro!$G$28</f>
        <v>35</v>
      </c>
      <c r="Z26" s="15">
        <f>[22]Setembro!$G$29</f>
        <v>28</v>
      </c>
      <c r="AA26" s="15">
        <f>[22]Setembro!$G$30</f>
        <v>22</v>
      </c>
      <c r="AB26" s="15">
        <f>[22]Setembro!$G$31</f>
        <v>18</v>
      </c>
      <c r="AC26" s="15">
        <f>[22]Setembro!$G$32</f>
        <v>15</v>
      </c>
      <c r="AD26" s="15">
        <f>[22]Setembro!$G$33</f>
        <v>15</v>
      </c>
      <c r="AE26" s="15">
        <f>[22]Setembro!$G$34</f>
        <v>18</v>
      </c>
      <c r="AF26" s="28">
        <f t="shared" si="5"/>
        <v>15</v>
      </c>
      <c r="AG26" s="115">
        <f t="shared" si="6"/>
        <v>28.666666666666668</v>
      </c>
    </row>
    <row r="27" spans="1:34" ht="17.100000000000001" customHeight="1" x14ac:dyDescent="0.2">
      <c r="A27" s="110" t="s">
        <v>17</v>
      </c>
      <c r="B27" s="15" t="str">
        <f>[23]Setembro!$G$5</f>
        <v>*</v>
      </c>
      <c r="C27" s="15" t="str">
        <f>[23]Setembro!$G$6</f>
        <v>*</v>
      </c>
      <c r="D27" s="15" t="str">
        <f>[23]Setembro!$G$7</f>
        <v>*</v>
      </c>
      <c r="E27" s="15" t="str">
        <f>[23]Setembro!$G$8</f>
        <v>*</v>
      </c>
      <c r="F27" s="15" t="str">
        <f>[23]Setembro!$G$9</f>
        <v>*</v>
      </c>
      <c r="G27" s="15" t="str">
        <f>[23]Setembro!$G$10</f>
        <v>*</v>
      </c>
      <c r="H27" s="15" t="str">
        <f>[23]Setembro!$G$11</f>
        <v>*</v>
      </c>
      <c r="I27" s="15" t="str">
        <f>[23]Setembro!$G$12</f>
        <v>*</v>
      </c>
      <c r="J27" s="15" t="str">
        <f>[23]Setembro!$G$13</f>
        <v>*</v>
      </c>
      <c r="K27" s="15" t="str">
        <f>[23]Setembro!$G$14</f>
        <v>*</v>
      </c>
      <c r="L27" s="15" t="str">
        <f>[23]Setembro!$G$15</f>
        <v>*</v>
      </c>
      <c r="M27" s="15" t="str">
        <f>[23]Setembro!$G$16</f>
        <v>*</v>
      </c>
      <c r="N27" s="15" t="str">
        <f>[23]Setembro!$G$17</f>
        <v>*</v>
      </c>
      <c r="O27" s="15" t="str">
        <f>[23]Setembro!$G$18</f>
        <v>*</v>
      </c>
      <c r="P27" s="15" t="str">
        <f>[23]Setembro!$G$19</f>
        <v>*</v>
      </c>
      <c r="Q27" s="15" t="str">
        <f>[23]Setembro!$G$20</f>
        <v>*</v>
      </c>
      <c r="R27" s="15" t="str">
        <f>[23]Setembro!$G$21</f>
        <v>*</v>
      </c>
      <c r="S27" s="15" t="str">
        <f>[23]Setembro!$G$22</f>
        <v>*</v>
      </c>
      <c r="T27" s="15" t="str">
        <f>[23]Setembro!$G$23</f>
        <v>*</v>
      </c>
      <c r="U27" s="15" t="str">
        <f>[23]Setembro!$G$24</f>
        <v>*</v>
      </c>
      <c r="V27" s="15" t="str">
        <f>[23]Setembro!$G$25</f>
        <v>*</v>
      </c>
      <c r="W27" s="15" t="str">
        <f>[23]Setembro!$G$26</f>
        <v>*</v>
      </c>
      <c r="X27" s="15" t="str">
        <f>[23]Setembro!$G$27</f>
        <v>*</v>
      </c>
      <c r="Y27" s="15" t="str">
        <f>[23]Setembro!$G$28</f>
        <v>*</v>
      </c>
      <c r="Z27" s="15" t="str">
        <f>[23]Setembro!$G$29</f>
        <v>*</v>
      </c>
      <c r="AA27" s="15" t="str">
        <f>[23]Setembro!$G$30</f>
        <v>*</v>
      </c>
      <c r="AB27" s="15" t="str">
        <f>[23]Setembro!$G$31</f>
        <v>*</v>
      </c>
      <c r="AC27" s="15" t="str">
        <f>[23]Setembro!$G$32</f>
        <v>*</v>
      </c>
      <c r="AD27" s="15" t="str">
        <f>[23]Setembro!$G$33</f>
        <v>*</v>
      </c>
      <c r="AE27" s="15" t="str">
        <f>[23]Setembro!$G$34</f>
        <v>*</v>
      </c>
      <c r="AF27" s="28" t="s">
        <v>141</v>
      </c>
      <c r="AG27" s="115" t="s">
        <v>141</v>
      </c>
    </row>
    <row r="28" spans="1:34" ht="17.100000000000001" customHeight="1" x14ac:dyDescent="0.2">
      <c r="A28" s="110" t="s">
        <v>18</v>
      </c>
      <c r="B28" s="15">
        <f>[24]Setembro!$G$5</f>
        <v>17</v>
      </c>
      <c r="C28" s="15">
        <f>[24]Setembro!$G$6</f>
        <v>21</v>
      </c>
      <c r="D28" s="15">
        <f>[24]Setembro!$G$7</f>
        <v>44</v>
      </c>
      <c r="E28" s="15">
        <f>[24]Setembro!$G$8</f>
        <v>92</v>
      </c>
      <c r="F28" s="15">
        <f>[24]Setembro!$G$9</f>
        <v>87</v>
      </c>
      <c r="G28" s="15">
        <f>[24]Setembro!$G$10</f>
        <v>71</v>
      </c>
      <c r="H28" s="15">
        <f>[24]Setembro!$G$11</f>
        <v>49</v>
      </c>
      <c r="I28" s="15">
        <f>[24]Setembro!$G$12</f>
        <v>37</v>
      </c>
      <c r="J28" s="15">
        <f>[24]Setembro!$G$13</f>
        <v>29</v>
      </c>
      <c r="K28" s="15">
        <f>[24]Setembro!$G$14</f>
        <v>21</v>
      </c>
      <c r="L28" s="15">
        <f>[24]Setembro!$G$15</f>
        <v>18</v>
      </c>
      <c r="M28" s="15">
        <f>[24]Setembro!$G$16</f>
        <v>18</v>
      </c>
      <c r="N28" s="15">
        <f>[24]Setembro!$G$17</f>
        <v>32</v>
      </c>
      <c r="O28" s="15">
        <f>[24]Setembro!$G$18</f>
        <v>29</v>
      </c>
      <c r="P28" s="15">
        <f>[24]Setembro!$G$19</f>
        <v>17</v>
      </c>
      <c r="Q28" s="15">
        <f>[24]Setembro!$G$20</f>
        <v>22</v>
      </c>
      <c r="R28" s="15">
        <f>[24]Setembro!$G$21</f>
        <v>23</v>
      </c>
      <c r="S28" s="15">
        <f>[24]Setembro!$G$22</f>
        <v>24</v>
      </c>
      <c r="T28" s="15">
        <f>[24]Setembro!$G$23</f>
        <v>43</v>
      </c>
      <c r="U28" s="15">
        <f>[24]Setembro!$G$24</f>
        <v>39</v>
      </c>
      <c r="V28" s="15">
        <f>[24]Setembro!$G$25</f>
        <v>30</v>
      </c>
      <c r="W28" s="15">
        <f>[24]Setembro!$G$26</f>
        <v>17</v>
      </c>
      <c r="X28" s="15">
        <f>[24]Setembro!$G$27</f>
        <v>11</v>
      </c>
      <c r="Y28" s="15">
        <f>[24]Setembro!$G$28</f>
        <v>20</v>
      </c>
      <c r="Z28" s="15">
        <f>[24]Setembro!$G$29</f>
        <v>29</v>
      </c>
      <c r="AA28" s="15">
        <f>[24]Setembro!$G$30</f>
        <v>27</v>
      </c>
      <c r="AB28" s="15">
        <f>[24]Setembro!$G$31</f>
        <v>21</v>
      </c>
      <c r="AC28" s="15">
        <f>[24]Setembro!$G$32</f>
        <v>15</v>
      </c>
      <c r="AD28" s="15">
        <f>[24]Setembro!$G$33</f>
        <v>13</v>
      </c>
      <c r="AE28" s="15">
        <f>[24]Setembro!$G$34</f>
        <v>12</v>
      </c>
      <c r="AF28" s="28">
        <f t="shared" si="5"/>
        <v>11</v>
      </c>
      <c r="AG28" s="115">
        <f t="shared" si="6"/>
        <v>30.933333333333334</v>
      </c>
    </row>
    <row r="29" spans="1:34" ht="17.100000000000001" customHeight="1" x14ac:dyDescent="0.2">
      <c r="A29" s="110" t="s">
        <v>19</v>
      </c>
      <c r="B29" s="15">
        <f>[25]Setembro!$G$5</f>
        <v>34</v>
      </c>
      <c r="C29" s="15">
        <f>[25]Setembro!$G$6</f>
        <v>34</v>
      </c>
      <c r="D29" s="15">
        <f>[25]Setembro!$G$7</f>
        <v>56</v>
      </c>
      <c r="E29" s="15">
        <f>[25]Setembro!$G$8</f>
        <v>88</v>
      </c>
      <c r="F29" s="15" t="str">
        <f>[25]Setembro!$G$9</f>
        <v>*</v>
      </c>
      <c r="G29" s="15">
        <f>[25]Setembro!$G$10</f>
        <v>50</v>
      </c>
      <c r="H29" s="15">
        <f>[25]Setembro!$G$11</f>
        <v>28</v>
      </c>
      <c r="I29" s="15">
        <f>[25]Setembro!$G$12</f>
        <v>26</v>
      </c>
      <c r="J29" s="15">
        <f>[25]Setembro!$G$13</f>
        <v>26</v>
      </c>
      <c r="K29" s="15">
        <f>[25]Setembro!$G$14</f>
        <v>31</v>
      </c>
      <c r="L29" s="15">
        <f>[25]Setembro!$G$15</f>
        <v>26</v>
      </c>
      <c r="M29" s="15">
        <f>[25]Setembro!$G$16</f>
        <v>24</v>
      </c>
      <c r="N29" s="15">
        <f>[25]Setembro!$G$17</f>
        <v>36</v>
      </c>
      <c r="O29" s="15">
        <f>[25]Setembro!$G$18</f>
        <v>21</v>
      </c>
      <c r="P29" s="15">
        <f>[25]Setembro!$G$19</f>
        <v>22</v>
      </c>
      <c r="Q29" s="15">
        <f>[25]Setembro!$G$20</f>
        <v>18</v>
      </c>
      <c r="R29" s="15">
        <f>[25]Setembro!$G$21</f>
        <v>30</v>
      </c>
      <c r="S29" s="15">
        <f>[25]Setembro!$G$22</f>
        <v>28</v>
      </c>
      <c r="T29" s="15">
        <f>[25]Setembro!$G$23</f>
        <v>63</v>
      </c>
      <c r="U29" s="15">
        <f>[25]Setembro!$G$24</f>
        <v>19</v>
      </c>
      <c r="V29" s="15">
        <f>[25]Setembro!$G$25</f>
        <v>25</v>
      </c>
      <c r="W29" s="15">
        <f>[25]Setembro!$G$26</f>
        <v>30</v>
      </c>
      <c r="X29" s="15">
        <f>[25]Setembro!$G$27</f>
        <v>24</v>
      </c>
      <c r="Y29" s="15">
        <f>[25]Setembro!$G$28</f>
        <v>31</v>
      </c>
      <c r="Z29" s="15">
        <f>[25]Setembro!$G$29</f>
        <v>27</v>
      </c>
      <c r="AA29" s="15">
        <f>[25]Setembro!$G$30</f>
        <v>22</v>
      </c>
      <c r="AB29" s="15">
        <f>[25]Setembro!$G$31</f>
        <v>22</v>
      </c>
      <c r="AC29" s="15">
        <f>[25]Setembro!$G$32</f>
        <v>21</v>
      </c>
      <c r="AD29" s="15">
        <f>[25]Setembro!$G$33</f>
        <v>17</v>
      </c>
      <c r="AE29" s="15">
        <f>[25]Setembro!$G$34</f>
        <v>38</v>
      </c>
      <c r="AF29" s="28">
        <f t="shared" si="5"/>
        <v>17</v>
      </c>
      <c r="AG29" s="115">
        <f t="shared" si="6"/>
        <v>31.620689655172413</v>
      </c>
    </row>
    <row r="30" spans="1:34" ht="17.100000000000001" customHeight="1" x14ac:dyDescent="0.2">
      <c r="A30" s="110" t="s">
        <v>31</v>
      </c>
      <c r="B30" s="15">
        <f>[26]Setembro!$G$5</f>
        <v>21</v>
      </c>
      <c r="C30" s="15">
        <f>[26]Setembro!$G$6</f>
        <v>22</v>
      </c>
      <c r="D30" s="15">
        <f>[26]Setembro!$G$7</f>
        <v>54</v>
      </c>
      <c r="E30" s="15">
        <f>[26]Setembro!$G$8</f>
        <v>70</v>
      </c>
      <c r="F30" s="15">
        <f>[26]Setembro!$G$9</f>
        <v>81</v>
      </c>
      <c r="G30" s="15">
        <f>[26]Setembro!$G$10</f>
        <v>59</v>
      </c>
      <c r="H30" s="15">
        <f>[26]Setembro!$G$11</f>
        <v>42</v>
      </c>
      <c r="I30" s="15">
        <f>[26]Setembro!$G$12</f>
        <v>39</v>
      </c>
      <c r="J30" s="15">
        <f>[26]Setembro!$G$13</f>
        <v>29</v>
      </c>
      <c r="K30" s="15">
        <f>[26]Setembro!$G$14</f>
        <v>21</v>
      </c>
      <c r="L30" s="15">
        <f>[26]Setembro!$G$15</f>
        <v>19</v>
      </c>
      <c r="M30" s="15">
        <f>[26]Setembro!$G$16</f>
        <v>23</v>
      </c>
      <c r="N30" s="15">
        <f>[26]Setembro!$G$17</f>
        <v>32</v>
      </c>
      <c r="O30" s="15">
        <f>[26]Setembro!$G$18</f>
        <v>22</v>
      </c>
      <c r="P30" s="15">
        <f>[26]Setembro!$G$19</f>
        <v>26</v>
      </c>
      <c r="Q30" s="15">
        <f>[26]Setembro!$G$20</f>
        <v>21</v>
      </c>
      <c r="R30" s="15">
        <f>[26]Setembro!$G$21</f>
        <v>27</v>
      </c>
      <c r="S30" s="15">
        <f>[26]Setembro!$G$22</f>
        <v>26</v>
      </c>
      <c r="T30" s="15">
        <f>[26]Setembro!$G$23</f>
        <v>47</v>
      </c>
      <c r="U30" s="15">
        <f>[26]Setembro!$G$24</f>
        <v>28</v>
      </c>
      <c r="V30" s="15">
        <f>[26]Setembro!$G$25</f>
        <v>22</v>
      </c>
      <c r="W30" s="15">
        <f>[26]Setembro!$G$26</f>
        <v>19</v>
      </c>
      <c r="X30" s="15">
        <f>[26]Setembro!$G$27</f>
        <v>14</v>
      </c>
      <c r="Y30" s="15">
        <f>[26]Setembro!$G$28</f>
        <v>22</v>
      </c>
      <c r="Z30" s="15">
        <f>[26]Setembro!$G$29</f>
        <v>27</v>
      </c>
      <c r="AA30" s="15">
        <f>[26]Setembro!$G$30</f>
        <v>22</v>
      </c>
      <c r="AB30" s="15">
        <f>[26]Setembro!$G$31</f>
        <v>19</v>
      </c>
      <c r="AC30" s="15">
        <f>[26]Setembro!$G$32</f>
        <v>17</v>
      </c>
      <c r="AD30" s="15">
        <f>[26]Setembro!$G$33</f>
        <v>14</v>
      </c>
      <c r="AE30" s="15">
        <f>[26]Setembro!$G$34</f>
        <v>15</v>
      </c>
      <c r="AF30" s="28">
        <f t="shared" si="5"/>
        <v>14</v>
      </c>
      <c r="AG30" s="115">
        <f t="shared" si="6"/>
        <v>30</v>
      </c>
    </row>
    <row r="31" spans="1:34" ht="17.100000000000001" customHeight="1" x14ac:dyDescent="0.2">
      <c r="A31" s="110" t="s">
        <v>49</v>
      </c>
      <c r="B31" s="15">
        <f>[27]Setembro!$G$5</f>
        <v>23</v>
      </c>
      <c r="C31" s="15">
        <f>[27]Setembro!$G$6</f>
        <v>21</v>
      </c>
      <c r="D31" s="15">
        <f>[27]Setembro!$G$7</f>
        <v>48</v>
      </c>
      <c r="E31" s="15">
        <f>[27]Setembro!$G$8</f>
        <v>98</v>
      </c>
      <c r="F31" s="15">
        <f>[27]Setembro!$G$9</f>
        <v>98</v>
      </c>
      <c r="G31" s="15">
        <f>[27]Setembro!$G$10</f>
        <v>79</v>
      </c>
      <c r="H31" s="15">
        <f>[27]Setembro!$G$11</f>
        <v>48</v>
      </c>
      <c r="I31" s="15">
        <f>[27]Setembro!$G$12</f>
        <v>37</v>
      </c>
      <c r="J31" s="15">
        <f>[27]Setembro!$G$13</f>
        <v>26</v>
      </c>
      <c r="K31" s="15">
        <f>[27]Setembro!$G$14</f>
        <v>20</v>
      </c>
      <c r="L31" s="15">
        <f>[27]Setembro!$G$15</f>
        <v>16</v>
      </c>
      <c r="M31" s="15">
        <f>[27]Setembro!$G$16</f>
        <v>14</v>
      </c>
      <c r="N31" s="15">
        <f>[27]Setembro!$G$17</f>
        <v>28</v>
      </c>
      <c r="O31" s="15">
        <f>[27]Setembro!$G$18</f>
        <v>33</v>
      </c>
      <c r="P31" s="15">
        <f>[27]Setembro!$G$19</f>
        <v>22</v>
      </c>
      <c r="Q31" s="15">
        <f>[27]Setembro!$G$20</f>
        <v>20</v>
      </c>
      <c r="R31" s="15">
        <f>[27]Setembro!$G$21</f>
        <v>21</v>
      </c>
      <c r="S31" s="15">
        <f>[27]Setembro!$G$22</f>
        <v>21</v>
      </c>
      <c r="T31" s="15">
        <f>[27]Setembro!$G$23</f>
        <v>45</v>
      </c>
      <c r="U31" s="15">
        <f>[27]Setembro!$G$24</f>
        <v>37</v>
      </c>
      <c r="V31" s="15">
        <f>[27]Setembro!$G$25</f>
        <v>33</v>
      </c>
      <c r="W31" s="15">
        <f>[27]Setembro!$G$26</f>
        <v>21</v>
      </c>
      <c r="X31" s="15">
        <f>[27]Setembro!$G$27</f>
        <v>13</v>
      </c>
      <c r="Y31" s="15">
        <f>[27]Setembro!$G$28</f>
        <v>23</v>
      </c>
      <c r="Z31" s="15">
        <f>[27]Setembro!$G$29</f>
        <v>29</v>
      </c>
      <c r="AA31" s="15">
        <f>[27]Setembro!$G$30</f>
        <v>24</v>
      </c>
      <c r="AB31" s="15">
        <f>[27]Setembro!$G$31</f>
        <v>21</v>
      </c>
      <c r="AC31" s="15">
        <f>[27]Setembro!$G$32</f>
        <v>18</v>
      </c>
      <c r="AD31" s="15">
        <f>[27]Setembro!$G$33</f>
        <v>15</v>
      </c>
      <c r="AE31" s="15">
        <f>[27]Setembro!$G$34</f>
        <v>12</v>
      </c>
      <c r="AF31" s="28">
        <f>MIN(B31:AE31)</f>
        <v>12</v>
      </c>
      <c r="AG31" s="115">
        <f>AVERAGE(B31:AE31)</f>
        <v>32.133333333333333</v>
      </c>
    </row>
    <row r="32" spans="1:34" ht="17.100000000000001" customHeight="1" x14ac:dyDescent="0.2">
      <c r="A32" s="110" t="s">
        <v>20</v>
      </c>
      <c r="B32" s="15" t="str">
        <f>[28]Setembro!$G$5</f>
        <v>*</v>
      </c>
      <c r="C32" s="15" t="str">
        <f>[28]Setembro!$G$6</f>
        <v>*</v>
      </c>
      <c r="D32" s="15" t="str">
        <f>[28]Setembro!$G$7</f>
        <v>*</v>
      </c>
      <c r="E32" s="15" t="str">
        <f>[28]Setembro!$G$8</f>
        <v>*</v>
      </c>
      <c r="F32" s="15" t="str">
        <f>[28]Setembro!$G$9</f>
        <v>*</v>
      </c>
      <c r="G32" s="15" t="str">
        <f>[28]Setembro!$G$10</f>
        <v>*</v>
      </c>
      <c r="H32" s="15" t="str">
        <f>[28]Setembro!$G$11</f>
        <v>*</v>
      </c>
      <c r="I32" s="15" t="str">
        <f>[28]Setembro!$G$12</f>
        <v>*</v>
      </c>
      <c r="J32" s="15" t="str">
        <f>[28]Setembro!$G$13</f>
        <v>*</v>
      </c>
      <c r="K32" s="15" t="str">
        <f>[28]Setembro!$G$14</f>
        <v>*</v>
      </c>
      <c r="L32" s="15" t="str">
        <f>[28]Setembro!$G$15</f>
        <v>*</v>
      </c>
      <c r="M32" s="15" t="str">
        <f>[28]Setembro!$G$16</f>
        <v>*</v>
      </c>
      <c r="N32" s="15" t="str">
        <f>[28]Setembro!$G$17</f>
        <v>*</v>
      </c>
      <c r="O32" s="15" t="str">
        <f>[28]Setembro!$G$18</f>
        <v>*</v>
      </c>
      <c r="P32" s="15" t="str">
        <f>[28]Setembro!$G$19</f>
        <v>*</v>
      </c>
      <c r="Q32" s="15" t="str">
        <f>[28]Setembro!$G$20</f>
        <v>*</v>
      </c>
      <c r="R32" s="15" t="str">
        <f>[28]Setembro!$G$21</f>
        <v>*</v>
      </c>
      <c r="S32" s="15" t="str">
        <f>[28]Setembro!$G$22</f>
        <v>*</v>
      </c>
      <c r="T32" s="15" t="str">
        <f>[28]Setembro!$G$23</f>
        <v>*</v>
      </c>
      <c r="U32" s="15" t="str">
        <f>[28]Setembro!$G$24</f>
        <v>*</v>
      </c>
      <c r="V32" s="15" t="str">
        <f>[28]Setembro!$G$25</f>
        <v>*</v>
      </c>
      <c r="W32" s="15" t="str">
        <f>[28]Setembro!$G$26</f>
        <v>*</v>
      </c>
      <c r="X32" s="15" t="str">
        <f>[28]Setembro!$G$27</f>
        <v>*</v>
      </c>
      <c r="Y32" s="15" t="str">
        <f>[28]Setembro!$G$28</f>
        <v>*</v>
      </c>
      <c r="Z32" s="15" t="str">
        <f>[28]Setembro!$G$29</f>
        <v>*</v>
      </c>
      <c r="AA32" s="15" t="str">
        <f>[28]Setembro!$G$30</f>
        <v>*</v>
      </c>
      <c r="AB32" s="15" t="str">
        <f>[28]Setembro!$G$31</f>
        <v>*</v>
      </c>
      <c r="AC32" s="15" t="str">
        <f>[28]Setembro!$G$32</f>
        <v>*</v>
      </c>
      <c r="AD32" s="15" t="str">
        <f>[28]Setembro!$G$33</f>
        <v>*</v>
      </c>
      <c r="AE32" s="15" t="str">
        <f>[28]Setembro!$G$34</f>
        <v>*</v>
      </c>
      <c r="AF32" s="28" t="s">
        <v>141</v>
      </c>
      <c r="AG32" s="115" t="s">
        <v>141</v>
      </c>
    </row>
    <row r="33" spans="1:35" s="5" customFormat="1" ht="17.100000000000001" customHeight="1" x14ac:dyDescent="0.2">
      <c r="A33" s="117" t="s">
        <v>35</v>
      </c>
      <c r="B33" s="23">
        <f t="shared" ref="B33:AF33" si="7">MIN(B5:B32)</f>
        <v>17</v>
      </c>
      <c r="C33" s="23">
        <f t="shared" si="7"/>
        <v>13</v>
      </c>
      <c r="D33" s="23">
        <f t="shared" si="7"/>
        <v>34</v>
      </c>
      <c r="E33" s="23">
        <f t="shared" si="7"/>
        <v>61</v>
      </c>
      <c r="F33" s="23">
        <f t="shared" si="7"/>
        <v>40</v>
      </c>
      <c r="G33" s="23">
        <f t="shared" si="7"/>
        <v>38</v>
      </c>
      <c r="H33" s="23">
        <f t="shared" si="7"/>
        <v>25</v>
      </c>
      <c r="I33" s="23">
        <f t="shared" si="7"/>
        <v>25</v>
      </c>
      <c r="J33" s="23">
        <f t="shared" si="7"/>
        <v>19</v>
      </c>
      <c r="K33" s="23">
        <f t="shared" si="7"/>
        <v>16</v>
      </c>
      <c r="L33" s="23">
        <f t="shared" si="7"/>
        <v>14</v>
      </c>
      <c r="M33" s="23">
        <f t="shared" si="7"/>
        <v>14</v>
      </c>
      <c r="N33" s="23">
        <f t="shared" si="7"/>
        <v>14</v>
      </c>
      <c r="O33" s="23">
        <f t="shared" si="7"/>
        <v>15</v>
      </c>
      <c r="P33" s="23">
        <f t="shared" si="7"/>
        <v>17</v>
      </c>
      <c r="Q33" s="23">
        <f t="shared" si="7"/>
        <v>12</v>
      </c>
      <c r="R33" s="23">
        <f t="shared" si="7"/>
        <v>19</v>
      </c>
      <c r="S33" s="23">
        <f t="shared" si="7"/>
        <v>19</v>
      </c>
      <c r="T33" s="23">
        <f t="shared" si="7"/>
        <v>32</v>
      </c>
      <c r="U33" s="23">
        <f t="shared" si="7"/>
        <v>15</v>
      </c>
      <c r="V33" s="23">
        <f t="shared" si="7"/>
        <v>15</v>
      </c>
      <c r="W33" s="23">
        <f t="shared" si="7"/>
        <v>11</v>
      </c>
      <c r="X33" s="23">
        <f t="shared" si="7"/>
        <v>10</v>
      </c>
      <c r="Y33" s="23">
        <f t="shared" si="7"/>
        <v>11</v>
      </c>
      <c r="Z33" s="23">
        <f t="shared" si="7"/>
        <v>16</v>
      </c>
      <c r="AA33" s="23">
        <f t="shared" si="7"/>
        <v>17</v>
      </c>
      <c r="AB33" s="23">
        <f t="shared" si="7"/>
        <v>17</v>
      </c>
      <c r="AC33" s="23">
        <f t="shared" si="7"/>
        <v>14</v>
      </c>
      <c r="AD33" s="23">
        <f t="shared" si="7"/>
        <v>11</v>
      </c>
      <c r="AE33" s="23">
        <f t="shared" si="7"/>
        <v>12</v>
      </c>
      <c r="AF33" s="28">
        <f t="shared" si="7"/>
        <v>10</v>
      </c>
      <c r="AG33" s="126">
        <f>AVERAGE(AG5:AG32)</f>
        <v>31.21127320954907</v>
      </c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86"/>
      <c r="AG34" s="87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0"/>
      <c r="AG35" s="81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88"/>
      <c r="AG36" s="73"/>
      <c r="AH36" s="2"/>
      <c r="AI36" s="2"/>
    </row>
    <row r="37" spans="1:35" x14ac:dyDescent="0.2">
      <c r="A37" s="78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2"/>
      <c r="AG37" s="89"/>
      <c r="AH37" s="13"/>
    </row>
    <row r="38" spans="1:35" ht="13.5" thickBot="1" x14ac:dyDescent="0.25">
      <c r="A38" s="82"/>
      <c r="B38" s="83"/>
      <c r="C38" s="84"/>
      <c r="D38" s="84"/>
      <c r="E38" s="84"/>
      <c r="F38" s="84"/>
      <c r="G38" s="84"/>
      <c r="H38" s="84"/>
      <c r="I38" s="84"/>
      <c r="J38" s="84"/>
      <c r="K38" s="83"/>
      <c r="L38" s="8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90"/>
      <c r="AG38" s="91"/>
    </row>
    <row r="47" spans="1:35" x14ac:dyDescent="0.2">
      <c r="S47" s="2" t="s">
        <v>52</v>
      </c>
    </row>
  </sheetData>
  <sheetProtection password="C6EC" sheet="1" objects="1" scenarios="1"/>
  <mergeCells count="35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Q35:U35"/>
    <mergeCell ref="Q36:U36"/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0" zoomScale="90" zoomScaleNormal="90" workbookViewId="0">
      <selection activeCell="AF27" sqref="AF2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134" t="s">
        <v>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6"/>
    </row>
    <row r="2" spans="1:32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3"/>
    </row>
    <row r="3" spans="1:32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09" t="s">
        <v>41</v>
      </c>
    </row>
    <row r="4" spans="1:32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09" t="s">
        <v>39</v>
      </c>
    </row>
    <row r="5" spans="1:32" s="5" customFormat="1" ht="20.100000000000001" customHeight="1" x14ac:dyDescent="0.2">
      <c r="A5" s="110" t="s">
        <v>45</v>
      </c>
      <c r="B5" s="14">
        <f>[1]Setembro!$H$5</f>
        <v>7.2</v>
      </c>
      <c r="C5" s="14">
        <f>[1]Setembro!$H$6</f>
        <v>8.64</v>
      </c>
      <c r="D5" s="14">
        <f>[1]Setembro!$H$7</f>
        <v>14.4</v>
      </c>
      <c r="E5" s="14">
        <f>[1]Setembro!$H$8</f>
        <v>7.5600000000000005</v>
      </c>
      <c r="F5" s="14">
        <f>[1]Setembro!$H$9</f>
        <v>9.3600000000000012</v>
      </c>
      <c r="G5" s="14">
        <f>[1]Setembro!$H$10</f>
        <v>14.04</v>
      </c>
      <c r="H5" s="14">
        <f>[1]Setembro!$H$11</f>
        <v>8.64</v>
      </c>
      <c r="I5" s="14">
        <f>[1]Setembro!$H$12</f>
        <v>9</v>
      </c>
      <c r="J5" s="14">
        <f>[1]Setembro!$H$13</f>
        <v>11.520000000000001</v>
      </c>
      <c r="K5" s="14">
        <f>[1]Setembro!$H$14</f>
        <v>9.3600000000000012</v>
      </c>
      <c r="L5" s="14">
        <f>[1]Setembro!$H$15</f>
        <v>8.64</v>
      </c>
      <c r="M5" s="14">
        <f>[1]Setembro!$H$16</f>
        <v>15.48</v>
      </c>
      <c r="N5" s="14">
        <f>[1]Setembro!$H$17</f>
        <v>15.120000000000001</v>
      </c>
      <c r="O5" s="14">
        <f>[1]Setembro!$H$18</f>
        <v>16.920000000000002</v>
      </c>
      <c r="P5" s="14">
        <f>[1]Setembro!$H$19</f>
        <v>9.7200000000000006</v>
      </c>
      <c r="Q5" s="14">
        <f>[1]Setembro!$H$20</f>
        <v>6.48</v>
      </c>
      <c r="R5" s="14">
        <f>[1]Setembro!$H$21</f>
        <v>5.4</v>
      </c>
      <c r="S5" s="14">
        <f>[1]Setembro!$H$22</f>
        <v>8.64</v>
      </c>
      <c r="T5" s="14">
        <f>[1]Setembro!$H$23</f>
        <v>27.720000000000002</v>
      </c>
      <c r="U5" s="14">
        <f>[1]Setembro!$H$24</f>
        <v>8.64</v>
      </c>
      <c r="V5" s="14">
        <f>[1]Setembro!$H$25</f>
        <v>17.28</v>
      </c>
      <c r="W5" s="14">
        <f>[1]Setembro!$H$26</f>
        <v>9.3600000000000012</v>
      </c>
      <c r="X5" s="14">
        <f>[1]Setembro!$H$27</f>
        <v>10.44</v>
      </c>
      <c r="Y5" s="14">
        <f>[1]Setembro!$H$28</f>
        <v>10.08</v>
      </c>
      <c r="Z5" s="14">
        <f>[1]Setembro!$H$29</f>
        <v>10.44</v>
      </c>
      <c r="AA5" s="14">
        <f>[1]Setembro!$H$30</f>
        <v>9</v>
      </c>
      <c r="AB5" s="14">
        <f>[1]Setembro!$H$31</f>
        <v>10.8</v>
      </c>
      <c r="AC5" s="14">
        <f>[1]Setembro!$H$32</f>
        <v>12.6</v>
      </c>
      <c r="AD5" s="14">
        <f>[1]Setembro!$H$33</f>
        <v>7.5600000000000005</v>
      </c>
      <c r="AE5" s="14">
        <f>[1]Setembro!$H$34</f>
        <v>9.3600000000000012</v>
      </c>
      <c r="AF5" s="111">
        <f t="shared" ref="AF5:AF14" si="1">MAX(B5:AE5)</f>
        <v>27.720000000000002</v>
      </c>
    </row>
    <row r="6" spans="1:32" ht="17.100000000000001" customHeight="1" x14ac:dyDescent="0.2">
      <c r="A6" s="110" t="s">
        <v>0</v>
      </c>
      <c r="B6" s="15">
        <f>[2]Setembro!$H$5</f>
        <v>11.16</v>
      </c>
      <c r="C6" s="15">
        <f>[2]Setembro!$H$6</f>
        <v>9</v>
      </c>
      <c r="D6" s="15">
        <f>[2]Setembro!$H$7</f>
        <v>9</v>
      </c>
      <c r="E6" s="15">
        <f>[2]Setembro!$H$8</f>
        <v>10.8</v>
      </c>
      <c r="F6" s="15">
        <f>[2]Setembro!$H$9</f>
        <v>12.6</v>
      </c>
      <c r="G6" s="15">
        <f>[2]Setembro!$H$10</f>
        <v>11.16</v>
      </c>
      <c r="H6" s="15">
        <f>[2]Setembro!$H$11</f>
        <v>8.64</v>
      </c>
      <c r="I6" s="15">
        <f>[2]Setembro!$H$12</f>
        <v>11.16</v>
      </c>
      <c r="J6" s="15">
        <f>[2]Setembro!$H$13</f>
        <v>15.120000000000001</v>
      </c>
      <c r="K6" s="15">
        <f>[2]Setembro!$H$14</f>
        <v>14.04</v>
      </c>
      <c r="L6" s="15">
        <f>[2]Setembro!$H$15</f>
        <v>12.96</v>
      </c>
      <c r="M6" s="15">
        <f>[2]Setembro!$H$16</f>
        <v>25.56</v>
      </c>
      <c r="N6" s="15">
        <f>[2]Setembro!$H$17</f>
        <v>25.92</v>
      </c>
      <c r="O6" s="15">
        <f>[2]Setembro!$H$18</f>
        <v>14.4</v>
      </c>
      <c r="P6" s="15">
        <f>[2]Setembro!$H$19</f>
        <v>10.08</v>
      </c>
      <c r="Q6" s="15">
        <f>[2]Setembro!$H$20</f>
        <v>11.16</v>
      </c>
      <c r="R6" s="15">
        <f>[2]Setembro!$H$21</f>
        <v>13.68</v>
      </c>
      <c r="S6" s="15">
        <f>[2]Setembro!$H$22</f>
        <v>15.840000000000002</v>
      </c>
      <c r="T6" s="15">
        <f>[2]Setembro!$H$23</f>
        <v>15.840000000000002</v>
      </c>
      <c r="U6" s="15">
        <f>[2]Setembro!$H$24</f>
        <v>10.44</v>
      </c>
      <c r="V6" s="15">
        <f>[2]Setembro!$H$25</f>
        <v>22.68</v>
      </c>
      <c r="W6" s="15">
        <f>[2]Setembro!$H$26</f>
        <v>24.840000000000003</v>
      </c>
      <c r="X6" s="15">
        <f>[2]Setembro!$H$27</f>
        <v>14.76</v>
      </c>
      <c r="Y6" s="15">
        <f>[2]Setembro!$H$28</f>
        <v>8.64</v>
      </c>
      <c r="Z6" s="15">
        <f>[2]Setembro!$H$29</f>
        <v>10.08</v>
      </c>
      <c r="AA6" s="15">
        <f>[2]Setembro!$H$30</f>
        <v>11.879999999999999</v>
      </c>
      <c r="AB6" s="15">
        <f>[2]Setembro!$H$31</f>
        <v>15.840000000000002</v>
      </c>
      <c r="AC6" s="15">
        <f>[2]Setembro!$H$32</f>
        <v>16.559999999999999</v>
      </c>
      <c r="AD6" s="15">
        <f>[2]Setembro!$H$33</f>
        <v>15.840000000000002</v>
      </c>
      <c r="AE6" s="15">
        <f>[2]Setembro!$H$34</f>
        <v>25.92</v>
      </c>
      <c r="AF6" s="112">
        <f t="shared" si="1"/>
        <v>25.92</v>
      </c>
    </row>
    <row r="7" spans="1:32" ht="17.100000000000001" customHeight="1" x14ac:dyDescent="0.2">
      <c r="A7" s="110" t="s">
        <v>1</v>
      </c>
      <c r="B7" s="15">
        <f>[3]Setembro!$H$5</f>
        <v>5.04</v>
      </c>
      <c r="C7" s="15">
        <f>[3]Setembro!$H$6</f>
        <v>10.08</v>
      </c>
      <c r="D7" s="15">
        <f>[3]Setembro!$H$7</f>
        <v>5.4</v>
      </c>
      <c r="E7" s="15">
        <f>[3]Setembro!$H$8</f>
        <v>6.48</v>
      </c>
      <c r="F7" s="15">
        <f>[3]Setembro!$H$9</f>
        <v>5.7600000000000007</v>
      </c>
      <c r="G7" s="15">
        <f>[3]Setembro!$H$10</f>
        <v>7.2</v>
      </c>
      <c r="H7" s="15">
        <f>[3]Setembro!$H$11</f>
        <v>11.520000000000001</v>
      </c>
      <c r="I7" s="15">
        <f>[3]Setembro!$H$12</f>
        <v>14.76</v>
      </c>
      <c r="J7" s="15">
        <f>[3]Setembro!$H$13</f>
        <v>11.879999999999999</v>
      </c>
      <c r="K7" s="15">
        <f>[3]Setembro!$H$14</f>
        <v>6.84</v>
      </c>
      <c r="L7" s="15">
        <f>[3]Setembro!$H$15</f>
        <v>8.64</v>
      </c>
      <c r="M7" s="15">
        <f>[3]Setembro!$H$16</f>
        <v>16.2</v>
      </c>
      <c r="N7" s="15">
        <f>[3]Setembro!$H$17</f>
        <v>17.28</v>
      </c>
      <c r="O7" s="15">
        <f>[3]Setembro!$H$18</f>
        <v>17.28</v>
      </c>
      <c r="P7" s="15">
        <f>[3]Setembro!$H$19</f>
        <v>19.079999999999998</v>
      </c>
      <c r="Q7" s="15">
        <f>[3]Setembro!$H$20</f>
        <v>11.16</v>
      </c>
      <c r="R7" s="15">
        <f>[3]Setembro!$H$21</f>
        <v>11.520000000000001</v>
      </c>
      <c r="S7" s="15">
        <f>[3]Setembro!$H$22</f>
        <v>9.3600000000000012</v>
      </c>
      <c r="T7" s="15">
        <f>[3]Setembro!$H$23</f>
        <v>22.68</v>
      </c>
      <c r="U7" s="15">
        <f>[3]Setembro!$H$24</f>
        <v>13.68</v>
      </c>
      <c r="V7" s="15">
        <f>[3]Setembro!$H$25</f>
        <v>15.48</v>
      </c>
      <c r="W7" s="15">
        <f>[3]Setembro!$H$26</f>
        <v>18.720000000000002</v>
      </c>
      <c r="X7" s="15">
        <f>[3]Setembro!$H$27</f>
        <v>12.96</v>
      </c>
      <c r="Y7" s="15">
        <f>[3]Setembro!$H$28</f>
        <v>5.04</v>
      </c>
      <c r="Z7" s="15">
        <f>[3]Setembro!$H$29</f>
        <v>6.12</v>
      </c>
      <c r="AA7" s="15">
        <f>[3]Setembro!$H$30</f>
        <v>12.6</v>
      </c>
      <c r="AB7" s="15">
        <f>[3]Setembro!$H$31</f>
        <v>5.04</v>
      </c>
      <c r="AC7" s="15">
        <f>[3]Setembro!$H$32</f>
        <v>11.520000000000001</v>
      </c>
      <c r="AD7" s="15">
        <f>[3]Setembro!$H$33</f>
        <v>5.7600000000000007</v>
      </c>
      <c r="AE7" s="15">
        <f>[3]Setembro!$H$34</f>
        <v>8.64</v>
      </c>
      <c r="AF7" s="112">
        <f t="shared" si="1"/>
        <v>22.68</v>
      </c>
    </row>
    <row r="8" spans="1:32" ht="17.100000000000001" customHeight="1" x14ac:dyDescent="0.2">
      <c r="A8" s="110" t="s">
        <v>53</v>
      </c>
      <c r="B8" s="15">
        <f>[4]Setembro!$H$5</f>
        <v>12.96</v>
      </c>
      <c r="C8" s="15">
        <f>[4]Setembro!$H$6</f>
        <v>14.76</v>
      </c>
      <c r="D8" s="15">
        <f>[4]Setembro!$H$7</f>
        <v>22.32</v>
      </c>
      <c r="E8" s="15">
        <f>[4]Setembro!$H$8</f>
        <v>12.96</v>
      </c>
      <c r="F8" s="15">
        <f>[4]Setembro!$H$9</f>
        <v>15.48</v>
      </c>
      <c r="G8" s="15">
        <f>[4]Setembro!$H$10</f>
        <v>20.16</v>
      </c>
      <c r="H8" s="15">
        <f>[4]Setembro!$H$11</f>
        <v>19.079999999999998</v>
      </c>
      <c r="I8" s="15">
        <f>[4]Setembro!$H$12</f>
        <v>16.920000000000002</v>
      </c>
      <c r="J8" s="15">
        <f>[4]Setembro!$H$13</f>
        <v>21.6</v>
      </c>
      <c r="K8" s="15">
        <f>[4]Setembro!$H$14</f>
        <v>23.759999999999998</v>
      </c>
      <c r="L8" s="15">
        <f>[4]Setembro!$H$15</f>
        <v>19.079999999999998</v>
      </c>
      <c r="M8" s="15">
        <f>[4]Setembro!$H$16</f>
        <v>16.920000000000002</v>
      </c>
      <c r="N8" s="15">
        <f>[4]Setembro!$H$17</f>
        <v>29.16</v>
      </c>
      <c r="O8" s="15">
        <f>[4]Setembro!$H$18</f>
        <v>25.92</v>
      </c>
      <c r="P8" s="15">
        <f>[4]Setembro!$H$19</f>
        <v>14.04</v>
      </c>
      <c r="Q8" s="15">
        <f>[4]Setembro!$H$20</f>
        <v>20.52</v>
      </c>
      <c r="R8" s="15">
        <f>[4]Setembro!$H$21</f>
        <v>16.559999999999999</v>
      </c>
      <c r="S8" s="15">
        <f>[4]Setembro!$H$22</f>
        <v>16.2</v>
      </c>
      <c r="T8" s="15">
        <f>[4]Setembro!$H$23</f>
        <v>31.680000000000003</v>
      </c>
      <c r="U8" s="15">
        <f>[4]Setembro!$H$24</f>
        <v>20.52</v>
      </c>
      <c r="V8" s="15">
        <f>[4]Setembro!$H$25</f>
        <v>27.720000000000002</v>
      </c>
      <c r="W8" s="15">
        <f>[4]Setembro!$H$26</f>
        <v>23.040000000000003</v>
      </c>
      <c r="X8" s="15">
        <f>[4]Setembro!$H$27</f>
        <v>21.96</v>
      </c>
      <c r="Y8" s="15">
        <f>[4]Setembro!$H$28</f>
        <v>16.2</v>
      </c>
      <c r="Z8" s="15">
        <f>[4]Setembro!$H$29</f>
        <v>25.56</v>
      </c>
      <c r="AA8" s="15">
        <f>[4]Setembro!$H$30</f>
        <v>22.68</v>
      </c>
      <c r="AB8" s="15">
        <f>[4]Setembro!$H$31</f>
        <v>23.759999999999998</v>
      </c>
      <c r="AC8" s="15">
        <f>[4]Setembro!$H$32</f>
        <v>18.36</v>
      </c>
      <c r="AD8" s="15">
        <f>[4]Setembro!$H$33</f>
        <v>12.6</v>
      </c>
      <c r="AE8" s="15">
        <f>[4]Setembro!$H$34</f>
        <v>24.840000000000003</v>
      </c>
      <c r="AF8" s="112">
        <f t="shared" ref="AF8" si="2">MAX(B8:AE8)</f>
        <v>31.680000000000003</v>
      </c>
    </row>
    <row r="9" spans="1:32" ht="17.100000000000001" customHeight="1" x14ac:dyDescent="0.2">
      <c r="A9" s="110" t="s">
        <v>46</v>
      </c>
      <c r="B9" s="15">
        <f>[5]Setembro!$H$5</f>
        <v>9</v>
      </c>
      <c r="C9" s="15">
        <f>[5]Setembro!$H$6</f>
        <v>10.08</v>
      </c>
      <c r="D9" s="15">
        <f>[5]Setembro!$H$7</f>
        <v>15.48</v>
      </c>
      <c r="E9" s="15">
        <f>[5]Setembro!$H$8</f>
        <v>12.96</v>
      </c>
      <c r="F9" s="15" t="str">
        <f>[5]Setembro!$H$9</f>
        <v>*</v>
      </c>
      <c r="G9" s="15">
        <f>[5]Setembro!$H$10</f>
        <v>14.04</v>
      </c>
      <c r="H9" s="15">
        <f>[5]Setembro!$H$11</f>
        <v>11.16</v>
      </c>
      <c r="I9" s="15">
        <f>[5]Setembro!$H$12</f>
        <v>6.48</v>
      </c>
      <c r="J9" s="15">
        <f>[5]Setembro!$H$13</f>
        <v>8.2799999999999994</v>
      </c>
      <c r="K9" s="15">
        <f>[5]Setembro!$H$14</f>
        <v>10.44</v>
      </c>
      <c r="L9" s="15">
        <f>[5]Setembro!$H$15</f>
        <v>11.879999999999999</v>
      </c>
      <c r="M9" s="15">
        <f>[5]Setembro!$H$16</f>
        <v>19.8</v>
      </c>
      <c r="N9" s="15">
        <f>[5]Setembro!$H$17</f>
        <v>25.56</v>
      </c>
      <c r="O9" s="15">
        <f>[5]Setembro!$H$18</f>
        <v>18</v>
      </c>
      <c r="P9" s="15">
        <f>[5]Setembro!$H$19</f>
        <v>11.879999999999999</v>
      </c>
      <c r="Q9" s="15">
        <f>[5]Setembro!$H$20</f>
        <v>9.7200000000000006</v>
      </c>
      <c r="R9" s="15">
        <f>[5]Setembro!$H$21</f>
        <v>14.4</v>
      </c>
      <c r="S9" s="15">
        <f>[5]Setembro!$H$22</f>
        <v>12.6</v>
      </c>
      <c r="T9" s="15">
        <f>[5]Setembro!$H$23</f>
        <v>21.96</v>
      </c>
      <c r="U9" s="15">
        <f>[5]Setembro!$H$24</f>
        <v>11.16</v>
      </c>
      <c r="V9" s="15">
        <f>[5]Setembro!$H$25</f>
        <v>11.520000000000001</v>
      </c>
      <c r="W9" s="15">
        <f>[5]Setembro!$H$26</f>
        <v>15.48</v>
      </c>
      <c r="X9" s="15">
        <f>[5]Setembro!$H$27</f>
        <v>17.64</v>
      </c>
      <c r="Y9" s="15">
        <f>[5]Setembro!$H$28</f>
        <v>12.96</v>
      </c>
      <c r="Z9" s="15">
        <f>[5]Setembro!$H$29</f>
        <v>14.76</v>
      </c>
      <c r="AA9" s="15">
        <f>[5]Setembro!$H$30</f>
        <v>10.44</v>
      </c>
      <c r="AB9" s="15">
        <f>[5]Setembro!$H$31</f>
        <v>11.16</v>
      </c>
      <c r="AC9" s="15">
        <f>[5]Setembro!$H$32</f>
        <v>12.96</v>
      </c>
      <c r="AD9" s="15">
        <f>[5]Setembro!$H$33</f>
        <v>12.6</v>
      </c>
      <c r="AE9" s="15">
        <f>[5]Setembro!$H$34</f>
        <v>28.44</v>
      </c>
      <c r="AF9" s="112">
        <f t="shared" si="1"/>
        <v>28.44</v>
      </c>
    </row>
    <row r="10" spans="1:32" ht="17.100000000000001" customHeight="1" x14ac:dyDescent="0.2">
      <c r="A10" s="110" t="s">
        <v>2</v>
      </c>
      <c r="B10" s="15">
        <f>[6]Setembro!$H$5</f>
        <v>16.559999999999999</v>
      </c>
      <c r="C10" s="15">
        <f>[6]Setembro!$H$6</f>
        <v>20.52</v>
      </c>
      <c r="D10" s="15">
        <f>[6]Setembro!$H$7</f>
        <v>17.64</v>
      </c>
      <c r="E10" s="15">
        <f>[6]Setembro!$H$8</f>
        <v>15.48</v>
      </c>
      <c r="F10" s="15">
        <f>[6]Setembro!$H$9</f>
        <v>13.68</v>
      </c>
      <c r="G10" s="15">
        <f>[6]Setembro!$H$10</f>
        <v>18.720000000000002</v>
      </c>
      <c r="H10" s="15">
        <f>[6]Setembro!$H$11</f>
        <v>16.2</v>
      </c>
      <c r="I10" s="15">
        <f>[6]Setembro!$H$12</f>
        <v>19.8</v>
      </c>
      <c r="J10" s="15">
        <f>[6]Setembro!$H$13</f>
        <v>17.28</v>
      </c>
      <c r="K10" s="15">
        <f>[6]Setembro!$H$14</f>
        <v>19.8</v>
      </c>
      <c r="L10" s="15">
        <f>[6]Setembro!$H$15</f>
        <v>24.12</v>
      </c>
      <c r="M10" s="15">
        <f>[6]Setembro!$H$16</f>
        <v>23.400000000000002</v>
      </c>
      <c r="N10" s="15">
        <f>[6]Setembro!$H$17</f>
        <v>23.040000000000003</v>
      </c>
      <c r="O10" s="15">
        <f>[6]Setembro!$H$18</f>
        <v>29.880000000000003</v>
      </c>
      <c r="P10" s="15">
        <f>[6]Setembro!$H$19</f>
        <v>32.04</v>
      </c>
      <c r="Q10" s="15">
        <f>[6]Setembro!$H$20</f>
        <v>18</v>
      </c>
      <c r="R10" s="15">
        <f>[6]Setembro!$H$21</f>
        <v>19.440000000000001</v>
      </c>
      <c r="S10" s="15">
        <f>[6]Setembro!$H$22</f>
        <v>23.040000000000003</v>
      </c>
      <c r="T10" s="15">
        <f>[6]Setembro!$H$23</f>
        <v>33.119999999999997</v>
      </c>
      <c r="U10" s="15">
        <f>[6]Setembro!$H$24</f>
        <v>23.040000000000003</v>
      </c>
      <c r="V10" s="15">
        <f>[6]Setembro!$H$25</f>
        <v>27.36</v>
      </c>
      <c r="W10" s="15">
        <f>[6]Setembro!$H$26</f>
        <v>30.6</v>
      </c>
      <c r="X10" s="15">
        <f>[6]Setembro!$H$27</f>
        <v>19.079999999999998</v>
      </c>
      <c r="Y10" s="15">
        <f>[6]Setembro!$H$28</f>
        <v>16.559999999999999</v>
      </c>
      <c r="Z10" s="15">
        <f>[6]Setembro!$H$29</f>
        <v>20.52</v>
      </c>
      <c r="AA10" s="15">
        <f>[6]Setembro!$H$30</f>
        <v>20.52</v>
      </c>
      <c r="AB10" s="15">
        <f>[6]Setembro!$H$31</f>
        <v>23.759999999999998</v>
      </c>
      <c r="AC10" s="15">
        <f>[6]Setembro!$H$32</f>
        <v>27.720000000000002</v>
      </c>
      <c r="AD10" s="15">
        <f>[6]Setembro!$H$33</f>
        <v>20.16</v>
      </c>
      <c r="AE10" s="15">
        <f>[6]Setembro!$H$34</f>
        <v>20.16</v>
      </c>
      <c r="AF10" s="112">
        <f t="shared" si="1"/>
        <v>33.119999999999997</v>
      </c>
    </row>
    <row r="11" spans="1:32" ht="17.100000000000001" customHeight="1" x14ac:dyDescent="0.2">
      <c r="A11" s="110" t="s">
        <v>3</v>
      </c>
      <c r="B11" s="15">
        <f>[7]Setembro!$H$5</f>
        <v>5.4</v>
      </c>
      <c r="C11" s="15">
        <f>[7]Setembro!$H$6</f>
        <v>12.6</v>
      </c>
      <c r="D11" s="15">
        <f>[7]Setembro!$H$7</f>
        <v>11.520000000000001</v>
      </c>
      <c r="E11" s="15">
        <f>[7]Setembro!$H$8</f>
        <v>10.44</v>
      </c>
      <c r="F11" s="15">
        <f>[7]Setembro!$H$9</f>
        <v>14.76</v>
      </c>
      <c r="G11" s="15">
        <f>[7]Setembro!$H$10</f>
        <v>17.28</v>
      </c>
      <c r="H11" s="15">
        <f>[7]Setembro!$H$11</f>
        <v>7.9200000000000008</v>
      </c>
      <c r="I11" s="15">
        <f>[7]Setembro!$H$12</f>
        <v>10.44</v>
      </c>
      <c r="J11" s="15">
        <f>[7]Setembro!$H$13</f>
        <v>12.96</v>
      </c>
      <c r="K11" s="15">
        <f>[7]Setembro!$H$14</f>
        <v>12.96</v>
      </c>
      <c r="L11" s="15">
        <f>[7]Setembro!$H$15</f>
        <v>13.68</v>
      </c>
      <c r="M11" s="15">
        <f>[7]Setembro!$H$16</f>
        <v>22.32</v>
      </c>
      <c r="N11" s="15">
        <f>[7]Setembro!$H$17</f>
        <v>22.68</v>
      </c>
      <c r="O11" s="15">
        <f>[7]Setembro!$H$18</f>
        <v>14.4</v>
      </c>
      <c r="P11" s="15">
        <f>[7]Setembro!$H$19</f>
        <v>7.2</v>
      </c>
      <c r="Q11" s="15">
        <f>[7]Setembro!$H$20</f>
        <v>11.520000000000001</v>
      </c>
      <c r="R11" s="15">
        <f>[7]Setembro!$H$21</f>
        <v>10.08</v>
      </c>
      <c r="S11" s="15">
        <f>[7]Setembro!$H$22</f>
        <v>12.24</v>
      </c>
      <c r="T11" s="15">
        <f>[7]Setembro!$H$23</f>
        <v>19.8</v>
      </c>
      <c r="U11" s="15">
        <f>[7]Setembro!$H$24</f>
        <v>11.879999999999999</v>
      </c>
      <c r="V11" s="15">
        <f>[7]Setembro!$H$25</f>
        <v>24.12</v>
      </c>
      <c r="W11" s="15">
        <f>[7]Setembro!$H$26</f>
        <v>12.6</v>
      </c>
      <c r="X11" s="15">
        <f>[7]Setembro!$H$27</f>
        <v>12.24</v>
      </c>
      <c r="Y11" s="15">
        <f>[7]Setembro!$H$28</f>
        <v>12.96</v>
      </c>
      <c r="Z11" s="15">
        <f>[7]Setembro!$H$29</f>
        <v>14.04</v>
      </c>
      <c r="AA11" s="15">
        <f>[7]Setembro!$H$30</f>
        <v>13.68</v>
      </c>
      <c r="AB11" s="15">
        <f>[7]Setembro!$H$31</f>
        <v>13.32</v>
      </c>
      <c r="AC11" s="15">
        <f>[7]Setembro!$H$32</f>
        <v>10.08</v>
      </c>
      <c r="AD11" s="15">
        <f>[7]Setembro!$H$33</f>
        <v>12.24</v>
      </c>
      <c r="AE11" s="15">
        <f>[7]Setembro!$H$34</f>
        <v>11.520000000000001</v>
      </c>
      <c r="AF11" s="112">
        <f t="shared" si="1"/>
        <v>24.12</v>
      </c>
    </row>
    <row r="12" spans="1:32" ht="17.100000000000001" customHeight="1" x14ac:dyDescent="0.2">
      <c r="A12" s="110" t="s">
        <v>4</v>
      </c>
      <c r="B12" s="15">
        <f>[8]Setembro!$H$5</f>
        <v>12.96</v>
      </c>
      <c r="C12" s="15">
        <f>[8]Setembro!$H$6</f>
        <v>20.52</v>
      </c>
      <c r="D12" s="15">
        <f>[8]Setembro!$H$7</f>
        <v>12.96</v>
      </c>
      <c r="E12" s="15">
        <f>[8]Setembro!$H$8</f>
        <v>16.920000000000002</v>
      </c>
      <c r="F12" s="15">
        <f>[8]Setembro!$H$9</f>
        <v>16.559999999999999</v>
      </c>
      <c r="G12" s="15">
        <f>[8]Setembro!$H$10</f>
        <v>22.32</v>
      </c>
      <c r="H12" s="15">
        <f>[8]Setembro!$H$11</f>
        <v>11.16</v>
      </c>
      <c r="I12" s="15">
        <f>[8]Setembro!$H$12</f>
        <v>10.8</v>
      </c>
      <c r="J12" s="15">
        <f>[8]Setembro!$H$13</f>
        <v>17.64</v>
      </c>
      <c r="K12" s="15">
        <f>[8]Setembro!$H$14</f>
        <v>20.52</v>
      </c>
      <c r="L12" s="15">
        <f>[8]Setembro!$H$15</f>
        <v>19.079999999999998</v>
      </c>
      <c r="M12" s="15">
        <f>[8]Setembro!$H$16</f>
        <v>23.400000000000002</v>
      </c>
      <c r="N12" s="15">
        <f>[8]Setembro!$H$17</f>
        <v>25.2</v>
      </c>
      <c r="O12" s="15">
        <f>[8]Setembro!$H$18</f>
        <v>13.68</v>
      </c>
      <c r="P12" s="15">
        <f>[8]Setembro!$H$19</f>
        <v>18.36</v>
      </c>
      <c r="Q12" s="15">
        <f>[8]Setembro!$H$20</f>
        <v>14.76</v>
      </c>
      <c r="R12" s="15">
        <f>[8]Setembro!$H$21</f>
        <v>18</v>
      </c>
      <c r="S12" s="15">
        <f>[8]Setembro!$H$22</f>
        <v>24.48</v>
      </c>
      <c r="T12" s="15">
        <f>[8]Setembro!$H$23</f>
        <v>20.88</v>
      </c>
      <c r="U12" s="15">
        <f>[8]Setembro!$H$24</f>
        <v>13.68</v>
      </c>
      <c r="V12" s="15">
        <f>[8]Setembro!$H$25</f>
        <v>22.32</v>
      </c>
      <c r="W12" s="15">
        <f>[8]Setembro!$H$26</f>
        <v>23.040000000000003</v>
      </c>
      <c r="X12" s="15">
        <f>[8]Setembro!$H$27</f>
        <v>17.64</v>
      </c>
      <c r="Y12" s="15">
        <f>[8]Setembro!$H$28</f>
        <v>11.520000000000001</v>
      </c>
      <c r="Z12" s="15">
        <f>[8]Setembro!$H$29</f>
        <v>12.96</v>
      </c>
      <c r="AA12" s="15">
        <f>[8]Setembro!$H$30</f>
        <v>20.52</v>
      </c>
      <c r="AB12" s="15">
        <f>[8]Setembro!$H$31</f>
        <v>18.720000000000002</v>
      </c>
      <c r="AC12" s="15">
        <f>[8]Setembro!$H$32</f>
        <v>16.920000000000002</v>
      </c>
      <c r="AD12" s="15">
        <f>[8]Setembro!$H$33</f>
        <v>14.04</v>
      </c>
      <c r="AE12" s="15">
        <f>[8]Setembro!$H$34</f>
        <v>11.879999999999999</v>
      </c>
      <c r="AF12" s="112">
        <f t="shared" si="1"/>
        <v>25.2</v>
      </c>
    </row>
    <row r="13" spans="1:32" ht="17.100000000000001" customHeight="1" x14ac:dyDescent="0.2">
      <c r="A13" s="110" t="s">
        <v>5</v>
      </c>
      <c r="B13" s="15">
        <f>[9]Setembro!$H$5</f>
        <v>13.68</v>
      </c>
      <c r="C13" s="15">
        <f>[9]Setembro!$H$6</f>
        <v>19.079999999999998</v>
      </c>
      <c r="D13" s="15">
        <f>[9]Setembro!$H$7</f>
        <v>29.52</v>
      </c>
      <c r="E13" s="15">
        <f>[9]Setembro!$H$8</f>
        <v>20.16</v>
      </c>
      <c r="F13" s="15">
        <f>[9]Setembro!$H$9</f>
        <v>16.559999999999999</v>
      </c>
      <c r="G13" s="15">
        <f>[9]Setembro!$H$10</f>
        <v>16.2</v>
      </c>
      <c r="H13" s="15">
        <f>[9]Setembro!$H$11</f>
        <v>6.48</v>
      </c>
      <c r="I13" s="15">
        <f>[9]Setembro!$H$12</f>
        <v>10.8</v>
      </c>
      <c r="J13" s="15">
        <f>[9]Setembro!$H$13</f>
        <v>11.520000000000001</v>
      </c>
      <c r="K13" s="15">
        <f>[9]Setembro!$H$14</f>
        <v>13.32</v>
      </c>
      <c r="L13" s="15">
        <f>[9]Setembro!$H$15</f>
        <v>12.6</v>
      </c>
      <c r="M13" s="15">
        <f>[9]Setembro!$H$16</f>
        <v>19.440000000000001</v>
      </c>
      <c r="N13" s="15">
        <f>[9]Setembro!$H$17</f>
        <v>22.68</v>
      </c>
      <c r="O13" s="15">
        <f>[9]Setembro!$H$18</f>
        <v>27.36</v>
      </c>
      <c r="P13" s="15">
        <f>[9]Setembro!$H$19</f>
        <v>11.520000000000001</v>
      </c>
      <c r="Q13" s="15">
        <f>[9]Setembro!$H$20</f>
        <v>7.9200000000000008</v>
      </c>
      <c r="R13" s="15">
        <f>[9]Setembro!$H$21</f>
        <v>13.32</v>
      </c>
      <c r="S13" s="15">
        <f>[9]Setembro!$H$22</f>
        <v>9.3600000000000012</v>
      </c>
      <c r="T13" s="15">
        <f>[9]Setembro!$H$23</f>
        <v>25.56</v>
      </c>
      <c r="U13" s="15">
        <f>[9]Setembro!$H$24</f>
        <v>14.04</v>
      </c>
      <c r="V13" s="15">
        <f>[9]Setembro!$H$25</f>
        <v>13.32</v>
      </c>
      <c r="W13" s="15">
        <f>[9]Setembro!$H$26</f>
        <v>19.8</v>
      </c>
      <c r="X13" s="15">
        <f>[9]Setembro!$H$27</f>
        <v>21.96</v>
      </c>
      <c r="Y13" s="15">
        <f>[9]Setembro!$H$28</f>
        <v>21.240000000000002</v>
      </c>
      <c r="Z13" s="15">
        <f>[9]Setembro!$H$29</f>
        <v>18.36</v>
      </c>
      <c r="AA13" s="15">
        <f>[9]Setembro!$H$30</f>
        <v>6.84</v>
      </c>
      <c r="AB13" s="15">
        <f>[9]Setembro!$H$31</f>
        <v>13.68</v>
      </c>
      <c r="AC13" s="15">
        <f>[9]Setembro!$H$32</f>
        <v>17.28</v>
      </c>
      <c r="AD13" s="15">
        <f>[9]Setembro!$H$33</f>
        <v>13.68</v>
      </c>
      <c r="AE13" s="15">
        <f>[9]Setembro!$H$34</f>
        <v>12.24</v>
      </c>
      <c r="AF13" s="112">
        <f t="shared" si="1"/>
        <v>29.52</v>
      </c>
    </row>
    <row r="14" spans="1:32" ht="17.100000000000001" customHeight="1" x14ac:dyDescent="0.2">
      <c r="A14" s="110" t="s">
        <v>48</v>
      </c>
      <c r="B14" s="15">
        <f>[10]Setembro!$H$5</f>
        <v>19.079999999999998</v>
      </c>
      <c r="C14" s="15">
        <f>[10]Setembro!$H$6</f>
        <v>21.6</v>
      </c>
      <c r="D14" s="15">
        <f>[10]Setembro!$H$7</f>
        <v>15.840000000000002</v>
      </c>
      <c r="E14" s="15">
        <f>[10]Setembro!$H$8</f>
        <v>12.96</v>
      </c>
      <c r="F14" s="15">
        <f>[10]Setembro!$H$9</f>
        <v>24.12</v>
      </c>
      <c r="G14" s="15">
        <f>[10]Setembro!$H$10</f>
        <v>18</v>
      </c>
      <c r="H14" s="15">
        <f>[10]Setembro!$H$11</f>
        <v>14.76</v>
      </c>
      <c r="I14" s="15">
        <f>[10]Setembro!$H$12</f>
        <v>16.559999999999999</v>
      </c>
      <c r="J14" s="15">
        <f>[10]Setembro!$H$13</f>
        <v>21.96</v>
      </c>
      <c r="K14" s="15">
        <f>[10]Setembro!$H$14</f>
        <v>22.68</v>
      </c>
      <c r="L14" s="15">
        <f>[10]Setembro!$H$15</f>
        <v>24.48</v>
      </c>
      <c r="M14" s="15">
        <f>[10]Setembro!$H$16</f>
        <v>32.76</v>
      </c>
      <c r="N14" s="15">
        <f>[10]Setembro!$H$17</f>
        <v>28.44</v>
      </c>
      <c r="O14" s="15">
        <f>[10]Setembro!$H$18</f>
        <v>18.720000000000002</v>
      </c>
      <c r="P14" s="15">
        <f>[10]Setembro!$H$19</f>
        <v>20.88</v>
      </c>
      <c r="Q14" s="15">
        <f>[10]Setembro!$H$20</f>
        <v>12.96</v>
      </c>
      <c r="R14" s="15">
        <f>[10]Setembro!$H$21</f>
        <v>20.88</v>
      </c>
      <c r="S14" s="15">
        <f>[10]Setembro!$H$22</f>
        <v>32.04</v>
      </c>
      <c r="T14" s="15">
        <f>[10]Setembro!$H$23</f>
        <v>27.36</v>
      </c>
      <c r="U14" s="15">
        <f>[10]Setembro!$H$24</f>
        <v>20.52</v>
      </c>
      <c r="V14" s="15">
        <f>[10]Setembro!$H$25</f>
        <v>21.240000000000002</v>
      </c>
      <c r="W14" s="15">
        <f>[10]Setembro!$H$26</f>
        <v>19.440000000000001</v>
      </c>
      <c r="X14" s="15">
        <f>[10]Setembro!$H$27</f>
        <v>20.52</v>
      </c>
      <c r="Y14" s="15">
        <f>[10]Setembro!$H$28</f>
        <v>18.36</v>
      </c>
      <c r="Z14" s="15">
        <f>[10]Setembro!$H$29</f>
        <v>15.840000000000002</v>
      </c>
      <c r="AA14" s="15">
        <f>[10]Setembro!$H$30</f>
        <v>16.559999999999999</v>
      </c>
      <c r="AB14" s="15">
        <f>[10]Setembro!$H$31</f>
        <v>17.28</v>
      </c>
      <c r="AC14" s="15">
        <f>[10]Setembro!$H$32</f>
        <v>16.2</v>
      </c>
      <c r="AD14" s="15">
        <f>[10]Setembro!$H$33</f>
        <v>21.240000000000002</v>
      </c>
      <c r="AE14" s="15">
        <f>[10]Setembro!$H$34</f>
        <v>21.6</v>
      </c>
      <c r="AF14" s="112">
        <f t="shared" si="1"/>
        <v>32.76</v>
      </c>
    </row>
    <row r="15" spans="1:32" ht="17.100000000000001" customHeight="1" x14ac:dyDescent="0.2">
      <c r="A15" s="110" t="s">
        <v>6</v>
      </c>
      <c r="B15" s="15">
        <f>[11]Setembro!$H$5</f>
        <v>13.68</v>
      </c>
      <c r="C15" s="15">
        <f>[11]Setembro!$H$6</f>
        <v>5.4</v>
      </c>
      <c r="D15" s="15">
        <f>[11]Setembro!$H$7</f>
        <v>14.04</v>
      </c>
      <c r="E15" s="15">
        <f>[11]Setembro!$H$8</f>
        <v>9.3600000000000012</v>
      </c>
      <c r="F15" s="15">
        <f>[11]Setembro!$H$9</f>
        <v>14.4</v>
      </c>
      <c r="G15" s="15">
        <f>[11]Setembro!$H$10</f>
        <v>0.36000000000000004</v>
      </c>
      <c r="H15" s="15">
        <f>[11]Setembro!$H$11</f>
        <v>14.4</v>
      </c>
      <c r="I15" s="15">
        <f>[11]Setembro!$H$12</f>
        <v>12.24</v>
      </c>
      <c r="J15" s="15">
        <f>[11]Setembro!$H$13</f>
        <v>10.08</v>
      </c>
      <c r="K15" s="15">
        <f>[11]Setembro!$H$14</f>
        <v>7.5600000000000005</v>
      </c>
      <c r="L15" s="15">
        <f>[11]Setembro!$H$15</f>
        <v>9</v>
      </c>
      <c r="M15" s="15">
        <f>[11]Setembro!$H$16</f>
        <v>12.6</v>
      </c>
      <c r="N15" s="15">
        <f>[11]Setembro!$H$17</f>
        <v>20.52</v>
      </c>
      <c r="O15" s="15">
        <f>[11]Setembro!$H$18</f>
        <v>14.76</v>
      </c>
      <c r="P15" s="15">
        <f>[11]Setembro!$H$19</f>
        <v>18</v>
      </c>
      <c r="Q15" s="15">
        <f>[11]Setembro!$H$20</f>
        <v>8.2799999999999994</v>
      </c>
      <c r="R15" s="15">
        <f>[11]Setembro!$H$21</f>
        <v>8.2799999999999994</v>
      </c>
      <c r="S15" s="15">
        <f>[11]Setembro!$H$22</f>
        <v>16.559999999999999</v>
      </c>
      <c r="T15" s="15">
        <f>[11]Setembro!$H$23</f>
        <v>17.64</v>
      </c>
      <c r="U15" s="15">
        <f>[11]Setembro!$H$24</f>
        <v>11.16</v>
      </c>
      <c r="V15" s="15">
        <f>[11]Setembro!$H$25</f>
        <v>12.24</v>
      </c>
      <c r="W15" s="15">
        <f>[11]Setembro!$H$26</f>
        <v>11.520000000000001</v>
      </c>
      <c r="X15" s="15">
        <f>[11]Setembro!$H$27</f>
        <v>12.24</v>
      </c>
      <c r="Y15" s="15">
        <f>[11]Setembro!$H$28</f>
        <v>16.559999999999999</v>
      </c>
      <c r="Z15" s="15">
        <f>[11]Setembro!$H$29</f>
        <v>14.76</v>
      </c>
      <c r="AA15" s="15">
        <f>[11]Setembro!$H$30</f>
        <v>10.8</v>
      </c>
      <c r="AB15" s="15">
        <f>[11]Setembro!$H$31</f>
        <v>11.879999999999999</v>
      </c>
      <c r="AC15" s="15">
        <f>[11]Setembro!$H$32</f>
        <v>11.16</v>
      </c>
      <c r="AD15" s="15">
        <f>[11]Setembro!$H$33</f>
        <v>12.24</v>
      </c>
      <c r="AE15" s="15">
        <f>[11]Setembro!$H$34</f>
        <v>9.7200000000000006</v>
      </c>
      <c r="AF15" s="112">
        <f t="shared" ref="AF15:AF30" si="3">MAX(B15:AE15)</f>
        <v>20.52</v>
      </c>
    </row>
    <row r="16" spans="1:32" ht="17.100000000000001" customHeight="1" x14ac:dyDescent="0.2">
      <c r="A16" s="110" t="s">
        <v>7</v>
      </c>
      <c r="B16" s="15">
        <f>[12]Setembro!$H$5</f>
        <v>11.16</v>
      </c>
      <c r="C16" s="15">
        <f>[12]Setembro!$H$6</f>
        <v>12.96</v>
      </c>
      <c r="D16" s="15">
        <f>[12]Setembro!$H$7</f>
        <v>14.76</v>
      </c>
      <c r="E16" s="15">
        <f>[12]Setembro!$H$8</f>
        <v>12.24</v>
      </c>
      <c r="F16" s="15">
        <f>[12]Setembro!$H$9</f>
        <v>12.6</v>
      </c>
      <c r="G16" s="15">
        <f>[12]Setembro!$H$10</f>
        <v>15.120000000000001</v>
      </c>
      <c r="H16" s="15">
        <f>[12]Setembro!$H$11</f>
        <v>15.120000000000001</v>
      </c>
      <c r="I16" s="15">
        <f>[12]Setembro!$H$12</f>
        <v>15.120000000000001</v>
      </c>
      <c r="J16" s="15">
        <f>[12]Setembro!$H$13</f>
        <v>13.68</v>
      </c>
      <c r="K16" s="15">
        <f>[12]Setembro!$H$14</f>
        <v>15.48</v>
      </c>
      <c r="L16" s="15">
        <f>[12]Setembro!$H$15</f>
        <v>16.2</v>
      </c>
      <c r="M16" s="15">
        <f>[12]Setembro!$H$16</f>
        <v>25.56</v>
      </c>
      <c r="N16" s="15">
        <f>[12]Setembro!$H$17</f>
        <v>36.72</v>
      </c>
      <c r="O16" s="15">
        <f>[12]Setembro!$H$18</f>
        <v>21.96</v>
      </c>
      <c r="P16" s="15">
        <f>[12]Setembro!$H$19</f>
        <v>19.079999999999998</v>
      </c>
      <c r="Q16" s="15">
        <f>[12]Setembro!$H$20</f>
        <v>10.44</v>
      </c>
      <c r="R16" s="15">
        <f>[12]Setembro!$H$21</f>
        <v>18</v>
      </c>
      <c r="S16" s="15">
        <f>[12]Setembro!$H$22</f>
        <v>19.079999999999998</v>
      </c>
      <c r="T16" s="15">
        <f>[12]Setembro!$H$23</f>
        <v>27.36</v>
      </c>
      <c r="U16" s="15">
        <f>[12]Setembro!$H$24</f>
        <v>17.64</v>
      </c>
      <c r="V16" s="15">
        <f>[12]Setembro!$H$25</f>
        <v>23.759999999999998</v>
      </c>
      <c r="W16" s="15">
        <f>[12]Setembro!$H$26</f>
        <v>20.16</v>
      </c>
      <c r="X16" s="15">
        <f>[12]Setembro!$H$27</f>
        <v>14.76</v>
      </c>
      <c r="Y16" s="15">
        <f>[12]Setembro!$H$28</f>
        <v>12.96</v>
      </c>
      <c r="Z16" s="15">
        <f>[12]Setembro!$H$29</f>
        <v>15.840000000000002</v>
      </c>
      <c r="AA16" s="15">
        <f>[12]Setembro!$H$30</f>
        <v>13.32</v>
      </c>
      <c r="AB16" s="15">
        <f>[12]Setembro!$H$31</f>
        <v>13.68</v>
      </c>
      <c r="AC16" s="15">
        <f>[12]Setembro!$H$32</f>
        <v>18.720000000000002</v>
      </c>
      <c r="AD16" s="15">
        <f>[12]Setembro!$H$33</f>
        <v>11.520000000000001</v>
      </c>
      <c r="AE16" s="15">
        <f>[12]Setembro!$H$34</f>
        <v>25.56</v>
      </c>
      <c r="AF16" s="112">
        <f t="shared" si="3"/>
        <v>36.72</v>
      </c>
    </row>
    <row r="17" spans="1:32" ht="17.100000000000001" customHeight="1" x14ac:dyDescent="0.2">
      <c r="A17" s="110" t="s">
        <v>8</v>
      </c>
      <c r="B17" s="15">
        <f>[13]Setembro!$H$5</f>
        <v>0</v>
      </c>
      <c r="C17" s="15">
        <f>[13]Setembro!$H$6</f>
        <v>17.64</v>
      </c>
      <c r="D17" s="15">
        <f>[13]Setembro!$H$7</f>
        <v>13.32</v>
      </c>
      <c r="E17" s="15">
        <f>[13]Setembro!$H$8</f>
        <v>6.12</v>
      </c>
      <c r="F17" s="15">
        <f>[13]Setembro!$H$9</f>
        <v>10.08</v>
      </c>
      <c r="G17" s="15">
        <f>[13]Setembro!$H$10</f>
        <v>13.32</v>
      </c>
      <c r="H17" s="15">
        <f>[13]Setembro!$H$11</f>
        <v>15.120000000000001</v>
      </c>
      <c r="I17" s="15">
        <f>[13]Setembro!$H$12</f>
        <v>12.24</v>
      </c>
      <c r="J17" s="15">
        <f>[13]Setembro!$H$13</f>
        <v>13.32</v>
      </c>
      <c r="K17" s="15">
        <f>[13]Setembro!$H$14</f>
        <v>18</v>
      </c>
      <c r="L17" s="15">
        <f>[13]Setembro!$H$15</f>
        <v>14.4</v>
      </c>
      <c r="M17" s="15">
        <f>[13]Setembro!$H$16</f>
        <v>24.840000000000003</v>
      </c>
      <c r="N17" s="15">
        <f>[13]Setembro!$H$17</f>
        <v>31.680000000000003</v>
      </c>
      <c r="O17" s="15">
        <f>[13]Setembro!$H$18</f>
        <v>16.2</v>
      </c>
      <c r="P17" s="15">
        <f>[13]Setembro!$H$19</f>
        <v>21.96</v>
      </c>
      <c r="Q17" s="15">
        <f>[13]Setembro!$H$20</f>
        <v>10.8</v>
      </c>
      <c r="R17" s="15">
        <f>[13]Setembro!$H$21</f>
        <v>14.76</v>
      </c>
      <c r="S17" s="15">
        <f>[13]Setembro!$H$22</f>
        <v>20.52</v>
      </c>
      <c r="T17" s="15">
        <f>[13]Setembro!$H$23</f>
        <v>16.559999999999999</v>
      </c>
      <c r="U17" s="15">
        <f>[13]Setembro!$H$24</f>
        <v>20.16</v>
      </c>
      <c r="V17" s="15">
        <f>[13]Setembro!$H$25</f>
        <v>23.040000000000003</v>
      </c>
      <c r="W17" s="15">
        <f>[13]Setembro!$H$26</f>
        <v>23.759999999999998</v>
      </c>
      <c r="X17" s="15">
        <f>[13]Setembro!$H$27</f>
        <v>16.920000000000002</v>
      </c>
      <c r="Y17" s="15">
        <f>[13]Setembro!$H$28</f>
        <v>2.52</v>
      </c>
      <c r="Z17" s="15">
        <f>[13]Setembro!$H$29</f>
        <v>14.4</v>
      </c>
      <c r="AA17" s="15">
        <f>[13]Setembro!$H$30</f>
        <v>5.04</v>
      </c>
      <c r="AB17" s="15">
        <f>[13]Setembro!$H$31</f>
        <v>15.120000000000001</v>
      </c>
      <c r="AC17" s="15">
        <f>[13]Setembro!$H$32</f>
        <v>18.36</v>
      </c>
      <c r="AD17" s="15">
        <f>[13]Setembro!$H$33</f>
        <v>12.96</v>
      </c>
      <c r="AE17" s="15">
        <f>[13]Setembro!$H$34</f>
        <v>27</v>
      </c>
      <c r="AF17" s="112">
        <f t="shared" si="3"/>
        <v>31.680000000000003</v>
      </c>
    </row>
    <row r="18" spans="1:32" ht="17.100000000000001" customHeight="1" x14ac:dyDescent="0.2">
      <c r="A18" s="110" t="s">
        <v>9</v>
      </c>
      <c r="B18" s="15">
        <f>[14]Setembro!$H$5</f>
        <v>10.8</v>
      </c>
      <c r="C18" s="15">
        <f>[14]Setembro!$H$6</f>
        <v>12.6</v>
      </c>
      <c r="D18" s="15">
        <f>[14]Setembro!$H$7</f>
        <v>12.24</v>
      </c>
      <c r="E18" s="15">
        <f>[14]Setembro!$H$8</f>
        <v>13.32</v>
      </c>
      <c r="F18" s="15">
        <f>[14]Setembro!$H$9</f>
        <v>17.64</v>
      </c>
      <c r="G18" s="15">
        <f>[14]Setembro!$H$10</f>
        <v>16.2</v>
      </c>
      <c r="H18" s="15">
        <f>[14]Setembro!$H$11</f>
        <v>14.76</v>
      </c>
      <c r="I18" s="15">
        <f>[14]Setembro!$H$12</f>
        <v>12.24</v>
      </c>
      <c r="J18" s="15">
        <f>[14]Setembro!$H$13</f>
        <v>12.6</v>
      </c>
      <c r="K18" s="15">
        <f>[14]Setembro!$H$14</f>
        <v>15.48</v>
      </c>
      <c r="L18" s="15">
        <f>[14]Setembro!$H$15</f>
        <v>14.04</v>
      </c>
      <c r="M18" s="15">
        <f>[14]Setembro!$H$16</f>
        <v>17.64</v>
      </c>
      <c r="N18" s="15">
        <f>[14]Setembro!$H$17</f>
        <v>38.519999999999996</v>
      </c>
      <c r="O18" s="15">
        <f>[14]Setembro!$H$18</f>
        <v>23.759999999999998</v>
      </c>
      <c r="P18" s="15">
        <f>[14]Setembro!$H$19</f>
        <v>18.36</v>
      </c>
      <c r="Q18" s="15">
        <f>[14]Setembro!$H$20</f>
        <v>12.24</v>
      </c>
      <c r="R18" s="15">
        <f>[14]Setembro!$H$21</f>
        <v>13.68</v>
      </c>
      <c r="S18" s="15">
        <f>[14]Setembro!$H$22</f>
        <v>16.559999999999999</v>
      </c>
      <c r="T18" s="15">
        <f>[14]Setembro!$H$23</f>
        <v>28.8</v>
      </c>
      <c r="U18" s="15">
        <f>[14]Setembro!$H$24</f>
        <v>18</v>
      </c>
      <c r="V18" s="15">
        <f>[14]Setembro!$H$25</f>
        <v>18.720000000000002</v>
      </c>
      <c r="W18" s="15">
        <f>[14]Setembro!$H$26</f>
        <v>17.64</v>
      </c>
      <c r="X18" s="15">
        <f>[14]Setembro!$H$27</f>
        <v>16.920000000000002</v>
      </c>
      <c r="Y18" s="15">
        <f>[14]Setembro!$H$28</f>
        <v>14.4</v>
      </c>
      <c r="Z18" s="15">
        <f>[14]Setembro!$H$29</f>
        <v>16.2</v>
      </c>
      <c r="AA18" s="15">
        <f>[14]Setembro!$H$30</f>
        <v>11.520000000000001</v>
      </c>
      <c r="AB18" s="15">
        <f>[14]Setembro!$H$31</f>
        <v>11.16</v>
      </c>
      <c r="AC18" s="15">
        <f>[14]Setembro!$H$32</f>
        <v>10.44</v>
      </c>
      <c r="AD18" s="15">
        <f>[14]Setembro!$H$33</f>
        <v>9.3600000000000012</v>
      </c>
      <c r="AE18" s="15">
        <f>[14]Setembro!$H$34</f>
        <v>24.12</v>
      </c>
      <c r="AF18" s="112">
        <f t="shared" si="3"/>
        <v>38.519999999999996</v>
      </c>
    </row>
    <row r="19" spans="1:32" ht="17.100000000000001" customHeight="1" x14ac:dyDescent="0.2">
      <c r="A19" s="110" t="s">
        <v>47</v>
      </c>
      <c r="B19" s="15">
        <f>[15]Setembro!$H$5</f>
        <v>8.2799999999999994</v>
      </c>
      <c r="C19" s="15">
        <f>[15]Setembro!$H$6</f>
        <v>10.44</v>
      </c>
      <c r="D19" s="15">
        <f>[15]Setembro!$H$7</f>
        <v>12.6</v>
      </c>
      <c r="E19" s="15">
        <f>[15]Setembro!$H$8</f>
        <v>12.6</v>
      </c>
      <c r="F19" s="15">
        <f>[15]Setembro!$H$9</f>
        <v>12.6</v>
      </c>
      <c r="G19" s="15">
        <f>[15]Setembro!$H$10</f>
        <v>9</v>
      </c>
      <c r="H19" s="15">
        <f>[15]Setembro!$H$11</f>
        <v>5.7600000000000007</v>
      </c>
      <c r="I19" s="15">
        <f>[15]Setembro!$H$12</f>
        <v>6.48</v>
      </c>
      <c r="J19" s="15">
        <f>[15]Setembro!$H$13</f>
        <v>6.84</v>
      </c>
      <c r="K19" s="15">
        <f>[15]Setembro!$H$14</f>
        <v>8.64</v>
      </c>
      <c r="L19" s="15">
        <f>[15]Setembro!$H$15</f>
        <v>9</v>
      </c>
      <c r="M19" s="15">
        <f>[15]Setembro!$H$16</f>
        <v>20.88</v>
      </c>
      <c r="N19" s="15">
        <f>[15]Setembro!$H$17</f>
        <v>16.920000000000002</v>
      </c>
      <c r="O19" s="15">
        <f>[15]Setembro!$H$18</f>
        <v>8.64</v>
      </c>
      <c r="P19" s="15">
        <f>[15]Setembro!$H$19</f>
        <v>6.84</v>
      </c>
      <c r="Q19" s="15">
        <f>[15]Setembro!$H$20</f>
        <v>7.9200000000000008</v>
      </c>
      <c r="R19" s="15">
        <f>[15]Setembro!$H$21</f>
        <v>13.32</v>
      </c>
      <c r="S19" s="15">
        <f>[15]Setembro!$H$22</f>
        <v>10.08</v>
      </c>
      <c r="T19" s="15">
        <f>[15]Setembro!$H$23</f>
        <v>12.6</v>
      </c>
      <c r="U19" s="15">
        <f>[15]Setembro!$H$24</f>
        <v>6.84</v>
      </c>
      <c r="V19" s="15">
        <f>[15]Setembro!$H$25</f>
        <v>12.6</v>
      </c>
      <c r="W19" s="15">
        <f>[15]Setembro!$H$26</f>
        <v>12.24</v>
      </c>
      <c r="X19" s="15">
        <f>[15]Setembro!$H$27</f>
        <v>12.96</v>
      </c>
      <c r="Y19" s="15">
        <f>[15]Setembro!$H$28</f>
        <v>10.44</v>
      </c>
      <c r="Z19" s="15">
        <f>[15]Setembro!$H$29</f>
        <v>10.44</v>
      </c>
      <c r="AA19" s="15">
        <f>[15]Setembro!$H$30</f>
        <v>7.2</v>
      </c>
      <c r="AB19" s="15">
        <f>[15]Setembro!$H$31</f>
        <v>10.44</v>
      </c>
      <c r="AC19" s="15">
        <f>[15]Setembro!$H$32</f>
        <v>7.5600000000000005</v>
      </c>
      <c r="AD19" s="15">
        <f>[15]Setembro!$H$33</f>
        <v>8.2799999999999994</v>
      </c>
      <c r="AE19" s="15">
        <f>[15]Setembro!$H$34</f>
        <v>11.879999999999999</v>
      </c>
      <c r="AF19" s="112">
        <f t="shared" si="3"/>
        <v>20.88</v>
      </c>
    </row>
    <row r="20" spans="1:32" ht="17.100000000000001" customHeight="1" x14ac:dyDescent="0.2">
      <c r="A20" s="110" t="s">
        <v>10</v>
      </c>
      <c r="B20" s="15">
        <f>[16]Setembro!$H$5</f>
        <v>6.84</v>
      </c>
      <c r="C20" s="15">
        <f>[16]Setembro!$H$6</f>
        <v>7.9200000000000008</v>
      </c>
      <c r="D20" s="15">
        <f>[16]Setembro!$H$7</f>
        <v>11.879999999999999</v>
      </c>
      <c r="E20" s="15">
        <f>[16]Setembro!$H$8</f>
        <v>10.8</v>
      </c>
      <c r="F20" s="15">
        <f>[16]Setembro!$H$9</f>
        <v>11.879999999999999</v>
      </c>
      <c r="G20" s="15">
        <f>[16]Setembro!$H$10</f>
        <v>11.879999999999999</v>
      </c>
      <c r="H20" s="15">
        <f>[16]Setembro!$H$11</f>
        <v>9.3600000000000012</v>
      </c>
      <c r="I20" s="15">
        <f>[16]Setembro!$H$12</f>
        <v>10.08</v>
      </c>
      <c r="J20" s="15">
        <f>[16]Setembro!$H$13</f>
        <v>8.64</v>
      </c>
      <c r="K20" s="15">
        <f>[16]Setembro!$H$14</f>
        <v>9.7200000000000006</v>
      </c>
      <c r="L20" s="15">
        <f>[16]Setembro!$H$15</f>
        <v>13.32</v>
      </c>
      <c r="M20" s="15">
        <f>[16]Setembro!$H$16</f>
        <v>18.36</v>
      </c>
      <c r="N20" s="15">
        <f>[16]Setembro!$H$17</f>
        <v>18</v>
      </c>
      <c r="O20" s="15">
        <f>[16]Setembro!$H$18</f>
        <v>19.079999999999998</v>
      </c>
      <c r="P20" s="15">
        <f>[16]Setembro!$H$19</f>
        <v>14.76</v>
      </c>
      <c r="Q20" s="15">
        <f>[16]Setembro!$H$20</f>
        <v>7.5600000000000005</v>
      </c>
      <c r="R20" s="15">
        <f>[16]Setembro!$H$21</f>
        <v>11.16</v>
      </c>
      <c r="S20" s="15">
        <f>[16]Setembro!$H$22</f>
        <v>17.64</v>
      </c>
      <c r="T20" s="15">
        <f>[16]Setembro!$H$23</f>
        <v>12.96</v>
      </c>
      <c r="U20" s="15">
        <f>[16]Setembro!$H$24</f>
        <v>13.32</v>
      </c>
      <c r="V20" s="15">
        <f>[16]Setembro!$H$25</f>
        <v>13.68</v>
      </c>
      <c r="W20" s="15">
        <f>[16]Setembro!$H$26</f>
        <v>16.559999999999999</v>
      </c>
      <c r="X20" s="15">
        <f>[16]Setembro!$H$27</f>
        <v>9.7200000000000006</v>
      </c>
      <c r="Y20" s="15">
        <f>[16]Setembro!$H$28</f>
        <v>5.7600000000000007</v>
      </c>
      <c r="Z20" s="15">
        <f>[16]Setembro!$H$29</f>
        <v>11.520000000000001</v>
      </c>
      <c r="AA20" s="15">
        <f>[16]Setembro!$H$30</f>
        <v>7.9200000000000008</v>
      </c>
      <c r="AB20" s="15">
        <f>[16]Setembro!$H$31</f>
        <v>10.08</v>
      </c>
      <c r="AC20" s="15">
        <f>[16]Setembro!$H$32</f>
        <v>14.76</v>
      </c>
      <c r="AD20" s="15">
        <f>[16]Setembro!$H$33</f>
        <v>8.2799999999999994</v>
      </c>
      <c r="AE20" s="15">
        <f>[16]Setembro!$H$34</f>
        <v>18</v>
      </c>
      <c r="AF20" s="112">
        <f t="shared" si="3"/>
        <v>19.079999999999998</v>
      </c>
    </row>
    <row r="21" spans="1:32" ht="17.100000000000001" customHeight="1" x14ac:dyDescent="0.2">
      <c r="A21" s="110" t="s">
        <v>11</v>
      </c>
      <c r="B21" s="15">
        <f>[17]Setembro!$H$5</f>
        <v>6.12</v>
      </c>
      <c r="C21" s="15">
        <f>[17]Setembro!$H$6</f>
        <v>6.12</v>
      </c>
      <c r="D21" s="15">
        <f>[17]Setembro!$H$7</f>
        <v>5.04</v>
      </c>
      <c r="E21" s="15">
        <f>[17]Setembro!$H$8</f>
        <v>10.8</v>
      </c>
      <c r="F21" s="15">
        <f>[17]Setembro!$H$9</f>
        <v>12.24</v>
      </c>
      <c r="G21" s="15">
        <f>[17]Setembro!$H$10</f>
        <v>9</v>
      </c>
      <c r="H21" s="15">
        <f>[17]Setembro!$H$11</f>
        <v>10.44</v>
      </c>
      <c r="I21" s="15">
        <f>[17]Setembro!$H$12</f>
        <v>10.08</v>
      </c>
      <c r="J21" s="15">
        <f>[17]Setembro!$H$13</f>
        <v>11.879999999999999</v>
      </c>
      <c r="K21" s="15">
        <f>[17]Setembro!$H$14</f>
        <v>11.520000000000001</v>
      </c>
      <c r="L21" s="15">
        <f>[17]Setembro!$H$15</f>
        <v>10.8</v>
      </c>
      <c r="M21" s="15">
        <f>[17]Setembro!$H$16</f>
        <v>8.2799999999999994</v>
      </c>
      <c r="N21" s="15">
        <f>[17]Setembro!$H$17</f>
        <v>27.720000000000002</v>
      </c>
      <c r="O21" s="15">
        <f>[17]Setembro!$H$18</f>
        <v>14.04</v>
      </c>
      <c r="P21" s="15">
        <f>[17]Setembro!$H$19</f>
        <v>12.6</v>
      </c>
      <c r="Q21" s="15">
        <f>[17]Setembro!$H$20</f>
        <v>5.7600000000000007</v>
      </c>
      <c r="R21" s="15">
        <f>[17]Setembro!$H$21</f>
        <v>8.64</v>
      </c>
      <c r="S21" s="15">
        <f>[17]Setembro!$H$22</f>
        <v>13.68</v>
      </c>
      <c r="T21" s="15">
        <f>[17]Setembro!$H$23</f>
        <v>11.16</v>
      </c>
      <c r="U21" s="15">
        <f>[17]Setembro!$H$24</f>
        <v>11.879999999999999</v>
      </c>
      <c r="V21" s="15">
        <f>[17]Setembro!$H$25</f>
        <v>16.2</v>
      </c>
      <c r="W21" s="15">
        <f>[17]Setembro!$H$26</f>
        <v>15.120000000000001</v>
      </c>
      <c r="X21" s="15">
        <f>[17]Setembro!$H$27</f>
        <v>10.08</v>
      </c>
      <c r="Y21" s="15">
        <f>[17]Setembro!$H$28</f>
        <v>7.2</v>
      </c>
      <c r="Z21" s="15">
        <f>[17]Setembro!$H$29</f>
        <v>10.44</v>
      </c>
      <c r="AA21" s="15">
        <f>[17]Setembro!$H$30</f>
        <v>12.24</v>
      </c>
      <c r="AB21" s="15">
        <f>[17]Setembro!$H$31</f>
        <v>9.3600000000000012</v>
      </c>
      <c r="AC21" s="15">
        <f>[17]Setembro!$H$32</f>
        <v>9</v>
      </c>
      <c r="AD21" s="15">
        <f>[17]Setembro!$H$33</f>
        <v>8.64</v>
      </c>
      <c r="AE21" s="15">
        <f>[17]Setembro!$H$34</f>
        <v>16.559999999999999</v>
      </c>
      <c r="AF21" s="112">
        <f t="shared" si="3"/>
        <v>27.720000000000002</v>
      </c>
    </row>
    <row r="22" spans="1:32" ht="17.100000000000001" customHeight="1" x14ac:dyDescent="0.2">
      <c r="A22" s="110" t="s">
        <v>12</v>
      </c>
      <c r="B22" s="15">
        <f>[18]Setembro!$H$5</f>
        <v>7.2</v>
      </c>
      <c r="C22" s="15">
        <f>[18]Setembro!$H$6</f>
        <v>7.5600000000000005</v>
      </c>
      <c r="D22" s="15">
        <f>[18]Setembro!$H$7</f>
        <v>9</v>
      </c>
      <c r="E22" s="15">
        <f>[18]Setembro!$H$8</f>
        <v>7.2</v>
      </c>
      <c r="F22" s="15">
        <f>[18]Setembro!$H$9</f>
        <v>6.48</v>
      </c>
      <c r="G22" s="15">
        <f>[18]Setembro!$H$10</f>
        <v>11.520000000000001</v>
      </c>
      <c r="H22" s="15">
        <f>[18]Setembro!$H$11</f>
        <v>8.64</v>
      </c>
      <c r="I22" s="15">
        <f>[18]Setembro!$H$12</f>
        <v>8.64</v>
      </c>
      <c r="J22" s="15">
        <f>[18]Setembro!$H$13</f>
        <v>3.9600000000000004</v>
      </c>
      <c r="K22" s="15">
        <f>[18]Setembro!$H$14</f>
        <v>5.7600000000000007</v>
      </c>
      <c r="L22" s="15">
        <f>[18]Setembro!$H$15</f>
        <v>7.5600000000000005</v>
      </c>
      <c r="M22" s="15">
        <f>[18]Setembro!$H$16</f>
        <v>15.120000000000001</v>
      </c>
      <c r="N22" s="15">
        <f>[18]Setembro!$H$17</f>
        <v>18.720000000000002</v>
      </c>
      <c r="O22" s="15">
        <f>[18]Setembro!$H$18</f>
        <v>18.720000000000002</v>
      </c>
      <c r="P22" s="15">
        <f>[18]Setembro!$H$19</f>
        <v>10.08</v>
      </c>
      <c r="Q22" s="15">
        <f>[18]Setembro!$H$20</f>
        <v>6.12</v>
      </c>
      <c r="R22" s="15">
        <f>[18]Setembro!$H$21</f>
        <v>11.879999999999999</v>
      </c>
      <c r="S22" s="15">
        <f>[18]Setembro!$H$22</f>
        <v>7.9200000000000008</v>
      </c>
      <c r="T22" s="15">
        <f>[18]Setembro!$H$23</f>
        <v>17.28</v>
      </c>
      <c r="U22" s="15">
        <f>[18]Setembro!$H$24</f>
        <v>10.8</v>
      </c>
      <c r="V22" s="15">
        <f>[18]Setembro!$H$25</f>
        <v>9</v>
      </c>
      <c r="W22" s="15">
        <f>[18]Setembro!$H$26</f>
        <v>7.2</v>
      </c>
      <c r="X22" s="15">
        <f>[18]Setembro!$H$27</f>
        <v>5.04</v>
      </c>
      <c r="Y22" s="15">
        <f>[18]Setembro!$H$28</f>
        <v>3.24</v>
      </c>
      <c r="Z22" s="15">
        <f>[18]Setembro!$H$29</f>
        <v>6.48</v>
      </c>
      <c r="AA22" s="15">
        <f>[18]Setembro!$H$30</f>
        <v>5.04</v>
      </c>
      <c r="AB22" s="15">
        <f>[18]Setembro!$H$31</f>
        <v>5.4</v>
      </c>
      <c r="AC22" s="15">
        <f>[18]Setembro!$H$32</f>
        <v>5.04</v>
      </c>
      <c r="AD22" s="15">
        <f>[18]Setembro!$H$33</f>
        <v>6.84</v>
      </c>
      <c r="AE22" s="15">
        <f>[18]Setembro!$H$34</f>
        <v>8.64</v>
      </c>
      <c r="AF22" s="112">
        <f t="shared" si="3"/>
        <v>18.720000000000002</v>
      </c>
    </row>
    <row r="23" spans="1:32" ht="17.100000000000001" customHeight="1" x14ac:dyDescent="0.2">
      <c r="A23" s="110" t="s">
        <v>13</v>
      </c>
      <c r="B23" s="15">
        <f>[19]Setembro!$H$5</f>
        <v>7.2</v>
      </c>
      <c r="C23" s="15">
        <f>[19]Setembro!$H$6</f>
        <v>11.520000000000001</v>
      </c>
      <c r="D23" s="15">
        <f>[19]Setembro!$H$7</f>
        <v>25.56</v>
      </c>
      <c r="E23" s="15">
        <f>[19]Setembro!$H$8</f>
        <v>20.88</v>
      </c>
      <c r="F23" s="15">
        <f>[19]Setembro!$H$9</f>
        <v>15.48</v>
      </c>
      <c r="G23" s="15">
        <f>[19]Setembro!$H$10</f>
        <v>16.559999999999999</v>
      </c>
      <c r="H23" s="15">
        <f>[19]Setembro!$H$11</f>
        <v>18.36</v>
      </c>
      <c r="I23" s="15">
        <f>[19]Setembro!$H$12</f>
        <v>13.32</v>
      </c>
      <c r="J23" s="15">
        <f>[19]Setembro!$H$13</f>
        <v>12.24</v>
      </c>
      <c r="K23" s="15">
        <f>[19]Setembro!$H$14</f>
        <v>10.08</v>
      </c>
      <c r="L23" s="15">
        <f>[19]Setembro!$H$15</f>
        <v>12.24</v>
      </c>
      <c r="M23" s="15">
        <f>[19]Setembro!$H$16</f>
        <v>20.88</v>
      </c>
      <c r="N23" s="15">
        <f>[19]Setembro!$H$17</f>
        <v>24.12</v>
      </c>
      <c r="O23" s="15">
        <f>[19]Setembro!$H$18</f>
        <v>23.400000000000002</v>
      </c>
      <c r="P23" s="15">
        <f>[19]Setembro!$H$19</f>
        <v>14.76</v>
      </c>
      <c r="Q23" s="15">
        <f>[19]Setembro!$H$20</f>
        <v>9.3600000000000012</v>
      </c>
      <c r="R23" s="15">
        <f>[19]Setembro!$H$21</f>
        <v>16.2</v>
      </c>
      <c r="S23" s="15">
        <f>[19]Setembro!$H$22</f>
        <v>14.4</v>
      </c>
      <c r="T23" s="15">
        <f>[19]Setembro!$H$23</f>
        <v>22.68</v>
      </c>
      <c r="U23" s="15">
        <f>[19]Setembro!$H$24</f>
        <v>16.920000000000002</v>
      </c>
      <c r="V23" s="15">
        <f>[19]Setembro!$H$25</f>
        <v>10.8</v>
      </c>
      <c r="W23" s="15">
        <f>[19]Setembro!$H$26</f>
        <v>10.44</v>
      </c>
      <c r="X23" s="15">
        <f>[19]Setembro!$H$27</f>
        <v>10.44</v>
      </c>
      <c r="Y23" s="15">
        <f>[19]Setembro!$H$28</f>
        <v>15.120000000000001</v>
      </c>
      <c r="Z23" s="15">
        <f>[19]Setembro!$H$29</f>
        <v>17.64</v>
      </c>
      <c r="AA23" s="15">
        <f>[19]Setembro!$H$30</f>
        <v>11.520000000000001</v>
      </c>
      <c r="AB23" s="15">
        <f>[19]Setembro!$H$31</f>
        <v>14.76</v>
      </c>
      <c r="AC23" s="15">
        <f>[19]Setembro!$H$32</f>
        <v>18</v>
      </c>
      <c r="AD23" s="15">
        <f>[19]Setembro!$H$33</f>
        <v>11.879999999999999</v>
      </c>
      <c r="AE23" s="15">
        <f>[19]Setembro!$H$34</f>
        <v>12.6</v>
      </c>
      <c r="AF23" s="112">
        <f t="shared" si="3"/>
        <v>25.56</v>
      </c>
    </row>
    <row r="24" spans="1:32" ht="17.100000000000001" customHeight="1" x14ac:dyDescent="0.2">
      <c r="A24" s="110" t="s">
        <v>14</v>
      </c>
      <c r="B24" s="15">
        <f>[20]Setembro!$H$5</f>
        <v>8.2799999999999994</v>
      </c>
      <c r="C24" s="15">
        <f>[20]Setembro!$H$6</f>
        <v>12.6</v>
      </c>
      <c r="D24" s="15">
        <f>[20]Setembro!$H$7</f>
        <v>16.2</v>
      </c>
      <c r="E24" s="15">
        <f>[20]Setembro!$H$8</f>
        <v>12.96</v>
      </c>
      <c r="F24" s="15">
        <f>[20]Setembro!$H$9</f>
        <v>22.32</v>
      </c>
      <c r="G24" s="15">
        <f>[20]Setembro!$H$10</f>
        <v>27</v>
      </c>
      <c r="H24" s="15">
        <f>[20]Setembro!$H$11</f>
        <v>14.76</v>
      </c>
      <c r="I24" s="15">
        <f>[20]Setembro!$H$12</f>
        <v>14.76</v>
      </c>
      <c r="J24" s="15">
        <f>[20]Setembro!$H$13</f>
        <v>11.879999999999999</v>
      </c>
      <c r="K24" s="15">
        <f>[20]Setembro!$H$14</f>
        <v>11.16</v>
      </c>
      <c r="L24" s="15">
        <f>[20]Setembro!$H$15</f>
        <v>14.76</v>
      </c>
      <c r="M24" s="15">
        <f>[20]Setembro!$H$16</f>
        <v>20.52</v>
      </c>
      <c r="N24" s="15">
        <f>[20]Setembro!$H$17</f>
        <v>16.920000000000002</v>
      </c>
      <c r="O24" s="15">
        <f>[20]Setembro!$H$18</f>
        <v>24.12</v>
      </c>
      <c r="P24" s="15">
        <f>[20]Setembro!$H$19</f>
        <v>15.120000000000001</v>
      </c>
      <c r="Q24" s="15">
        <f>[20]Setembro!$H$20</f>
        <v>14.04</v>
      </c>
      <c r="R24" s="15">
        <f>[20]Setembro!$H$21</f>
        <v>12.6</v>
      </c>
      <c r="S24" s="15">
        <f>[20]Setembro!$H$22</f>
        <v>13.68</v>
      </c>
      <c r="T24" s="15">
        <f>[20]Setembro!$H$23</f>
        <v>33.840000000000003</v>
      </c>
      <c r="U24" s="15">
        <f>[20]Setembro!$H$24</f>
        <v>18.36</v>
      </c>
      <c r="V24" s="15">
        <f>[20]Setembro!$H$25</f>
        <v>20.88</v>
      </c>
      <c r="W24" s="15">
        <f>[20]Setembro!$H$26</f>
        <v>15.840000000000002</v>
      </c>
      <c r="X24" s="15">
        <f>[20]Setembro!$H$27</f>
        <v>14.04</v>
      </c>
      <c r="Y24" s="15">
        <f>[20]Setembro!$H$28</f>
        <v>15.120000000000001</v>
      </c>
      <c r="Z24" s="15">
        <f>[20]Setembro!$H$29</f>
        <v>16.2</v>
      </c>
      <c r="AA24" s="15">
        <f>[20]Setembro!$H$30</f>
        <v>14.4</v>
      </c>
      <c r="AB24" s="15">
        <f>[20]Setembro!$H$31</f>
        <v>16.920000000000002</v>
      </c>
      <c r="AC24" s="15">
        <f>[20]Setembro!$H$32</f>
        <v>10.8</v>
      </c>
      <c r="AD24" s="15">
        <f>[20]Setembro!$H$33</f>
        <v>12.96</v>
      </c>
      <c r="AE24" s="15">
        <f>[20]Setembro!$H$34</f>
        <v>14.76</v>
      </c>
      <c r="AF24" s="112">
        <f t="shared" si="3"/>
        <v>33.840000000000003</v>
      </c>
    </row>
    <row r="25" spans="1:32" ht="17.100000000000001" customHeight="1" x14ac:dyDescent="0.2">
      <c r="A25" s="110" t="s">
        <v>15</v>
      </c>
      <c r="B25" s="15">
        <f>[21]Setembro!$H$5</f>
        <v>13.32</v>
      </c>
      <c r="C25" s="15">
        <f>[21]Setembro!$H$6</f>
        <v>15.48</v>
      </c>
      <c r="D25" s="15">
        <f>[21]Setembro!$H$7</f>
        <v>13.68</v>
      </c>
      <c r="E25" s="15">
        <f>[21]Setembro!$H$8</f>
        <v>16.2</v>
      </c>
      <c r="F25" s="15">
        <f>[21]Setembro!$H$9</f>
        <v>18</v>
      </c>
      <c r="G25" s="15">
        <f>[21]Setembro!$H$10</f>
        <v>16.920000000000002</v>
      </c>
      <c r="H25" s="15">
        <f>[21]Setembro!$H$11</f>
        <v>10.44</v>
      </c>
      <c r="I25" s="15">
        <f>[21]Setembro!$H$12</f>
        <v>8.2799999999999994</v>
      </c>
      <c r="J25" s="15">
        <f>[21]Setembro!$H$13</f>
        <v>17.28</v>
      </c>
      <c r="K25" s="15">
        <f>[21]Setembro!$H$14</f>
        <v>16.920000000000002</v>
      </c>
      <c r="L25" s="15">
        <f>[21]Setembro!$H$15</f>
        <v>16.920000000000002</v>
      </c>
      <c r="M25" s="15">
        <f>[21]Setembro!$H$16</f>
        <v>20.16</v>
      </c>
      <c r="N25" s="15">
        <f>[21]Setembro!$H$17</f>
        <v>25.2</v>
      </c>
      <c r="O25" s="15">
        <f>[21]Setembro!$H$18</f>
        <v>18.36</v>
      </c>
      <c r="P25" s="15">
        <f>[21]Setembro!$H$19</f>
        <v>11.879999999999999</v>
      </c>
      <c r="Q25" s="15">
        <f>[21]Setembro!$H$20</f>
        <v>9.7200000000000006</v>
      </c>
      <c r="R25" s="15">
        <f>[21]Setembro!$H$21</f>
        <v>14.04</v>
      </c>
      <c r="S25" s="15">
        <f>[21]Setembro!$H$22</f>
        <v>15.120000000000001</v>
      </c>
      <c r="T25" s="15">
        <f>[21]Setembro!$H$23</f>
        <v>27.720000000000002</v>
      </c>
      <c r="U25" s="15">
        <f>[21]Setembro!$H$24</f>
        <v>17.28</v>
      </c>
      <c r="V25" s="15">
        <f>[21]Setembro!$H$25</f>
        <v>26.28</v>
      </c>
      <c r="W25" s="15">
        <f>[21]Setembro!$H$26</f>
        <v>28.8</v>
      </c>
      <c r="X25" s="15">
        <f>[21]Setembro!$H$27</f>
        <v>15.48</v>
      </c>
      <c r="Y25" s="15">
        <f>[21]Setembro!$H$28</f>
        <v>14.76</v>
      </c>
      <c r="Z25" s="15">
        <f>[21]Setembro!$H$29</f>
        <v>15.48</v>
      </c>
      <c r="AA25" s="15">
        <f>[21]Setembro!$H$30</f>
        <v>10.8</v>
      </c>
      <c r="AB25" s="15">
        <f>[21]Setembro!$H$31</f>
        <v>11.16</v>
      </c>
      <c r="AC25" s="15">
        <f>[21]Setembro!$H$32</f>
        <v>18.720000000000002</v>
      </c>
      <c r="AD25" s="15">
        <f>[21]Setembro!$H$33</f>
        <v>11.520000000000001</v>
      </c>
      <c r="AE25" s="15">
        <f>[21]Setembro!$H$34</f>
        <v>23.040000000000003</v>
      </c>
      <c r="AF25" s="112">
        <f t="shared" si="3"/>
        <v>28.8</v>
      </c>
    </row>
    <row r="26" spans="1:32" ht="17.100000000000001" customHeight="1" x14ac:dyDescent="0.2">
      <c r="A26" s="110" t="s">
        <v>16</v>
      </c>
      <c r="B26" s="15">
        <f>[22]Setembro!$H$5</f>
        <v>7.9200000000000008</v>
      </c>
      <c r="C26" s="15">
        <f>[22]Setembro!$H$6</f>
        <v>7.9200000000000008</v>
      </c>
      <c r="D26" s="15">
        <f>[22]Setembro!$H$7</f>
        <v>16.2</v>
      </c>
      <c r="E26" s="15">
        <f>[22]Setembro!$H$8</f>
        <v>10.08</v>
      </c>
      <c r="F26" s="15">
        <f>[22]Setembro!$H$9</f>
        <v>10.08</v>
      </c>
      <c r="G26" s="15">
        <f>[22]Setembro!$H$10</f>
        <v>16.559999999999999</v>
      </c>
      <c r="H26" s="15">
        <f>[22]Setembro!$H$11</f>
        <v>14.04</v>
      </c>
      <c r="I26" s="15">
        <f>[22]Setembro!$H$12</f>
        <v>10.8</v>
      </c>
      <c r="J26" s="15">
        <f>[22]Setembro!$H$13</f>
        <v>6.84</v>
      </c>
      <c r="K26" s="15">
        <f>[22]Setembro!$H$14</f>
        <v>9.3600000000000012</v>
      </c>
      <c r="L26" s="15">
        <f>[22]Setembro!$H$15</f>
        <v>8.2799999999999994</v>
      </c>
      <c r="M26" s="15">
        <f>[22]Setembro!$H$16</f>
        <v>22.68</v>
      </c>
      <c r="N26" s="15">
        <f>[22]Setembro!$H$17</f>
        <v>26.28</v>
      </c>
      <c r="O26" s="15">
        <f>[22]Setembro!$H$18</f>
        <v>20.88</v>
      </c>
      <c r="P26" s="15">
        <f>[22]Setembro!$H$19</f>
        <v>16.559999999999999</v>
      </c>
      <c r="Q26" s="15">
        <f>[22]Setembro!$H$20</f>
        <v>8.2799999999999994</v>
      </c>
      <c r="R26" s="15">
        <f>[22]Setembro!$H$21</f>
        <v>15.48</v>
      </c>
      <c r="S26" s="15">
        <f>[22]Setembro!$H$22</f>
        <v>13.32</v>
      </c>
      <c r="T26" s="15">
        <f>[22]Setembro!$H$23</f>
        <v>24.48</v>
      </c>
      <c r="U26" s="15">
        <f>[22]Setembro!$H$24</f>
        <v>12.96</v>
      </c>
      <c r="V26" s="15">
        <f>[22]Setembro!$H$25</f>
        <v>9.7200000000000006</v>
      </c>
      <c r="W26" s="15">
        <f>[22]Setembro!$H$26</f>
        <v>8.2799999999999994</v>
      </c>
      <c r="X26" s="15">
        <f>[22]Setembro!$H$27</f>
        <v>18.36</v>
      </c>
      <c r="Y26" s="15">
        <f>[22]Setembro!$H$28</f>
        <v>16.2</v>
      </c>
      <c r="Z26" s="15">
        <f>[22]Setembro!$H$29</f>
        <v>15.840000000000002</v>
      </c>
      <c r="AA26" s="15">
        <f>[22]Setembro!$H$30</f>
        <v>9</v>
      </c>
      <c r="AB26" s="15">
        <f>[22]Setembro!$H$31</f>
        <v>8.64</v>
      </c>
      <c r="AC26" s="15">
        <f>[22]Setembro!$H$32</f>
        <v>12.24</v>
      </c>
      <c r="AD26" s="15">
        <f>[22]Setembro!$H$33</f>
        <v>10.08</v>
      </c>
      <c r="AE26" s="15">
        <f>[22]Setembro!$H$34</f>
        <v>24.48</v>
      </c>
      <c r="AF26" s="112">
        <f t="shared" si="3"/>
        <v>26.28</v>
      </c>
    </row>
    <row r="27" spans="1:32" ht="17.100000000000001" customHeight="1" x14ac:dyDescent="0.2">
      <c r="A27" s="110" t="s">
        <v>17</v>
      </c>
      <c r="B27" s="15">
        <f>[23]Setembro!$H$5</f>
        <v>7.9200000000000008</v>
      </c>
      <c r="C27" s="15">
        <f>[23]Setembro!$H$6</f>
        <v>9.7200000000000006</v>
      </c>
      <c r="D27" s="15">
        <f>[23]Setembro!$H$7</f>
        <v>11.520000000000001</v>
      </c>
      <c r="E27" s="15">
        <f>[23]Setembro!$H$8</f>
        <v>11.16</v>
      </c>
      <c r="F27" s="15">
        <f>[23]Setembro!$H$9</f>
        <v>14.04</v>
      </c>
      <c r="G27" s="15">
        <f>[23]Setembro!$H$10</f>
        <v>15.120000000000001</v>
      </c>
      <c r="H27" s="15">
        <f>[23]Setembro!$H$11</f>
        <v>12.6</v>
      </c>
      <c r="I27" s="15">
        <f>[23]Setembro!$H$12</f>
        <v>9.7200000000000006</v>
      </c>
      <c r="J27" s="15">
        <f>[23]Setembro!$H$13</f>
        <v>10.8</v>
      </c>
      <c r="K27" s="15">
        <f>[23]Setembro!$H$14</f>
        <v>10.44</v>
      </c>
      <c r="L27" s="15">
        <f>[23]Setembro!$H$15</f>
        <v>12.6</v>
      </c>
      <c r="M27" s="15">
        <f>[23]Setembro!$H$16</f>
        <v>25.2</v>
      </c>
      <c r="N27" s="15">
        <f>[23]Setembro!$H$17</f>
        <v>39.96</v>
      </c>
      <c r="O27" s="15">
        <f>[23]Setembro!$H$18</f>
        <v>19.079999999999998</v>
      </c>
      <c r="P27" s="15">
        <f>[23]Setembro!$H$19</f>
        <v>12.6</v>
      </c>
      <c r="Q27" s="15">
        <f>[23]Setembro!$H$20</f>
        <v>8.64</v>
      </c>
      <c r="R27" s="15">
        <f>[23]Setembro!$H$21</f>
        <v>12.96</v>
      </c>
      <c r="S27" s="15">
        <f>[23]Setembro!$H$22</f>
        <v>17.64</v>
      </c>
      <c r="T27" s="15">
        <f>[23]Setembro!$H$23</f>
        <v>24.12</v>
      </c>
      <c r="U27" s="15">
        <f>[23]Setembro!$H$24</f>
        <v>12.24</v>
      </c>
      <c r="V27" s="15">
        <f>[23]Setembro!$H$25</f>
        <v>15.120000000000001</v>
      </c>
      <c r="W27" s="15">
        <f>[23]Setembro!$H$26</f>
        <v>13.32</v>
      </c>
      <c r="X27" s="15">
        <f>[23]Setembro!$H$27</f>
        <v>10.44</v>
      </c>
      <c r="Y27" s="15">
        <f>[23]Setembro!$H$28</f>
        <v>8.64</v>
      </c>
      <c r="Z27" s="15">
        <f>[23]Setembro!$H$29</f>
        <v>11.879999999999999</v>
      </c>
      <c r="AA27" s="15">
        <f>[23]Setembro!$H$30</f>
        <v>11.879999999999999</v>
      </c>
      <c r="AB27" s="15">
        <f>[23]Setembro!$H$31</f>
        <v>9.7200000000000006</v>
      </c>
      <c r="AC27" s="15">
        <f>[23]Setembro!$H$32</f>
        <v>11.520000000000001</v>
      </c>
      <c r="AD27" s="15">
        <f>[23]Setembro!$H$33</f>
        <v>10.08</v>
      </c>
      <c r="AE27" s="15">
        <f>[23]Setembro!$H$34</f>
        <v>24.48</v>
      </c>
      <c r="AF27" s="112">
        <f>MAX(B27:AE27)</f>
        <v>39.96</v>
      </c>
    </row>
    <row r="28" spans="1:32" ht="17.100000000000001" customHeight="1" x14ac:dyDescent="0.2">
      <c r="A28" s="110" t="s">
        <v>18</v>
      </c>
      <c r="B28" s="15">
        <f>[24]Setembro!$H$5</f>
        <v>9.7200000000000006</v>
      </c>
      <c r="C28" s="15">
        <f>[24]Setembro!$H$6</f>
        <v>6.84</v>
      </c>
      <c r="D28" s="15">
        <f>[24]Setembro!$H$7</f>
        <v>8.2799999999999994</v>
      </c>
      <c r="E28" s="15">
        <f>[24]Setembro!$H$8</f>
        <v>5.7600000000000007</v>
      </c>
      <c r="F28" s="15">
        <f>[24]Setembro!$H$9</f>
        <v>20.88</v>
      </c>
      <c r="G28" s="15">
        <f>[24]Setembro!$H$10</f>
        <v>19.440000000000001</v>
      </c>
      <c r="H28" s="15">
        <f>[24]Setembro!$H$11</f>
        <v>0.72000000000000008</v>
      </c>
      <c r="I28" s="15">
        <f>[24]Setembro!$H$12</f>
        <v>3.6</v>
      </c>
      <c r="J28" s="15">
        <f>[24]Setembro!$H$13</f>
        <v>3.9600000000000004</v>
      </c>
      <c r="K28" s="15">
        <f>[24]Setembro!$H$14</f>
        <v>10.8</v>
      </c>
      <c r="L28" s="15">
        <f>[24]Setembro!$H$15</f>
        <v>15.120000000000001</v>
      </c>
      <c r="M28" s="15">
        <f>[24]Setembro!$H$16</f>
        <v>18</v>
      </c>
      <c r="N28" s="15">
        <f>[24]Setembro!$H$17</f>
        <v>33.840000000000003</v>
      </c>
      <c r="O28" s="15">
        <f>[24]Setembro!$H$18</f>
        <v>7.2</v>
      </c>
      <c r="P28" s="15">
        <f>[24]Setembro!$H$19</f>
        <v>3.24</v>
      </c>
      <c r="Q28" s="15">
        <f>[24]Setembro!$H$20</f>
        <v>1.08</v>
      </c>
      <c r="R28" s="15">
        <f>[24]Setembro!$H$21</f>
        <v>15.120000000000001</v>
      </c>
      <c r="S28" s="15">
        <f>[24]Setembro!$H$22</f>
        <v>5.04</v>
      </c>
      <c r="T28" s="15">
        <f>[24]Setembro!$H$23</f>
        <v>29.16</v>
      </c>
      <c r="U28" s="15">
        <f>[24]Setembro!$H$24</f>
        <v>3.24</v>
      </c>
      <c r="V28" s="15">
        <f>[24]Setembro!$H$25</f>
        <v>13.68</v>
      </c>
      <c r="W28" s="15">
        <f>[24]Setembro!$H$26</f>
        <v>14.04</v>
      </c>
      <c r="X28" s="15">
        <f>[24]Setembro!$H$27</f>
        <v>15.48</v>
      </c>
      <c r="Y28" s="15">
        <f>[24]Setembro!$H$28</f>
        <v>6.48</v>
      </c>
      <c r="Z28" s="15">
        <f>[24]Setembro!$H$29</f>
        <v>6.84</v>
      </c>
      <c r="AA28" s="15">
        <f>[24]Setembro!$H$30</f>
        <v>3.24</v>
      </c>
      <c r="AB28" s="15">
        <f>[24]Setembro!$H$31</f>
        <v>13.68</v>
      </c>
      <c r="AC28" s="15">
        <f>[24]Setembro!$H$32</f>
        <v>15.120000000000001</v>
      </c>
      <c r="AD28" s="15">
        <f>[24]Setembro!$H$33</f>
        <v>15.48</v>
      </c>
      <c r="AE28" s="15">
        <f>[24]Setembro!$H$34</f>
        <v>7.2</v>
      </c>
      <c r="AF28" s="112">
        <f t="shared" si="3"/>
        <v>33.840000000000003</v>
      </c>
    </row>
    <row r="29" spans="1:32" ht="17.100000000000001" customHeight="1" x14ac:dyDescent="0.2">
      <c r="A29" s="110" t="s">
        <v>19</v>
      </c>
      <c r="B29" s="15">
        <f>[25]Setembro!$H$5</f>
        <v>11.520000000000001</v>
      </c>
      <c r="C29" s="15">
        <f>[25]Setembro!$H$6</f>
        <v>16.2</v>
      </c>
      <c r="D29" s="15">
        <f>[25]Setembro!$H$7</f>
        <v>19.8</v>
      </c>
      <c r="E29" s="15">
        <f>[25]Setembro!$H$8</f>
        <v>0.72000000000000008</v>
      </c>
      <c r="F29" s="15">
        <f>[25]Setembro!$H$9</f>
        <v>9.7200000000000006</v>
      </c>
      <c r="G29" s="15">
        <f>[25]Setembro!$H$10</f>
        <v>9.3600000000000012</v>
      </c>
      <c r="H29" s="15">
        <f>[25]Setembro!$H$11</f>
        <v>15.48</v>
      </c>
      <c r="I29" s="15">
        <f>[25]Setembro!$H$12</f>
        <v>12.96</v>
      </c>
      <c r="J29" s="15">
        <f>[25]Setembro!$H$13</f>
        <v>14.4</v>
      </c>
      <c r="K29" s="15">
        <f>[25]Setembro!$H$14</f>
        <v>16.920000000000002</v>
      </c>
      <c r="L29" s="15">
        <f>[25]Setembro!$H$15</f>
        <v>16.2</v>
      </c>
      <c r="M29" s="15">
        <f>[25]Setembro!$H$16</f>
        <v>26.28</v>
      </c>
      <c r="N29" s="15">
        <f>[25]Setembro!$H$17</f>
        <v>32.04</v>
      </c>
      <c r="O29" s="15">
        <f>[25]Setembro!$H$18</f>
        <v>24.840000000000003</v>
      </c>
      <c r="P29" s="15">
        <f>[25]Setembro!$H$19</f>
        <v>19.8</v>
      </c>
      <c r="Q29" s="15">
        <f>[25]Setembro!$H$20</f>
        <v>12.24</v>
      </c>
      <c r="R29" s="15">
        <f>[25]Setembro!$H$21</f>
        <v>18.36</v>
      </c>
      <c r="S29" s="15">
        <f>[25]Setembro!$H$22</f>
        <v>20.16</v>
      </c>
      <c r="T29" s="15">
        <f>[25]Setembro!$H$23</f>
        <v>23.040000000000003</v>
      </c>
      <c r="U29" s="15">
        <f>[25]Setembro!$H$24</f>
        <v>27.720000000000002</v>
      </c>
      <c r="V29" s="15">
        <f>[25]Setembro!$H$25</f>
        <v>22.68</v>
      </c>
      <c r="W29" s="15">
        <f>[25]Setembro!$H$26</f>
        <v>24.48</v>
      </c>
      <c r="X29" s="15">
        <f>[25]Setembro!$H$27</f>
        <v>15.840000000000002</v>
      </c>
      <c r="Y29" s="15">
        <f>[25]Setembro!$H$28</f>
        <v>14.04</v>
      </c>
      <c r="Z29" s="15">
        <f>[25]Setembro!$H$29</f>
        <v>20.88</v>
      </c>
      <c r="AA29" s="15">
        <f>[25]Setembro!$H$30</f>
        <v>12.96</v>
      </c>
      <c r="AB29" s="15">
        <f>[25]Setembro!$H$31</f>
        <v>12.96</v>
      </c>
      <c r="AC29" s="15">
        <f>[25]Setembro!$H$32</f>
        <v>19.8</v>
      </c>
      <c r="AD29" s="15">
        <f>[25]Setembro!$H$33</f>
        <v>20.16</v>
      </c>
      <c r="AE29" s="15">
        <f>[25]Setembro!$H$34</f>
        <v>20.88</v>
      </c>
      <c r="AF29" s="112">
        <f t="shared" si="3"/>
        <v>32.04</v>
      </c>
    </row>
    <row r="30" spans="1:32" ht="17.100000000000001" customHeight="1" x14ac:dyDescent="0.2">
      <c r="A30" s="110" t="s">
        <v>31</v>
      </c>
      <c r="B30" s="15">
        <f>[26]Setembro!$H$5</f>
        <v>11.16</v>
      </c>
      <c r="C30" s="15">
        <f>[26]Setembro!$H$6</f>
        <v>19.8</v>
      </c>
      <c r="D30" s="15">
        <f>[26]Setembro!$H$7</f>
        <v>12.96</v>
      </c>
      <c r="E30" s="15">
        <f>[26]Setembro!$H$8</f>
        <v>12.96</v>
      </c>
      <c r="F30" s="15">
        <f>[26]Setembro!$H$9</f>
        <v>14.76</v>
      </c>
      <c r="G30" s="15">
        <f>[26]Setembro!$H$10</f>
        <v>12.6</v>
      </c>
      <c r="H30" s="15">
        <f>[26]Setembro!$H$11</f>
        <v>15.48</v>
      </c>
      <c r="I30" s="15">
        <f>[26]Setembro!$H$12</f>
        <v>9.3600000000000012</v>
      </c>
      <c r="J30" s="15">
        <f>[26]Setembro!$H$13</f>
        <v>10.44</v>
      </c>
      <c r="K30" s="15">
        <f>[26]Setembro!$H$14</f>
        <v>10.08</v>
      </c>
      <c r="L30" s="15">
        <f>[26]Setembro!$H$15</f>
        <v>11.16</v>
      </c>
      <c r="M30" s="15">
        <f>[26]Setembro!$H$16</f>
        <v>17.64</v>
      </c>
      <c r="N30" s="15">
        <f>[26]Setembro!$H$17</f>
        <v>21.96</v>
      </c>
      <c r="O30" s="15">
        <f>[26]Setembro!$H$18</f>
        <v>19.440000000000001</v>
      </c>
      <c r="P30" s="15" t="str">
        <f>[26]Setembro!$H$19</f>
        <v>*</v>
      </c>
      <c r="Q30" s="15" t="str">
        <f>[26]Setembro!$H$20</f>
        <v>*</v>
      </c>
      <c r="R30" s="15" t="str">
        <f>[26]Setembro!$H$21</f>
        <v>*</v>
      </c>
      <c r="S30" s="15" t="str">
        <f>[26]Setembro!$H$22</f>
        <v>*</v>
      </c>
      <c r="T30" s="15" t="str">
        <f>[26]Setembro!$H$23</f>
        <v>*</v>
      </c>
      <c r="U30" s="15" t="str">
        <f>[26]Setembro!$H$24</f>
        <v>*</v>
      </c>
      <c r="V30" s="15" t="str">
        <f>[26]Setembro!$H$25</f>
        <v>*</v>
      </c>
      <c r="W30" s="15" t="str">
        <f>[26]Setembro!$H$26</f>
        <v>*</v>
      </c>
      <c r="X30" s="15" t="str">
        <f>[26]Setembro!$H$27</f>
        <v>*</v>
      </c>
      <c r="Y30" s="15" t="str">
        <f>[26]Setembro!$H$28</f>
        <v>*</v>
      </c>
      <c r="Z30" s="15" t="str">
        <f>[26]Setembro!$H$29</f>
        <v>*</v>
      </c>
      <c r="AA30" s="15" t="str">
        <f>[26]Setembro!$H$30</f>
        <v>*</v>
      </c>
      <c r="AB30" s="15" t="str">
        <f>[26]Setembro!$H$31</f>
        <v>*</v>
      </c>
      <c r="AC30" s="15" t="str">
        <f>[26]Setembro!$H$32</f>
        <v>*</v>
      </c>
      <c r="AD30" s="15" t="str">
        <f>[26]Setembro!$H$33</f>
        <v>*</v>
      </c>
      <c r="AE30" s="15" t="str">
        <f>[26]Setembro!$H$34</f>
        <v>*</v>
      </c>
      <c r="AF30" s="112">
        <f t="shared" si="3"/>
        <v>21.96</v>
      </c>
    </row>
    <row r="31" spans="1:32" ht="17.100000000000001" customHeight="1" x14ac:dyDescent="0.2">
      <c r="A31" s="110" t="s">
        <v>49</v>
      </c>
      <c r="B31" s="15">
        <f>[27]Setembro!$H$5</f>
        <v>14.76</v>
      </c>
      <c r="C31" s="15">
        <f>[27]Setembro!$H$6</f>
        <v>18.720000000000002</v>
      </c>
      <c r="D31" s="15">
        <f>[27]Setembro!$H$7</f>
        <v>25.92</v>
      </c>
      <c r="E31" s="15">
        <f>[27]Setembro!$H$8</f>
        <v>18</v>
      </c>
      <c r="F31" s="15">
        <f>[27]Setembro!$H$9</f>
        <v>18.720000000000002</v>
      </c>
      <c r="G31" s="15">
        <f>[27]Setembro!$H$10</f>
        <v>16.559999999999999</v>
      </c>
      <c r="H31" s="15">
        <f>[27]Setembro!$H$11</f>
        <v>24.840000000000003</v>
      </c>
      <c r="I31" s="15">
        <f>[27]Setembro!$H$12</f>
        <v>20.88</v>
      </c>
      <c r="J31" s="15">
        <f>[27]Setembro!$H$13</f>
        <v>19.079999999999998</v>
      </c>
      <c r="K31" s="15">
        <f>[27]Setembro!$H$14</f>
        <v>19.079999999999998</v>
      </c>
      <c r="L31" s="15">
        <f>[27]Setembro!$H$15</f>
        <v>23.040000000000003</v>
      </c>
      <c r="M31" s="15">
        <f>[27]Setembro!$H$16</f>
        <v>24.12</v>
      </c>
      <c r="N31" s="15">
        <f>[27]Setembro!$H$17</f>
        <v>29.16</v>
      </c>
      <c r="O31" s="15">
        <f>[27]Setembro!$H$18</f>
        <v>21.96</v>
      </c>
      <c r="P31" s="15">
        <f>[27]Setembro!$H$19</f>
        <v>29.880000000000003</v>
      </c>
      <c r="Q31" s="15">
        <f>[27]Setembro!$H$20</f>
        <v>21.240000000000002</v>
      </c>
      <c r="R31" s="15">
        <f>[27]Setembro!$H$21</f>
        <v>18.720000000000002</v>
      </c>
      <c r="S31" s="15">
        <f>[27]Setembro!$H$22</f>
        <v>20.52</v>
      </c>
      <c r="T31" s="15">
        <f>[27]Setembro!$H$23</f>
        <v>25.2</v>
      </c>
      <c r="U31" s="15">
        <f>[27]Setembro!$H$24</f>
        <v>25.2</v>
      </c>
      <c r="V31" s="15">
        <f>[27]Setembro!$H$25</f>
        <v>22.32</v>
      </c>
      <c r="W31" s="15">
        <f>[27]Setembro!$H$26</f>
        <v>27.36</v>
      </c>
      <c r="X31" s="15">
        <f>[27]Setembro!$H$27</f>
        <v>23.759999999999998</v>
      </c>
      <c r="Y31" s="15">
        <f>[27]Setembro!$H$28</f>
        <v>18.720000000000002</v>
      </c>
      <c r="Z31" s="15">
        <f>[27]Setembro!$H$29</f>
        <v>19.440000000000001</v>
      </c>
      <c r="AA31" s="15">
        <f>[27]Setembro!$H$30</f>
        <v>24.12</v>
      </c>
      <c r="AB31" s="15">
        <f>[27]Setembro!$H$31</f>
        <v>21.6</v>
      </c>
      <c r="AC31" s="15">
        <f>[27]Setembro!$H$32</f>
        <v>24.12</v>
      </c>
      <c r="AD31" s="15">
        <f>[27]Setembro!$H$33</f>
        <v>21.240000000000002</v>
      </c>
      <c r="AE31" s="15">
        <f>[27]Setembro!$H$34</f>
        <v>17.64</v>
      </c>
      <c r="AF31" s="112">
        <f>MAX(B31:AE31)</f>
        <v>29.880000000000003</v>
      </c>
    </row>
    <row r="32" spans="1:32" ht="17.100000000000001" customHeight="1" x14ac:dyDescent="0.2">
      <c r="A32" s="110" t="s">
        <v>20</v>
      </c>
      <c r="B32" s="15" t="str">
        <f>[28]Setembro!$H$5</f>
        <v>*</v>
      </c>
      <c r="C32" s="15" t="str">
        <f>[28]Setembro!$H$6</f>
        <v>*</v>
      </c>
      <c r="D32" s="15" t="str">
        <f>[28]Setembro!$H$7</f>
        <v>*</v>
      </c>
      <c r="E32" s="15" t="str">
        <f>[28]Setembro!$H$8</f>
        <v>*</v>
      </c>
      <c r="F32" s="15" t="str">
        <f>[28]Setembro!$H$9</f>
        <v>*</v>
      </c>
      <c r="G32" s="15" t="str">
        <f>[28]Setembro!$H$10</f>
        <v>*</v>
      </c>
      <c r="H32" s="15" t="str">
        <f>[28]Setembro!$H$11</f>
        <v>*</v>
      </c>
      <c r="I32" s="15" t="str">
        <f>[28]Setembro!$H$12</f>
        <v>*</v>
      </c>
      <c r="J32" s="15" t="str">
        <f>[28]Setembro!$H$13</f>
        <v>*</v>
      </c>
      <c r="K32" s="15" t="str">
        <f>[28]Setembro!$H$14</f>
        <v>*</v>
      </c>
      <c r="L32" s="15" t="str">
        <f>[28]Setembro!$H$15</f>
        <v>*</v>
      </c>
      <c r="M32" s="15" t="str">
        <f>[28]Setembro!$H$16</f>
        <v>*</v>
      </c>
      <c r="N32" s="15" t="str">
        <f>[28]Setembro!$H$17</f>
        <v>*</v>
      </c>
      <c r="O32" s="15" t="str">
        <f>[28]Setembro!$H$18</f>
        <v>*</v>
      </c>
      <c r="P32" s="15" t="str">
        <f>[28]Setembro!$H$19</f>
        <v>*</v>
      </c>
      <c r="Q32" s="15" t="str">
        <f>[28]Setembro!$H$20</f>
        <v>*</v>
      </c>
      <c r="R32" s="15" t="str">
        <f>[28]Setembro!$H$21</f>
        <v>*</v>
      </c>
      <c r="S32" s="15" t="str">
        <f>[28]Setembro!$H$22</f>
        <v>*</v>
      </c>
      <c r="T32" s="15" t="str">
        <f>[28]Setembro!$H$23</f>
        <v>*</v>
      </c>
      <c r="U32" s="15" t="str">
        <f>[28]Setembro!$H$24</f>
        <v>*</v>
      </c>
      <c r="V32" s="15" t="str">
        <f>[28]Setembro!$H$25</f>
        <v>*</v>
      </c>
      <c r="W32" s="15" t="str">
        <f>[28]Setembro!$H$26</f>
        <v>*</v>
      </c>
      <c r="X32" s="15" t="str">
        <f>[28]Setembro!$H$27</f>
        <v>*</v>
      </c>
      <c r="Y32" s="15" t="str">
        <f>[28]Setembro!$H$28</f>
        <v>*</v>
      </c>
      <c r="Z32" s="15" t="str">
        <f>[28]Setembro!$H$29</f>
        <v>*</v>
      </c>
      <c r="AA32" s="15" t="str">
        <f>[28]Setembro!$H$30</f>
        <v>*</v>
      </c>
      <c r="AB32" s="15" t="str">
        <f>[28]Setembro!$H$31</f>
        <v>*</v>
      </c>
      <c r="AC32" s="15" t="str">
        <f>[28]Setembro!$H$32</f>
        <v>*</v>
      </c>
      <c r="AD32" s="15" t="str">
        <f>[28]Setembro!$H$33</f>
        <v>*</v>
      </c>
      <c r="AE32" s="15" t="str">
        <f>[28]Setembro!$H$34</f>
        <v>*</v>
      </c>
      <c r="AF32" s="112" t="s">
        <v>141</v>
      </c>
    </row>
    <row r="33" spans="1:35" s="5" customFormat="1" ht="17.100000000000001" customHeight="1" x14ac:dyDescent="0.2">
      <c r="A33" s="113" t="s">
        <v>33</v>
      </c>
      <c r="B33" s="23">
        <f t="shared" ref="B33:AF33" si="4">MAX(B5:B32)</f>
        <v>19.079999999999998</v>
      </c>
      <c r="C33" s="23">
        <f t="shared" si="4"/>
        <v>21.6</v>
      </c>
      <c r="D33" s="23">
        <f t="shared" si="4"/>
        <v>29.52</v>
      </c>
      <c r="E33" s="23">
        <f t="shared" si="4"/>
        <v>20.88</v>
      </c>
      <c r="F33" s="23">
        <f t="shared" si="4"/>
        <v>24.12</v>
      </c>
      <c r="G33" s="23">
        <f t="shared" si="4"/>
        <v>27</v>
      </c>
      <c r="H33" s="23">
        <f t="shared" si="4"/>
        <v>24.840000000000003</v>
      </c>
      <c r="I33" s="23">
        <f t="shared" si="4"/>
        <v>20.88</v>
      </c>
      <c r="J33" s="23">
        <f t="shared" si="4"/>
        <v>21.96</v>
      </c>
      <c r="K33" s="23">
        <f t="shared" si="4"/>
        <v>23.759999999999998</v>
      </c>
      <c r="L33" s="23">
        <f t="shared" si="4"/>
        <v>24.48</v>
      </c>
      <c r="M33" s="23">
        <f t="shared" si="4"/>
        <v>32.76</v>
      </c>
      <c r="N33" s="23">
        <f t="shared" si="4"/>
        <v>39.96</v>
      </c>
      <c r="O33" s="23">
        <f t="shared" si="4"/>
        <v>29.880000000000003</v>
      </c>
      <c r="P33" s="23">
        <f t="shared" si="4"/>
        <v>32.04</v>
      </c>
      <c r="Q33" s="23">
        <f t="shared" si="4"/>
        <v>21.240000000000002</v>
      </c>
      <c r="R33" s="23">
        <f t="shared" si="4"/>
        <v>20.88</v>
      </c>
      <c r="S33" s="23">
        <f t="shared" si="4"/>
        <v>32.04</v>
      </c>
      <c r="T33" s="23">
        <f t="shared" si="4"/>
        <v>33.840000000000003</v>
      </c>
      <c r="U33" s="23">
        <f t="shared" si="4"/>
        <v>27.720000000000002</v>
      </c>
      <c r="V33" s="23">
        <f t="shared" si="4"/>
        <v>27.720000000000002</v>
      </c>
      <c r="W33" s="23">
        <f t="shared" si="4"/>
        <v>30.6</v>
      </c>
      <c r="X33" s="23">
        <f t="shared" si="4"/>
        <v>23.759999999999998</v>
      </c>
      <c r="Y33" s="23">
        <f t="shared" si="4"/>
        <v>21.240000000000002</v>
      </c>
      <c r="Z33" s="23">
        <f t="shared" si="4"/>
        <v>25.56</v>
      </c>
      <c r="AA33" s="23">
        <f t="shared" si="4"/>
        <v>24.12</v>
      </c>
      <c r="AB33" s="23">
        <f t="shared" si="4"/>
        <v>23.759999999999998</v>
      </c>
      <c r="AC33" s="23">
        <f t="shared" si="4"/>
        <v>27.720000000000002</v>
      </c>
      <c r="AD33" s="23">
        <f t="shared" si="4"/>
        <v>21.240000000000002</v>
      </c>
      <c r="AE33" s="23">
        <f t="shared" si="4"/>
        <v>28.44</v>
      </c>
      <c r="AF33" s="112">
        <f t="shared" si="4"/>
        <v>39.96</v>
      </c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3"/>
      <c r="AG35" s="9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77"/>
      <c r="AG36" s="2"/>
      <c r="AH36" s="2"/>
      <c r="AI36" s="2"/>
    </row>
    <row r="37" spans="1:35" x14ac:dyDescent="0.2">
      <c r="A37" s="74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81"/>
      <c r="AG37" s="1"/>
      <c r="AH37" s="13"/>
    </row>
    <row r="38" spans="1:35" ht="13.5" thickBot="1" x14ac:dyDescent="0.25">
      <c r="A38" s="82"/>
      <c r="B38" s="83"/>
      <c r="C38" s="84"/>
      <c r="D38" s="84"/>
      <c r="E38" s="84"/>
      <c r="F38" s="84"/>
      <c r="G38" s="84"/>
      <c r="H38" s="84"/>
      <c r="I38" s="84"/>
      <c r="J38" s="84"/>
      <c r="K38" s="83"/>
      <c r="L38" s="8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5"/>
    </row>
    <row r="39" spans="1:35" x14ac:dyDescent="0.2">
      <c r="C39" s="3" t="s">
        <v>52</v>
      </c>
      <c r="X39" s="3" t="s">
        <v>52</v>
      </c>
    </row>
    <row r="40" spans="1:35" x14ac:dyDescent="0.2">
      <c r="G40" s="3" t="s">
        <v>52</v>
      </c>
      <c r="L40" s="3" t="s">
        <v>52</v>
      </c>
    </row>
    <row r="42" spans="1:35" x14ac:dyDescent="0.2">
      <c r="P42" s="3" t="s">
        <v>52</v>
      </c>
    </row>
  </sheetData>
  <sheetProtection password="C6EC" sheet="1" objects="1" scenarios="1"/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Q35:U35"/>
    <mergeCell ref="Q36:U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opLeftCell="A10" workbookViewId="0">
      <selection activeCell="AH26" sqref="AH26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</cols>
  <sheetData>
    <row r="1" spans="1:32" ht="20.100000000000001" customHeight="1" x14ac:dyDescent="0.2">
      <c r="A1" s="138" t="s">
        <v>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</row>
    <row r="2" spans="1:32" s="4" customFormat="1" ht="14.25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3"/>
    </row>
    <row r="3" spans="1:32" s="5" customFormat="1" ht="11.25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18" t="s">
        <v>43</v>
      </c>
    </row>
    <row r="4" spans="1:32" s="5" customFormat="1" ht="12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18" t="s">
        <v>39</v>
      </c>
    </row>
    <row r="5" spans="1:32" s="5" customFormat="1" ht="13.5" customHeight="1" x14ac:dyDescent="0.2">
      <c r="A5" s="110" t="s">
        <v>45</v>
      </c>
      <c r="B5" s="16" t="str">
        <f>[1]Setembro!$I$5</f>
        <v>O</v>
      </c>
      <c r="C5" s="16" t="str">
        <f>[1]Setembro!$I$6</f>
        <v>O</v>
      </c>
      <c r="D5" s="16" t="str">
        <f>[1]Setembro!$I$7</f>
        <v>SO</v>
      </c>
      <c r="E5" s="16" t="str">
        <f>[1]Setembro!$I$8</f>
        <v>O</v>
      </c>
      <c r="F5" s="16" t="str">
        <f>[1]Setembro!$I$9</f>
        <v>NO</v>
      </c>
      <c r="G5" s="16" t="str">
        <f>[1]Setembro!$I$10</f>
        <v>NO</v>
      </c>
      <c r="H5" s="16" t="str">
        <f>[1]Setembro!$I$11</f>
        <v>O</v>
      </c>
      <c r="I5" s="16" t="str">
        <f>[1]Setembro!$I$12</f>
        <v>O</v>
      </c>
      <c r="J5" s="16" t="str">
        <f>[1]Setembro!$I$13</f>
        <v>O</v>
      </c>
      <c r="K5" s="16" t="str">
        <f>[1]Setembro!$I$14</f>
        <v>O</v>
      </c>
      <c r="L5" s="16" t="str">
        <f>[1]Setembro!$I$15</f>
        <v>O</v>
      </c>
      <c r="M5" s="16" t="str">
        <f>[1]Setembro!$I$16</f>
        <v>O</v>
      </c>
      <c r="N5" s="16" t="str">
        <f>[1]Setembro!$I$17</f>
        <v>NE</v>
      </c>
      <c r="O5" s="16" t="str">
        <f>[1]Setembro!$I$18</f>
        <v>NO</v>
      </c>
      <c r="P5" s="16" t="str">
        <f>[1]Setembro!$I$19</f>
        <v>O</v>
      </c>
      <c r="Q5" s="16" t="str">
        <f>[1]Setembro!$I$20</f>
        <v>O</v>
      </c>
      <c r="R5" s="16" t="str">
        <f>[1]Setembro!$I$21</f>
        <v>O</v>
      </c>
      <c r="S5" s="16" t="str">
        <f>[1]Setembro!$I$22</f>
        <v>O</v>
      </c>
      <c r="T5" s="16" t="str">
        <f>[1]Setembro!$I$23</f>
        <v>O</v>
      </c>
      <c r="U5" s="16" t="str">
        <f>[1]Setembro!$I$24</f>
        <v>O</v>
      </c>
      <c r="V5" s="16" t="str">
        <f>[1]Setembro!$I$25</f>
        <v>O</v>
      </c>
      <c r="W5" s="16" t="str">
        <f>[1]Setembro!$I$26</f>
        <v>O</v>
      </c>
      <c r="X5" s="16" t="str">
        <f>[1]Setembro!$I$27</f>
        <v>O</v>
      </c>
      <c r="Y5" s="16" t="str">
        <f>[1]Setembro!$I$28</f>
        <v>N</v>
      </c>
      <c r="Z5" s="16" t="str">
        <f>[1]Setembro!$I$29</f>
        <v>O</v>
      </c>
      <c r="AA5" s="16" t="str">
        <f>[1]Setembro!$I$30</f>
        <v>O</v>
      </c>
      <c r="AB5" s="16" t="str">
        <f>[1]Setembro!$I$31</f>
        <v>O</v>
      </c>
      <c r="AC5" s="16" t="str">
        <f>[1]Setembro!$I$32</f>
        <v>NO</v>
      </c>
      <c r="AD5" s="16" t="str">
        <f>[1]Setembro!$I$33</f>
        <v>NO</v>
      </c>
      <c r="AE5" s="16" t="str">
        <f>[1]Setembro!$I$34</f>
        <v>O</v>
      </c>
      <c r="AF5" s="119" t="s">
        <v>56</v>
      </c>
    </row>
    <row r="6" spans="1:32" s="1" customFormat="1" ht="11.25" customHeight="1" x14ac:dyDescent="0.2">
      <c r="A6" s="110" t="s">
        <v>0</v>
      </c>
      <c r="B6" s="15" t="str">
        <f>[2]Setembro!$I$5</f>
        <v>SO</v>
      </c>
      <c r="C6" s="15" t="str">
        <f>[2]Setembro!$I$6</f>
        <v>SO</v>
      </c>
      <c r="D6" s="15" t="str">
        <f>[2]Setembro!$I$7</f>
        <v>SO</v>
      </c>
      <c r="E6" s="15" t="str">
        <f>[2]Setembro!$I$8</f>
        <v>SO</v>
      </c>
      <c r="F6" s="15" t="str">
        <f>[2]Setembro!$I$9</f>
        <v>SO</v>
      </c>
      <c r="G6" s="15" t="str">
        <f>[2]Setembro!$I$10</f>
        <v>SO</v>
      </c>
      <c r="H6" s="15" t="str">
        <f>[2]Setembro!$I$11</f>
        <v>SO</v>
      </c>
      <c r="I6" s="15" t="str">
        <f>[2]Setembro!$I$12</f>
        <v>SO</v>
      </c>
      <c r="J6" s="15" t="str">
        <f>[2]Setembro!$I$13</f>
        <v>SO</v>
      </c>
      <c r="K6" s="15" t="str">
        <f>[2]Setembro!$I$14</f>
        <v>SO</v>
      </c>
      <c r="L6" s="15" t="str">
        <f>[2]Setembro!$I$15</f>
        <v>SO</v>
      </c>
      <c r="M6" s="15" t="str">
        <f>[2]Setembro!$I$16</f>
        <v>SO</v>
      </c>
      <c r="N6" s="15" t="str">
        <f>[2]Setembro!$I$17</f>
        <v>SO</v>
      </c>
      <c r="O6" s="15" t="str">
        <f>[2]Setembro!$I$18</f>
        <v>SO</v>
      </c>
      <c r="P6" s="15" t="str">
        <f>[2]Setembro!$I$19</f>
        <v>SO</v>
      </c>
      <c r="Q6" s="15" t="str">
        <f>[2]Setembro!$I$20</f>
        <v>SO</v>
      </c>
      <c r="R6" s="15" t="str">
        <f>[2]Setembro!$I$21</f>
        <v>SO</v>
      </c>
      <c r="S6" s="15" t="str">
        <f>[2]Setembro!$I$22</f>
        <v>SO</v>
      </c>
      <c r="T6" s="17" t="str">
        <f>[2]Setembro!$I$23</f>
        <v>SO</v>
      </c>
      <c r="U6" s="17" t="str">
        <f>[2]Setembro!$I$24</f>
        <v>SO</v>
      </c>
      <c r="V6" s="17" t="str">
        <f>[2]Setembro!$I$25</f>
        <v>SO</v>
      </c>
      <c r="W6" s="17" t="str">
        <f>[2]Setembro!$I$26</f>
        <v>SO</v>
      </c>
      <c r="X6" s="17" t="str">
        <f>[2]Setembro!$I$27</f>
        <v>SO</v>
      </c>
      <c r="Y6" s="17" t="str">
        <f>[2]Setembro!$I$28</f>
        <v>SO</v>
      </c>
      <c r="Z6" s="17" t="str">
        <f>[2]Setembro!$I$29</f>
        <v>SO</v>
      </c>
      <c r="AA6" s="17" t="str">
        <f>[2]Setembro!$I$30</f>
        <v>SO</v>
      </c>
      <c r="AB6" s="17" t="str">
        <f>[2]Setembro!$I$31</f>
        <v>SO</v>
      </c>
      <c r="AC6" s="17" t="str">
        <f>[2]Setembro!$I$32</f>
        <v>SO</v>
      </c>
      <c r="AD6" s="17" t="str">
        <f>[2]Setembro!$I$33</f>
        <v>SO</v>
      </c>
      <c r="AE6" s="17" t="str">
        <f>[2]Setembro!$I$34</f>
        <v>SO</v>
      </c>
      <c r="AF6" s="119" t="s">
        <v>142</v>
      </c>
    </row>
    <row r="7" spans="1:32" ht="12" customHeight="1" x14ac:dyDescent="0.2">
      <c r="A7" s="110" t="s">
        <v>1</v>
      </c>
      <c r="B7" s="15" t="str">
        <f>[3]Setembro!$I$5</f>
        <v>SE</v>
      </c>
      <c r="C7" s="15" t="str">
        <f>[3]Setembro!$I$6</f>
        <v>SE</v>
      </c>
      <c r="D7" s="15" t="str">
        <f>[3]Setembro!$I$7</f>
        <v>SO</v>
      </c>
      <c r="E7" s="15" t="str">
        <f>[3]Setembro!$I$8</f>
        <v>S</v>
      </c>
      <c r="F7" s="15" t="str">
        <f>[3]Setembro!$I$9</f>
        <v>S</v>
      </c>
      <c r="G7" s="15" t="str">
        <f>[3]Setembro!$I$10</f>
        <v>S</v>
      </c>
      <c r="H7" s="15" t="str">
        <f>[3]Setembro!$I$11</f>
        <v>S</v>
      </c>
      <c r="I7" s="15" t="str">
        <f>[3]Setembro!$I$12</f>
        <v>SE</v>
      </c>
      <c r="J7" s="15" t="str">
        <f>[3]Setembro!$I$13</f>
        <v>SE</v>
      </c>
      <c r="K7" s="15" t="str">
        <f>[3]Setembro!$I$14</f>
        <v>SE</v>
      </c>
      <c r="L7" s="15" t="str">
        <f>[3]Setembro!$I$15</f>
        <v>SE</v>
      </c>
      <c r="M7" s="15" t="str">
        <f>[3]Setembro!$I$16</f>
        <v>SE</v>
      </c>
      <c r="N7" s="15" t="str">
        <f>[3]Setembro!$I$17</f>
        <v>NO</v>
      </c>
      <c r="O7" s="15" t="str">
        <f>[3]Setembro!$I$18</f>
        <v>S</v>
      </c>
      <c r="P7" s="15" t="str">
        <f>[3]Setembro!$I$19</f>
        <v>SE</v>
      </c>
      <c r="Q7" s="15" t="str">
        <f>[3]Setembro!$I$20</f>
        <v>S</v>
      </c>
      <c r="R7" s="15" t="str">
        <f>[3]Setembro!$I$21</f>
        <v>SE</v>
      </c>
      <c r="S7" s="15" t="str">
        <f>[3]Setembro!$I$22</f>
        <v>SE</v>
      </c>
      <c r="T7" s="17" t="str">
        <f>[3]Setembro!$I$23</f>
        <v>SE</v>
      </c>
      <c r="U7" s="17" t="str">
        <f>[3]Setembro!$I$24</f>
        <v>S</v>
      </c>
      <c r="V7" s="17" t="str">
        <f>[3]Setembro!$I$25</f>
        <v>SE</v>
      </c>
      <c r="W7" s="17" t="str">
        <f>[3]Setembro!$I$26</f>
        <v>SE</v>
      </c>
      <c r="X7" s="17" t="str">
        <f>[3]Setembro!$I$27</f>
        <v>S</v>
      </c>
      <c r="Y7" s="17" t="str">
        <f>[3]Setembro!$I$28</f>
        <v>S</v>
      </c>
      <c r="Z7" s="17" t="str">
        <f>[3]Setembro!$I$29</f>
        <v>S</v>
      </c>
      <c r="AA7" s="17" t="str">
        <f>[3]Setembro!$I$30</f>
        <v>S</v>
      </c>
      <c r="AB7" s="17" t="str">
        <f>[3]Setembro!$I$31</f>
        <v>L</v>
      </c>
      <c r="AC7" s="17" t="str">
        <f>[3]Setembro!$I$32</f>
        <v>SE</v>
      </c>
      <c r="AD7" s="17" t="str">
        <f>[3]Setembro!$I$33</f>
        <v>SE</v>
      </c>
      <c r="AE7" s="17" t="str">
        <f>[3]Setembro!$I$34</f>
        <v>SE</v>
      </c>
      <c r="AF7" s="119" t="s">
        <v>57</v>
      </c>
    </row>
    <row r="8" spans="1:32" ht="12" customHeight="1" x14ac:dyDescent="0.2">
      <c r="A8" s="110" t="s">
        <v>53</v>
      </c>
      <c r="B8" s="15" t="str">
        <f>[4]Setembro!$I$5</f>
        <v>SE</v>
      </c>
      <c r="C8" s="15" t="str">
        <f>[4]Setembro!$I$6</f>
        <v>SE</v>
      </c>
      <c r="D8" s="15" t="str">
        <f>[4]Setembro!$I$7</f>
        <v>SE</v>
      </c>
      <c r="E8" s="15" t="str">
        <f>[4]Setembro!$I$8</f>
        <v>SO</v>
      </c>
      <c r="F8" s="15" t="str">
        <f>[4]Setembro!$I$9</f>
        <v>SO</v>
      </c>
      <c r="G8" s="15" t="str">
        <f>[4]Setembro!$I$10</f>
        <v>SO</v>
      </c>
      <c r="H8" s="15" t="str">
        <f>[4]Setembro!$I$11</f>
        <v>SO</v>
      </c>
      <c r="I8" s="15" t="str">
        <f>[4]Setembro!$I$12</f>
        <v>S</v>
      </c>
      <c r="J8" s="15" t="str">
        <f>[4]Setembro!$I$13</f>
        <v>SE</v>
      </c>
      <c r="K8" s="15" t="str">
        <f>[4]Setembro!$I$14</f>
        <v>SE</v>
      </c>
      <c r="L8" s="15" t="str">
        <f>[4]Setembro!$I$15</f>
        <v>L</v>
      </c>
      <c r="M8" s="15" t="str">
        <f>[4]Setembro!$I$16</f>
        <v>L</v>
      </c>
      <c r="N8" s="15" t="str">
        <f>[4]Setembro!$I$17</f>
        <v>NO</v>
      </c>
      <c r="O8" s="15" t="str">
        <f>[4]Setembro!$I$18</f>
        <v>SO</v>
      </c>
      <c r="P8" s="15" t="str">
        <f>[4]Setembro!$I$19</f>
        <v>S</v>
      </c>
      <c r="Q8" s="15" t="str">
        <f>[4]Setembro!$I$20</f>
        <v>S</v>
      </c>
      <c r="R8" s="15" t="str">
        <f>[4]Setembro!$I$21</f>
        <v>L</v>
      </c>
      <c r="S8" s="15" t="str">
        <f>[4]Setembro!$I$22</f>
        <v>SE</v>
      </c>
      <c r="T8" s="17" t="str">
        <f>[4]Setembro!$I$23</f>
        <v>L</v>
      </c>
      <c r="U8" s="17" t="str">
        <f>[4]Setembro!$I$24</f>
        <v>SO</v>
      </c>
      <c r="V8" s="17" t="str">
        <f>[4]Setembro!$I$25</f>
        <v>L</v>
      </c>
      <c r="W8" s="17" t="str">
        <f>[4]Setembro!$I$26</f>
        <v>L</v>
      </c>
      <c r="X8" s="17" t="str">
        <f>[4]Setembro!$I$27</f>
        <v>SE</v>
      </c>
      <c r="Y8" s="17" t="str">
        <f>[4]Setembro!$I$28</f>
        <v>S</v>
      </c>
      <c r="Z8" s="17" t="str">
        <f>[4]Setembro!$I$29</f>
        <v>S</v>
      </c>
      <c r="AA8" s="17" t="str">
        <f>[4]Setembro!$I$30</f>
        <v>SE</v>
      </c>
      <c r="AB8" s="17" t="str">
        <f>[4]Setembro!$I$31</f>
        <v>L</v>
      </c>
      <c r="AC8" s="17" t="str">
        <f>[4]Setembro!$I$32</f>
        <v>L</v>
      </c>
      <c r="AD8" s="17" t="str">
        <f>[4]Setembro!$I$33</f>
        <v>SE</v>
      </c>
      <c r="AE8" s="17" t="str">
        <f>[4]Setembro!$I$34</f>
        <v>S</v>
      </c>
      <c r="AF8" s="119" t="s">
        <v>57</v>
      </c>
    </row>
    <row r="9" spans="1:32" ht="11.25" customHeight="1" x14ac:dyDescent="0.2">
      <c r="A9" s="110" t="s">
        <v>46</v>
      </c>
      <c r="B9" s="18" t="str">
        <f>[5]Setembro!$I$5</f>
        <v>NE</v>
      </c>
      <c r="C9" s="18" t="str">
        <f>[5]Setembro!$I$6</f>
        <v>NE</v>
      </c>
      <c r="D9" s="18" t="str">
        <f>[5]Setembro!$I$7</f>
        <v>SO</v>
      </c>
      <c r="E9" s="18" t="str">
        <f>[5]Setembro!$I$8</f>
        <v>SO</v>
      </c>
      <c r="F9" s="18" t="str">
        <f>[5]Setembro!$I$9</f>
        <v>*</v>
      </c>
      <c r="G9" s="18" t="str">
        <f>[5]Setembro!$I$10</f>
        <v>SO</v>
      </c>
      <c r="H9" s="18" t="str">
        <f>[5]Setembro!$I$11</f>
        <v>SO</v>
      </c>
      <c r="I9" s="18" t="str">
        <f>[5]Setembro!$I$12</f>
        <v>SO</v>
      </c>
      <c r="J9" s="18" t="str">
        <f>[5]Setembro!$I$13</f>
        <v>NE</v>
      </c>
      <c r="K9" s="18" t="str">
        <f>[5]Setembro!$I$14</f>
        <v>NE</v>
      </c>
      <c r="L9" s="18" t="str">
        <f>[5]Setembro!$I$15</f>
        <v>NE</v>
      </c>
      <c r="M9" s="18" t="str">
        <f>[5]Setembro!$I$16</f>
        <v>NE</v>
      </c>
      <c r="N9" s="18" t="str">
        <f>[5]Setembro!$I$17</f>
        <v>N</v>
      </c>
      <c r="O9" s="18" t="str">
        <f>[5]Setembro!$I$18</f>
        <v>S</v>
      </c>
      <c r="P9" s="18" t="str">
        <f>[5]Setembro!$I$19</f>
        <v>S</v>
      </c>
      <c r="Q9" s="18" t="str">
        <f>[5]Setembro!$I$20</f>
        <v>SO</v>
      </c>
      <c r="R9" s="18" t="str">
        <f>[5]Setembro!$I$21</f>
        <v>NE</v>
      </c>
      <c r="S9" s="18" t="str">
        <f>[5]Setembro!$I$22</f>
        <v>NE</v>
      </c>
      <c r="T9" s="17" t="str">
        <f>[5]Setembro!$I$23</f>
        <v>SO</v>
      </c>
      <c r="U9" s="17" t="str">
        <f>[5]Setembro!$I$24</f>
        <v>S</v>
      </c>
      <c r="V9" s="17" t="str">
        <f>[5]Setembro!$I$25</f>
        <v>NE</v>
      </c>
      <c r="W9" s="17" t="str">
        <f>[5]Setembro!$I$26</f>
        <v>NE</v>
      </c>
      <c r="X9" s="17" t="str">
        <f>[5]Setembro!$I$27</f>
        <v>NE</v>
      </c>
      <c r="Y9" s="17" t="str">
        <f>[5]Setembro!$I$28</f>
        <v>SO</v>
      </c>
      <c r="Z9" s="17" t="str">
        <f>[5]Setembro!$I$29</f>
        <v>SO</v>
      </c>
      <c r="AA9" s="17" t="str">
        <f>[5]Setembro!$I$30</f>
        <v>SO</v>
      </c>
      <c r="AB9" s="17" t="str">
        <f>[5]Setembro!$I$31</f>
        <v>NE</v>
      </c>
      <c r="AC9" s="17" t="str">
        <f>[5]Setembro!$I$32</f>
        <v>NE</v>
      </c>
      <c r="AD9" s="17" t="str">
        <f>[5]Setembro!$I$33</f>
        <v>NE</v>
      </c>
      <c r="AE9" s="17" t="str">
        <f>[5]Setembro!$I$34</f>
        <v>NE</v>
      </c>
      <c r="AF9" s="119" t="s">
        <v>54</v>
      </c>
    </row>
    <row r="10" spans="1:32" ht="12.75" customHeight="1" x14ac:dyDescent="0.2">
      <c r="A10" s="110" t="s">
        <v>2</v>
      </c>
      <c r="B10" s="18" t="str">
        <f>[6]Setembro!$I$5</f>
        <v>SE</v>
      </c>
      <c r="C10" s="18" t="str">
        <f>[6]Setembro!$I$6</f>
        <v>L</v>
      </c>
      <c r="D10" s="18" t="str">
        <f>[6]Setembro!$I$7</f>
        <v>N</v>
      </c>
      <c r="E10" s="18" t="str">
        <f>[6]Setembro!$I$8</f>
        <v>N</v>
      </c>
      <c r="F10" s="18" t="str">
        <f>[6]Setembro!$I$9</f>
        <v>N</v>
      </c>
      <c r="G10" s="18" t="str">
        <f>[6]Setembro!$I$10</f>
        <v>N</v>
      </c>
      <c r="H10" s="18" t="str">
        <f>[6]Setembro!$I$11</f>
        <v>NE</v>
      </c>
      <c r="I10" s="18" t="str">
        <f>[6]Setembro!$I$12</f>
        <v>SE</v>
      </c>
      <c r="J10" s="18" t="str">
        <f>[6]Setembro!$I$13</f>
        <v>SE</v>
      </c>
      <c r="K10" s="18" t="str">
        <f>[6]Setembro!$I$14</f>
        <v>L</v>
      </c>
      <c r="L10" s="18" t="str">
        <f>[6]Setembro!$I$15</f>
        <v>L</v>
      </c>
      <c r="M10" s="18" t="str">
        <f>[6]Setembro!$I$16</f>
        <v>N</v>
      </c>
      <c r="N10" s="18" t="str">
        <f>[6]Setembro!$I$17</f>
        <v>N</v>
      </c>
      <c r="O10" s="18" t="str">
        <f>[6]Setembro!$I$18</f>
        <v>NE</v>
      </c>
      <c r="P10" s="18" t="str">
        <f>[6]Setembro!$I$19</f>
        <v>L</v>
      </c>
      <c r="Q10" s="18" t="str">
        <f>[6]Setembro!$I$20</f>
        <v>SE</v>
      </c>
      <c r="R10" s="18" t="str">
        <f>[6]Setembro!$I$21</f>
        <v>N</v>
      </c>
      <c r="S10" s="18" t="str">
        <f>[6]Setembro!$I$22</f>
        <v>L</v>
      </c>
      <c r="T10" s="17" t="str">
        <f>[6]Setembro!$I$23</f>
        <v>L</v>
      </c>
      <c r="U10" s="17" t="str">
        <f>[6]Setembro!$I$24</f>
        <v>L</v>
      </c>
      <c r="V10" s="18" t="str">
        <f>[6]Setembro!$I$25</f>
        <v>SE</v>
      </c>
      <c r="W10" s="17" t="str">
        <f>[6]Setembro!$I$26</f>
        <v>L</v>
      </c>
      <c r="X10" s="17" t="str">
        <f>[6]Setembro!$I$27</f>
        <v>SE</v>
      </c>
      <c r="Y10" s="17" t="str">
        <f>[6]Setembro!$I$28</f>
        <v>SE</v>
      </c>
      <c r="Z10" s="17" t="str">
        <f>[6]Setembro!$I$29</f>
        <v>N</v>
      </c>
      <c r="AA10" s="17" t="str">
        <f>[6]Setembro!$I$30</f>
        <v>SE</v>
      </c>
      <c r="AB10" s="17" t="str">
        <f>[6]Setembro!$I$31</f>
        <v>L</v>
      </c>
      <c r="AC10" s="17" t="str">
        <f>[6]Setembro!$I$32</f>
        <v>L</v>
      </c>
      <c r="AD10" s="17" t="str">
        <f>[6]Setembro!$I$33</f>
        <v>L</v>
      </c>
      <c r="AE10" s="17" t="str">
        <f>[6]Setembro!$I$34</f>
        <v>L</v>
      </c>
      <c r="AF10" s="119" t="s">
        <v>57</v>
      </c>
    </row>
    <row r="11" spans="1:32" ht="11.25" customHeight="1" x14ac:dyDescent="0.2">
      <c r="A11" s="110" t="s">
        <v>3</v>
      </c>
      <c r="B11" s="18" t="str">
        <f>[7]Setembro!$I$5</f>
        <v>L</v>
      </c>
      <c r="C11" s="18" t="str">
        <f>[7]Setembro!$I$6</f>
        <v>L</v>
      </c>
      <c r="D11" s="18" t="str">
        <f>[7]Setembro!$I$7</f>
        <v>NO</v>
      </c>
      <c r="E11" s="18" t="str">
        <f>[7]Setembro!$I$8</f>
        <v>SE</v>
      </c>
      <c r="F11" s="18" t="str">
        <f>[7]Setembro!$I$9</f>
        <v>L</v>
      </c>
      <c r="G11" s="18" t="str">
        <f>[7]Setembro!$I$10</f>
        <v>SO</v>
      </c>
      <c r="H11" s="18" t="str">
        <f>[7]Setembro!$I$11</f>
        <v>SE</v>
      </c>
      <c r="I11" s="18" t="str">
        <f>[7]Setembro!$I$12</f>
        <v>SE</v>
      </c>
      <c r="J11" s="18" t="str">
        <f>[7]Setembro!$I$13</f>
        <v>L</v>
      </c>
      <c r="K11" s="18" t="str">
        <f>[7]Setembro!$I$14</f>
        <v>L</v>
      </c>
      <c r="L11" s="18" t="str">
        <f>[7]Setembro!$I$15</f>
        <v>NE</v>
      </c>
      <c r="M11" s="18" t="str">
        <f>[7]Setembro!$I$16</f>
        <v>N</v>
      </c>
      <c r="N11" s="18" t="str">
        <f>[7]Setembro!$I$17</f>
        <v>NO</v>
      </c>
      <c r="O11" s="18" t="str">
        <f>[7]Setembro!$I$18</f>
        <v>SO</v>
      </c>
      <c r="P11" s="18" t="str">
        <f>[7]Setembro!$I$19</f>
        <v>SE</v>
      </c>
      <c r="Q11" s="18" t="str">
        <f>[7]Setembro!$I$20</f>
        <v>O</v>
      </c>
      <c r="R11" s="18" t="str">
        <f>[7]Setembro!$I$21</f>
        <v>L</v>
      </c>
      <c r="S11" s="18" t="str">
        <f>[7]Setembro!$I$22</f>
        <v>L</v>
      </c>
      <c r="T11" s="17" t="str">
        <f>[7]Setembro!$I$23</f>
        <v>O</v>
      </c>
      <c r="U11" s="17" t="str">
        <f>[7]Setembro!$I$24</f>
        <v>SE</v>
      </c>
      <c r="V11" s="17" t="str">
        <f>[7]Setembro!$I$25</f>
        <v>SE</v>
      </c>
      <c r="W11" s="17" t="str">
        <f>[7]Setembro!$I$26</f>
        <v>L</v>
      </c>
      <c r="X11" s="17" t="str">
        <f>[7]Setembro!$I$27</f>
        <v>O</v>
      </c>
      <c r="Y11" s="17" t="str">
        <f>[7]Setembro!$I$28</f>
        <v>O</v>
      </c>
      <c r="Z11" s="17" t="str">
        <f>[7]Setembro!$I$29</f>
        <v>O</v>
      </c>
      <c r="AA11" s="17" t="str">
        <f>[7]Setembro!$I$30</f>
        <v>L</v>
      </c>
      <c r="AB11" s="17" t="str">
        <f>[7]Setembro!$I$31</f>
        <v>SE</v>
      </c>
      <c r="AC11" s="17" t="str">
        <f>[7]Setembro!$I$32</f>
        <v>L</v>
      </c>
      <c r="AD11" s="17" t="str">
        <f>[7]Setembro!$I$33</f>
        <v>O</v>
      </c>
      <c r="AE11" s="17" t="str">
        <f>[7]Setembro!$I$34</f>
        <v>O</v>
      </c>
      <c r="AF11" s="119" t="s">
        <v>58</v>
      </c>
    </row>
    <row r="12" spans="1:32" ht="10.5" customHeight="1" x14ac:dyDescent="0.2">
      <c r="A12" s="110" t="s">
        <v>4</v>
      </c>
      <c r="B12" s="18" t="str">
        <f>[8]Setembro!$I$5</f>
        <v>NO</v>
      </c>
      <c r="C12" s="18" t="str">
        <f>[8]Setembro!$I$6</f>
        <v>NO</v>
      </c>
      <c r="D12" s="18" t="str">
        <f>[8]Setembro!$I$7</f>
        <v>NO</v>
      </c>
      <c r="E12" s="18" t="str">
        <f>[8]Setembro!$I$8</f>
        <v>NE</v>
      </c>
      <c r="F12" s="18" t="str">
        <f>[8]Setembro!$I$9</f>
        <v>N</v>
      </c>
      <c r="G12" s="18" t="str">
        <f>[8]Setembro!$I$10</f>
        <v>NE</v>
      </c>
      <c r="H12" s="18" t="str">
        <f>[8]Setembro!$I$11</f>
        <v>N</v>
      </c>
      <c r="I12" s="18" t="str">
        <f>[8]Setembro!$I$12</f>
        <v>N</v>
      </c>
      <c r="J12" s="18" t="str">
        <f>[8]Setembro!$I$13</f>
        <v>NO</v>
      </c>
      <c r="K12" s="18" t="str">
        <f>[8]Setembro!$I$14</f>
        <v>NO</v>
      </c>
      <c r="L12" s="18" t="str">
        <f>[8]Setembro!$I$15</f>
        <v>NO</v>
      </c>
      <c r="M12" s="18" t="str">
        <f>[8]Setembro!$I$16</f>
        <v>O</v>
      </c>
      <c r="N12" s="18" t="str">
        <f>[8]Setembro!$I$17</f>
        <v>SE</v>
      </c>
      <c r="O12" s="18" t="str">
        <f>[8]Setembro!$I$18</f>
        <v>NE</v>
      </c>
      <c r="P12" s="18" t="str">
        <f>[8]Setembro!$I$19</f>
        <v>N</v>
      </c>
      <c r="Q12" s="18" t="str">
        <f>[8]Setembro!$I$20</f>
        <v>N</v>
      </c>
      <c r="R12" s="18" t="str">
        <f>[8]Setembro!$I$21</f>
        <v>O</v>
      </c>
      <c r="S12" s="18" t="str">
        <f>[8]Setembro!$I$22</f>
        <v>NO</v>
      </c>
      <c r="T12" s="17" t="str">
        <f>[8]Setembro!$I$23</f>
        <v>SO</v>
      </c>
      <c r="U12" s="17" t="str">
        <f>[8]Setembro!$I$24</f>
        <v>N</v>
      </c>
      <c r="V12" s="17" t="str">
        <f>[8]Setembro!$I$25</f>
        <v>N</v>
      </c>
      <c r="W12" s="17" t="str">
        <f>[8]Setembro!$I$26</f>
        <v>NO</v>
      </c>
      <c r="X12" s="17" t="str">
        <f>[8]Setembro!$I$27</f>
        <v>N</v>
      </c>
      <c r="Y12" s="17" t="str">
        <f>[8]Setembro!$I$28</f>
        <v>NE</v>
      </c>
      <c r="Z12" s="17" t="str">
        <f>[8]Setembro!$I$29</f>
        <v>NE</v>
      </c>
      <c r="AA12" s="17" t="str">
        <f>[8]Setembro!$I$30</f>
        <v>NO</v>
      </c>
      <c r="AB12" s="17" t="str">
        <f>[8]Setembro!$I$31</f>
        <v>NO</v>
      </c>
      <c r="AC12" s="17" t="str">
        <f>[8]Setembro!$I$32</f>
        <v>NO</v>
      </c>
      <c r="AD12" s="17" t="str">
        <f>[8]Setembro!$I$33</f>
        <v>N</v>
      </c>
      <c r="AE12" s="17" t="str">
        <f>[8]Setembro!$I$34</f>
        <v>N</v>
      </c>
      <c r="AF12" s="119" t="s">
        <v>146</v>
      </c>
    </row>
    <row r="13" spans="1:32" ht="10.5" customHeight="1" x14ac:dyDescent="0.2">
      <c r="A13" s="110" t="s">
        <v>5</v>
      </c>
      <c r="B13" s="17" t="str">
        <f>[9]Setembro!$I$5</f>
        <v>L</v>
      </c>
      <c r="C13" s="17" t="str">
        <f>[9]Setembro!$I$6</f>
        <v>SE</v>
      </c>
      <c r="D13" s="17" t="str">
        <f>[9]Setembro!$I$7</f>
        <v>SO</v>
      </c>
      <c r="E13" s="17" t="str">
        <f>[9]Setembro!$I$8</f>
        <v>SO</v>
      </c>
      <c r="F13" s="17" t="str">
        <f>[9]Setembro!$I$9</f>
        <v>SO</v>
      </c>
      <c r="G13" s="17" t="str">
        <f>[9]Setembro!$I$10</f>
        <v>SO</v>
      </c>
      <c r="H13" s="17" t="str">
        <f>[9]Setembro!$I$11</f>
        <v>N</v>
      </c>
      <c r="I13" s="17" t="str">
        <f>[9]Setembro!$I$12</f>
        <v>S</v>
      </c>
      <c r="J13" s="17" t="str">
        <f>[9]Setembro!$I$13</f>
        <v>SE</v>
      </c>
      <c r="K13" s="17" t="str">
        <f>[9]Setembro!$I$14</f>
        <v>L</v>
      </c>
      <c r="L13" s="17" t="str">
        <f>[9]Setembro!$I$15</f>
        <v>L</v>
      </c>
      <c r="M13" s="17" t="str">
        <f>[9]Setembro!$I$16</f>
        <v>SE</v>
      </c>
      <c r="N13" s="17" t="str">
        <f>[9]Setembro!$I$17</f>
        <v>NE</v>
      </c>
      <c r="O13" s="17" t="str">
        <f>[9]Setembro!$I$18</f>
        <v>SO</v>
      </c>
      <c r="P13" s="17" t="str">
        <f>[9]Setembro!$I$19</f>
        <v>S</v>
      </c>
      <c r="Q13" s="17" t="str">
        <f>[9]Setembro!$I$20</f>
        <v>L</v>
      </c>
      <c r="R13" s="17" t="str">
        <f>[9]Setembro!$I$21</f>
        <v>SE</v>
      </c>
      <c r="S13" s="17" t="str">
        <f>[9]Setembro!$I$22</f>
        <v>L</v>
      </c>
      <c r="T13" s="17" t="str">
        <f>[9]Setembro!$I$23</f>
        <v>SE</v>
      </c>
      <c r="U13" s="17" t="str">
        <f>[9]Setembro!$I$24</f>
        <v>NO</v>
      </c>
      <c r="V13" s="17" t="str">
        <f>[9]Setembro!$I$25</f>
        <v>L</v>
      </c>
      <c r="W13" s="17" t="str">
        <f>[9]Setembro!$I$26</f>
        <v>L</v>
      </c>
      <c r="X13" s="17" t="str">
        <f>[9]Setembro!$I$27</f>
        <v>NE</v>
      </c>
      <c r="Y13" s="17" t="str">
        <f>[9]Setembro!$I$28</f>
        <v>SO</v>
      </c>
      <c r="Z13" s="17" t="str">
        <f>[9]Setembro!$I$29</f>
        <v>SO</v>
      </c>
      <c r="AA13" s="17" t="str">
        <f>[9]Setembro!$I$30</f>
        <v>NE</v>
      </c>
      <c r="AB13" s="17" t="str">
        <f>[9]Setembro!$I$31</f>
        <v>L</v>
      </c>
      <c r="AC13" s="17" t="str">
        <f>[9]Setembro!$I$32</f>
        <v>L</v>
      </c>
      <c r="AD13" s="17" t="str">
        <f>[9]Setembro!$I$33</f>
        <v>L</v>
      </c>
      <c r="AE13" s="17" t="str">
        <f>[9]Setembro!$I$34</f>
        <v>SE</v>
      </c>
      <c r="AF13" s="119" t="s">
        <v>58</v>
      </c>
    </row>
    <row r="14" spans="1:32" ht="12" customHeight="1" x14ac:dyDescent="0.2">
      <c r="A14" s="110" t="s">
        <v>48</v>
      </c>
      <c r="B14" s="17" t="str">
        <f>[10]Setembro!$I$5</f>
        <v>NE</v>
      </c>
      <c r="C14" s="17" t="str">
        <f>[10]Setembro!$I$6</f>
        <v>NE</v>
      </c>
      <c r="D14" s="17" t="str">
        <f>[10]Setembro!$I$7</f>
        <v>S</v>
      </c>
      <c r="E14" s="17" t="str">
        <f>[10]Setembro!$I$8</f>
        <v>L</v>
      </c>
      <c r="F14" s="17" t="str">
        <f>[10]Setembro!$I$9</f>
        <v>L</v>
      </c>
      <c r="G14" s="17" t="str">
        <f>[10]Setembro!$I$10</f>
        <v>S</v>
      </c>
      <c r="H14" s="17" t="str">
        <f>[10]Setembro!$I$11</f>
        <v>SE</v>
      </c>
      <c r="I14" s="17" t="str">
        <f>[10]Setembro!$I$12</f>
        <v>S</v>
      </c>
      <c r="J14" s="17" t="str">
        <f>[10]Setembro!$I$13</f>
        <v>L</v>
      </c>
      <c r="K14" s="17" t="str">
        <f>[10]Setembro!$I$14</f>
        <v>NE</v>
      </c>
      <c r="L14" s="17" t="str">
        <f>[10]Setembro!$I$15</f>
        <v>NE</v>
      </c>
      <c r="M14" s="17" t="str">
        <f>[10]Setembro!$I$16</f>
        <v>NE</v>
      </c>
      <c r="N14" s="17" t="str">
        <f>[10]Setembro!$I$17</f>
        <v>NO</v>
      </c>
      <c r="O14" s="17" t="str">
        <f>[10]Setembro!$I$18</f>
        <v>S</v>
      </c>
      <c r="P14" s="17" t="str">
        <f>[10]Setembro!$I$19</f>
        <v>SE</v>
      </c>
      <c r="Q14" s="17" t="str">
        <f>[10]Setembro!$I$20</f>
        <v>L</v>
      </c>
      <c r="R14" s="17" t="str">
        <f>[10]Setembro!$I$21</f>
        <v>NE</v>
      </c>
      <c r="S14" s="17" t="str">
        <f>[10]Setembro!$I$22</f>
        <v>NE</v>
      </c>
      <c r="T14" s="17" t="str">
        <f>[10]Setembro!$I$23</f>
        <v>SO</v>
      </c>
      <c r="U14" s="17" t="str">
        <f>[10]Setembro!$I$24</f>
        <v>SE</v>
      </c>
      <c r="V14" s="17" t="str">
        <f>[10]Setembro!$I$25</f>
        <v>SE</v>
      </c>
      <c r="W14" s="17" t="str">
        <f>[10]Setembro!$I$26</f>
        <v>L</v>
      </c>
      <c r="X14" s="17" t="str">
        <f>[10]Setembro!$I$27</f>
        <v>NE</v>
      </c>
      <c r="Y14" s="17" t="str">
        <f>[10]Setembro!$I$28</f>
        <v>O</v>
      </c>
      <c r="Z14" s="17" t="str">
        <f>[10]Setembro!$I$29</f>
        <v>S</v>
      </c>
      <c r="AA14" s="17" t="str">
        <f>[10]Setembro!$I$30</f>
        <v>L</v>
      </c>
      <c r="AB14" s="17" t="str">
        <f>[10]Setembro!$I$31</f>
        <v>L</v>
      </c>
      <c r="AC14" s="17" t="str">
        <f>[10]Setembro!$I$32</f>
        <v>L</v>
      </c>
      <c r="AD14" s="17" t="str">
        <f>[10]Setembro!$I$33</f>
        <v>L</v>
      </c>
      <c r="AE14" s="17" t="str">
        <f>[10]Setembro!$I$34</f>
        <v>O</v>
      </c>
      <c r="AF14" s="119" t="s">
        <v>58</v>
      </c>
    </row>
    <row r="15" spans="1:32" ht="9.75" customHeight="1" x14ac:dyDescent="0.2">
      <c r="A15" s="110" t="s">
        <v>6</v>
      </c>
      <c r="B15" s="17" t="str">
        <f>[11]Setembro!$I$5</f>
        <v>SE</v>
      </c>
      <c r="C15" s="17" t="str">
        <f>[11]Setembro!$I$6</f>
        <v>SE</v>
      </c>
      <c r="D15" s="17" t="str">
        <f>[11]Setembro!$I$7</f>
        <v>O</v>
      </c>
      <c r="E15" s="17" t="str">
        <f>[11]Setembro!$I$8</f>
        <v>NO</v>
      </c>
      <c r="F15" s="17" t="str">
        <f>[11]Setembro!$I$9</f>
        <v>NO</v>
      </c>
      <c r="G15" s="17" t="str">
        <f>[11]Setembro!$I$10</f>
        <v>SO</v>
      </c>
      <c r="H15" s="17" t="str">
        <f>[11]Setembro!$I$11</f>
        <v>SE</v>
      </c>
      <c r="I15" s="17" t="str">
        <f>[11]Setembro!$I$12</f>
        <v>SE</v>
      </c>
      <c r="J15" s="17" t="str">
        <f>[11]Setembro!$I$13</f>
        <v>SE</v>
      </c>
      <c r="K15" s="17" t="str">
        <f>[11]Setembro!$I$14</f>
        <v>SE</v>
      </c>
      <c r="L15" s="17" t="str">
        <f>[11]Setembro!$I$15</f>
        <v>L</v>
      </c>
      <c r="M15" s="17" t="str">
        <f>[11]Setembro!$I$16</f>
        <v>NO</v>
      </c>
      <c r="N15" s="17" t="str">
        <f>[11]Setembro!$I$17</f>
        <v>NO</v>
      </c>
      <c r="O15" s="17" t="str">
        <f>[11]Setembro!$I$18</f>
        <v>SE</v>
      </c>
      <c r="P15" s="17" t="str">
        <f>[11]Setembro!$I$19</f>
        <v>SE</v>
      </c>
      <c r="Q15" s="17" t="str">
        <f>[11]Setembro!$I$20</f>
        <v>SE</v>
      </c>
      <c r="R15" s="17" t="str">
        <f>[11]Setembro!$I$21</f>
        <v>O</v>
      </c>
      <c r="S15" s="17" t="str">
        <f>[11]Setembro!$I$22</f>
        <v>SE</v>
      </c>
      <c r="T15" s="17" t="str">
        <f>[11]Setembro!$I$23</f>
        <v>O</v>
      </c>
      <c r="U15" s="17" t="str">
        <f>[11]Setembro!$I$24</f>
        <v>SE</v>
      </c>
      <c r="V15" s="17" t="str">
        <f>[11]Setembro!$I$25</f>
        <v>SE</v>
      </c>
      <c r="W15" s="17" t="str">
        <f>[11]Setembro!$I$26</f>
        <v>SE</v>
      </c>
      <c r="X15" s="17" t="str">
        <f>[11]Setembro!$I$27</f>
        <v>SO</v>
      </c>
      <c r="Y15" s="17" t="str">
        <f>[11]Setembro!$I$28</f>
        <v>SO</v>
      </c>
      <c r="Z15" s="17" t="str">
        <f>[11]Setembro!$I$29</f>
        <v>SO</v>
      </c>
      <c r="AA15" s="17" t="str">
        <f>[11]Setembro!$I$30</f>
        <v>SO</v>
      </c>
      <c r="AB15" s="17" t="str">
        <f>[11]Setembro!$I$31</f>
        <v>SO</v>
      </c>
      <c r="AC15" s="17" t="str">
        <f>[11]Setembro!$I$32</f>
        <v>SE</v>
      </c>
      <c r="AD15" s="17" t="str">
        <f>[11]Setembro!$I$33</f>
        <v>SE</v>
      </c>
      <c r="AE15" s="17" t="str">
        <f>[11]Setembro!$I$34</f>
        <v>L</v>
      </c>
      <c r="AF15" s="119" t="s">
        <v>57</v>
      </c>
    </row>
    <row r="16" spans="1:32" ht="10.5" customHeight="1" x14ac:dyDescent="0.2">
      <c r="A16" s="110" t="s">
        <v>7</v>
      </c>
      <c r="B16" s="18" t="str">
        <f>[12]Setembro!$I$5</f>
        <v>N</v>
      </c>
      <c r="C16" s="18" t="str">
        <f>[12]Setembro!$I$6</f>
        <v>N</v>
      </c>
      <c r="D16" s="18" t="str">
        <f>[12]Setembro!$I$7</f>
        <v>N</v>
      </c>
      <c r="E16" s="18" t="str">
        <f>[12]Setembro!$I$8</f>
        <v>N</v>
      </c>
      <c r="F16" s="18" t="str">
        <f>[12]Setembro!$I$9</f>
        <v>N</v>
      </c>
      <c r="G16" s="18" t="str">
        <f>[12]Setembro!$I$10</f>
        <v>N</v>
      </c>
      <c r="H16" s="18" t="str">
        <f>[12]Setembro!$I$11</f>
        <v>N</v>
      </c>
      <c r="I16" s="18" t="str">
        <f>[12]Setembro!$I$12</f>
        <v>N</v>
      </c>
      <c r="J16" s="18" t="str">
        <f>[12]Setembro!$I$13</f>
        <v>N</v>
      </c>
      <c r="K16" s="18" t="str">
        <f>[12]Setembro!$I$14</f>
        <v>N</v>
      </c>
      <c r="L16" s="18" t="str">
        <f>[12]Setembro!$I$15</f>
        <v>N</v>
      </c>
      <c r="M16" s="18" t="str">
        <f>[12]Setembro!$I$16</f>
        <v>N</v>
      </c>
      <c r="N16" s="18" t="str">
        <f>[12]Setembro!$I$17</f>
        <v>N</v>
      </c>
      <c r="O16" s="18" t="str">
        <f>[12]Setembro!$I$18</f>
        <v>N</v>
      </c>
      <c r="P16" s="18" t="str">
        <f>[12]Setembro!$I$19</f>
        <v>N</v>
      </c>
      <c r="Q16" s="18" t="str">
        <f>[12]Setembro!$I$20</f>
        <v>N</v>
      </c>
      <c r="R16" s="18" t="str">
        <f>[12]Setembro!$I$21</f>
        <v>N</v>
      </c>
      <c r="S16" s="18" t="str">
        <f>[12]Setembro!$I$22</f>
        <v>N</v>
      </c>
      <c r="T16" s="17" t="str">
        <f>[12]Setembro!$I$23</f>
        <v>N</v>
      </c>
      <c r="U16" s="17" t="str">
        <f>[12]Setembro!$I$24</f>
        <v>N</v>
      </c>
      <c r="V16" s="17" t="str">
        <f>[12]Setembro!$I$25</f>
        <v>N</v>
      </c>
      <c r="W16" s="17" t="str">
        <f>[12]Setembro!$I$26</f>
        <v>N</v>
      </c>
      <c r="X16" s="17" t="str">
        <f>[12]Setembro!$I$27</f>
        <v>N</v>
      </c>
      <c r="Y16" s="17" t="str">
        <f>[12]Setembro!$I$28</f>
        <v>N</v>
      </c>
      <c r="Z16" s="17" t="str">
        <f>[12]Setembro!$I$29</f>
        <v>N</v>
      </c>
      <c r="AA16" s="17" t="str">
        <f>[12]Setembro!$I$30</f>
        <v>N</v>
      </c>
      <c r="AB16" s="17" t="str">
        <f>[12]Setembro!$I$31</f>
        <v>N</v>
      </c>
      <c r="AC16" s="17" t="str">
        <f>[12]Setembro!$I$32</f>
        <v>N</v>
      </c>
      <c r="AD16" s="17" t="str">
        <f>[12]Setembro!$I$33</f>
        <v>N</v>
      </c>
      <c r="AE16" s="17" t="str">
        <f>[12]Setembro!$I$34</f>
        <v>N</v>
      </c>
      <c r="AF16" s="119" t="s">
        <v>55</v>
      </c>
    </row>
    <row r="17" spans="1:34" ht="11.25" customHeight="1" x14ac:dyDescent="0.2">
      <c r="A17" s="110" t="s">
        <v>8</v>
      </c>
      <c r="B17" s="18" t="str">
        <f>[13]Setembro!$I$5</f>
        <v>L</v>
      </c>
      <c r="C17" s="18" t="str">
        <f>[13]Setembro!$I$6</f>
        <v>SE</v>
      </c>
      <c r="D17" s="18" t="str">
        <f>[13]Setembro!$I$7</f>
        <v>S</v>
      </c>
      <c r="E17" s="18" t="str">
        <f>[13]Setembro!$I$8</f>
        <v>SO</v>
      </c>
      <c r="F17" s="18" t="str">
        <f>[13]Setembro!$I$9</f>
        <v>SO</v>
      </c>
      <c r="G17" s="18" t="str">
        <f>[13]Setembro!$I$10</f>
        <v>SO</v>
      </c>
      <c r="H17" s="18" t="str">
        <f>[13]Setembro!$I$11</f>
        <v>S</v>
      </c>
      <c r="I17" s="18" t="str">
        <f>[13]Setembro!$I$12</f>
        <v>SE</v>
      </c>
      <c r="J17" s="18" t="str">
        <f>[13]Setembro!$I$13</f>
        <v>SE</v>
      </c>
      <c r="K17" s="18" t="str">
        <f>[13]Setembro!$I$14</f>
        <v>L</v>
      </c>
      <c r="L17" s="18" t="str">
        <f>[13]Setembro!$I$15</f>
        <v>NE</v>
      </c>
      <c r="M17" s="18" t="str">
        <f>[13]Setembro!$I$16</f>
        <v>NE</v>
      </c>
      <c r="N17" s="18" t="str">
        <f>[13]Setembro!$I$17</f>
        <v>NO</v>
      </c>
      <c r="O17" s="18" t="str">
        <f>[13]Setembro!$I$18</f>
        <v>S</v>
      </c>
      <c r="P17" s="18" t="str">
        <f>[13]Setembro!$I$19</f>
        <v>S</v>
      </c>
      <c r="Q17" s="17" t="str">
        <f>[13]Setembro!$I$20</f>
        <v>SE</v>
      </c>
      <c r="R17" s="17" t="str">
        <f>[13]Setembro!$I$21</f>
        <v>NE</v>
      </c>
      <c r="S17" s="17" t="str">
        <f>[13]Setembro!$I$22</f>
        <v>NE</v>
      </c>
      <c r="T17" s="17" t="str">
        <f>[13]Setembro!$I$23</f>
        <v>L</v>
      </c>
      <c r="U17" s="17" t="str">
        <f>[13]Setembro!$I$24</f>
        <v>S</v>
      </c>
      <c r="V17" s="17" t="str">
        <f>[13]Setembro!$I$25</f>
        <v>NE</v>
      </c>
      <c r="W17" s="17" t="str">
        <f>[13]Setembro!$I$26</f>
        <v>NE</v>
      </c>
      <c r="X17" s="17" t="str">
        <f>[13]Setembro!$I$27</f>
        <v>SE</v>
      </c>
      <c r="Y17" s="17" t="str">
        <f>[13]Setembro!$I$28</f>
        <v>S</v>
      </c>
      <c r="Z17" s="17" t="str">
        <f>[13]Setembro!$I$29</f>
        <v>S</v>
      </c>
      <c r="AA17" s="17" t="str">
        <f>[13]Setembro!$I$30</f>
        <v>S</v>
      </c>
      <c r="AB17" s="17" t="str">
        <f>[13]Setembro!$I$31</f>
        <v>L</v>
      </c>
      <c r="AC17" s="17" t="str">
        <f>[13]Setembro!$I$32</f>
        <v>L</v>
      </c>
      <c r="AD17" s="17" t="str">
        <f>[13]Setembro!$I$33</f>
        <v>NE</v>
      </c>
      <c r="AE17" s="17" t="str">
        <f>[13]Setembro!$I$34</f>
        <v>SE</v>
      </c>
      <c r="AF17" s="119" t="s">
        <v>59</v>
      </c>
    </row>
    <row r="18" spans="1:34" ht="11.25" customHeight="1" x14ac:dyDescent="0.2">
      <c r="A18" s="110" t="s">
        <v>9</v>
      </c>
      <c r="B18" s="18" t="str">
        <f>[14]Setembro!$I$5</f>
        <v>L</v>
      </c>
      <c r="C18" s="18" t="str">
        <f>[14]Setembro!$I$6</f>
        <v>L</v>
      </c>
      <c r="D18" s="18" t="str">
        <f>[14]Setembro!$I$7</f>
        <v>S</v>
      </c>
      <c r="E18" s="18" t="str">
        <f>[14]Setembro!$I$8</f>
        <v>SO</v>
      </c>
      <c r="F18" s="18" t="str">
        <f>[14]Setembro!$I$9</f>
        <v>S</v>
      </c>
      <c r="G18" s="18" t="str">
        <f>[14]Setembro!$I$10</f>
        <v>SO</v>
      </c>
      <c r="H18" s="18" t="str">
        <f>[14]Setembro!$I$11</f>
        <v>S</v>
      </c>
      <c r="I18" s="18" t="str">
        <f>[14]Setembro!$I$12</f>
        <v>S</v>
      </c>
      <c r="J18" s="18" t="str">
        <f>[14]Setembro!$I$13</f>
        <v>L</v>
      </c>
      <c r="K18" s="18" t="str">
        <f>[14]Setembro!$I$14</f>
        <v>L</v>
      </c>
      <c r="L18" s="18" t="str">
        <f>[14]Setembro!$I$15</f>
        <v>SE</v>
      </c>
      <c r="M18" s="18" t="str">
        <f>[14]Setembro!$I$16</f>
        <v>L</v>
      </c>
      <c r="N18" s="18" t="str">
        <f>[14]Setembro!$I$17</f>
        <v>N</v>
      </c>
      <c r="O18" s="18" t="str">
        <f>[14]Setembro!$I$18</f>
        <v>S</v>
      </c>
      <c r="P18" s="18" t="str">
        <f>[14]Setembro!$I$19</f>
        <v>S</v>
      </c>
      <c r="Q18" s="18" t="str">
        <f>[14]Setembro!$I$20</f>
        <v>S</v>
      </c>
      <c r="R18" s="18" t="str">
        <f>[14]Setembro!$I$21</f>
        <v>L</v>
      </c>
      <c r="S18" s="18" t="str">
        <f>[14]Setembro!$I$22</f>
        <v>NE</v>
      </c>
      <c r="T18" s="17" t="str">
        <f>[14]Setembro!$I$23</f>
        <v>S</v>
      </c>
      <c r="U18" s="17" t="str">
        <f>[14]Setembro!$I$24</f>
        <v>S</v>
      </c>
      <c r="V18" s="17" t="str">
        <f>[14]Setembro!$I$25</f>
        <v>L</v>
      </c>
      <c r="W18" s="17" t="str">
        <f>[14]Setembro!$I$26</f>
        <v>L</v>
      </c>
      <c r="X18" s="17" t="str">
        <f>[14]Setembro!$I$27</f>
        <v>S</v>
      </c>
      <c r="Y18" s="17" t="str">
        <f>[14]Setembro!$I$28</f>
        <v>S</v>
      </c>
      <c r="Z18" s="17" t="str">
        <f>[14]Setembro!$I$29</f>
        <v>S</v>
      </c>
      <c r="AA18" s="17" t="str">
        <f>[14]Setembro!$I$30</f>
        <v>S</v>
      </c>
      <c r="AB18" s="17" t="str">
        <f>[14]Setembro!$I$31</f>
        <v>SE</v>
      </c>
      <c r="AC18" s="17" t="str">
        <f>[14]Setembro!$I$32</f>
        <v>L</v>
      </c>
      <c r="AD18" s="17" t="str">
        <f>[14]Setembro!$I$33</f>
        <v>SE</v>
      </c>
      <c r="AE18" s="17" t="str">
        <f>[14]Setembro!$I$34</f>
        <v>S</v>
      </c>
      <c r="AF18" s="119" t="s">
        <v>59</v>
      </c>
      <c r="AG18" s="33" t="s">
        <v>52</v>
      </c>
    </row>
    <row r="19" spans="1:34" ht="12" customHeight="1" x14ac:dyDescent="0.2">
      <c r="A19" s="110" t="s">
        <v>47</v>
      </c>
      <c r="B19" s="18" t="str">
        <f>[15]Setembro!$I$5</f>
        <v>SE</v>
      </c>
      <c r="C19" s="18" t="str">
        <f>[15]Setembro!$I$6</f>
        <v>SE</v>
      </c>
      <c r="D19" s="18" t="str">
        <f>[15]Setembro!$I$7</f>
        <v>SO</v>
      </c>
      <c r="E19" s="18" t="str">
        <f>[15]Setembro!$I$8</f>
        <v>SO</v>
      </c>
      <c r="F19" s="18" t="str">
        <f>[15]Setembro!$I$9</f>
        <v>SO</v>
      </c>
      <c r="G19" s="18" t="str">
        <f>[15]Setembro!$I$10</f>
        <v>S</v>
      </c>
      <c r="H19" s="18" t="str">
        <f>[15]Setembro!$I$11</f>
        <v>S</v>
      </c>
      <c r="I19" s="18" t="str">
        <f>[15]Setembro!$I$12</f>
        <v>L</v>
      </c>
      <c r="J19" s="18" t="str">
        <f>[15]Setembro!$I$13</f>
        <v>NE</v>
      </c>
      <c r="K19" s="18" t="str">
        <f>[15]Setembro!$I$14</f>
        <v>S</v>
      </c>
      <c r="L19" s="18" t="str">
        <f>[15]Setembro!$I$15</f>
        <v>N</v>
      </c>
      <c r="M19" s="18" t="str">
        <f>[15]Setembro!$I$16</f>
        <v>N</v>
      </c>
      <c r="N19" s="18" t="str">
        <f>[15]Setembro!$I$17</f>
        <v>N</v>
      </c>
      <c r="O19" s="18" t="str">
        <f>[15]Setembro!$I$18</f>
        <v>S</v>
      </c>
      <c r="P19" s="18" t="str">
        <f>[15]Setembro!$I$19</f>
        <v>SE</v>
      </c>
      <c r="Q19" s="18" t="str">
        <f>[15]Setembro!$I$20</f>
        <v>NE</v>
      </c>
      <c r="R19" s="18" t="str">
        <f>[15]Setembro!$I$21</f>
        <v>N</v>
      </c>
      <c r="S19" s="18" t="str">
        <f>[15]Setembro!$I$22</f>
        <v>N</v>
      </c>
      <c r="T19" s="17" t="str">
        <f>[15]Setembro!$I$23</f>
        <v>SE</v>
      </c>
      <c r="U19" s="17" t="str">
        <f>[15]Setembro!$I$24</f>
        <v>S</v>
      </c>
      <c r="V19" s="17" t="str">
        <f>[15]Setembro!$I$25</f>
        <v>L</v>
      </c>
      <c r="W19" s="17" t="str">
        <f>[15]Setembro!$I$26</f>
        <v>L</v>
      </c>
      <c r="X19" s="17" t="str">
        <f>[15]Setembro!$I$27</f>
        <v>SE</v>
      </c>
      <c r="Y19" s="17" t="str">
        <f>[15]Setembro!$I$28</f>
        <v>SE</v>
      </c>
      <c r="Z19" s="17" t="str">
        <f>[15]Setembro!$I$29</f>
        <v>SO</v>
      </c>
      <c r="AA19" s="17" t="str">
        <f>[15]Setembro!$I$30</f>
        <v>S</v>
      </c>
      <c r="AB19" s="17" t="str">
        <f>[15]Setembro!$I$31</f>
        <v>SE</v>
      </c>
      <c r="AC19" s="17" t="str">
        <f>[15]Setembro!$I$32</f>
        <v>S</v>
      </c>
      <c r="AD19" s="17" t="str">
        <f>[15]Setembro!$I$33</f>
        <v>SO</v>
      </c>
      <c r="AE19" s="17" t="str">
        <f>[15]Setembro!$I$34</f>
        <v>SE</v>
      </c>
      <c r="AF19" s="119" t="s">
        <v>57</v>
      </c>
    </row>
    <row r="20" spans="1:34" ht="11.25" customHeight="1" x14ac:dyDescent="0.2">
      <c r="A20" s="110" t="s">
        <v>10</v>
      </c>
      <c r="B20" s="15" t="str">
        <f>[16]Setembro!$I$5</f>
        <v>NO</v>
      </c>
      <c r="C20" s="15" t="str">
        <f>[16]Setembro!$I$6</f>
        <v>NO</v>
      </c>
      <c r="D20" s="15" t="str">
        <f>[16]Setembro!$I$7</f>
        <v>L</v>
      </c>
      <c r="E20" s="15" t="str">
        <f>[16]Setembro!$I$8</f>
        <v>L</v>
      </c>
      <c r="F20" s="15" t="str">
        <f>[16]Setembro!$I$9</f>
        <v>NE</v>
      </c>
      <c r="G20" s="15" t="str">
        <f>[16]Setembro!$I$10</f>
        <v>L</v>
      </c>
      <c r="H20" s="15" t="str">
        <f>[16]Setembro!$I$11</f>
        <v>SE</v>
      </c>
      <c r="I20" s="15" t="str">
        <f>[16]Setembro!$I$12</f>
        <v>N</v>
      </c>
      <c r="J20" s="15" t="str">
        <f>[16]Setembro!$I$13</f>
        <v>O</v>
      </c>
      <c r="K20" s="15" t="str">
        <f>[16]Setembro!$I$14</f>
        <v>O</v>
      </c>
      <c r="L20" s="15" t="str">
        <f>[16]Setembro!$I$15</f>
        <v>O</v>
      </c>
      <c r="M20" s="15" t="str">
        <f>[16]Setembro!$I$16</f>
        <v>SO</v>
      </c>
      <c r="N20" s="15" t="str">
        <f>[16]Setembro!$I$17</f>
        <v>S</v>
      </c>
      <c r="O20" s="15" t="str">
        <f>[16]Setembro!$I$18</f>
        <v>NE</v>
      </c>
      <c r="P20" s="15" t="str">
        <f>[16]Setembro!$I$19</f>
        <v>N</v>
      </c>
      <c r="Q20" s="15" t="str">
        <f>[16]Setembro!$I$20</f>
        <v>NO</v>
      </c>
      <c r="R20" s="15" t="str">
        <f>[16]Setembro!$I$21</f>
        <v>SO</v>
      </c>
      <c r="S20" s="15" t="str">
        <f>[16]Setembro!$I$22</f>
        <v>SO</v>
      </c>
      <c r="T20" s="17" t="str">
        <f>[16]Setembro!$I$23</f>
        <v>NO</v>
      </c>
      <c r="U20" s="17" t="str">
        <f>[16]Setembro!$I$24</f>
        <v>N</v>
      </c>
      <c r="V20" s="17" t="str">
        <f>[16]Setembro!$I$25</f>
        <v>O</v>
      </c>
      <c r="W20" s="17" t="str">
        <f>[16]Setembro!$I$26</f>
        <v>O</v>
      </c>
      <c r="X20" s="17" t="str">
        <f>[16]Setembro!$I$27</f>
        <v>NO</v>
      </c>
      <c r="Y20" s="17" t="str">
        <f>[16]Setembro!$I$28</f>
        <v>NO</v>
      </c>
      <c r="Z20" s="17" t="str">
        <f>[16]Setembro!$I$29</f>
        <v>N</v>
      </c>
      <c r="AA20" s="17" t="str">
        <f>[16]Setembro!$I$30</f>
        <v>N</v>
      </c>
      <c r="AB20" s="17" t="str">
        <f>[16]Setembro!$I$31</f>
        <v>O</v>
      </c>
      <c r="AC20" s="17" t="str">
        <f>[16]Setembro!$I$32</f>
        <v>SO</v>
      </c>
      <c r="AD20" s="17" t="str">
        <f>[16]Setembro!$I$33</f>
        <v>SO</v>
      </c>
      <c r="AE20" s="17" t="str">
        <f>[16]Setembro!$I$34</f>
        <v>O</v>
      </c>
      <c r="AF20" s="119" t="s">
        <v>56</v>
      </c>
    </row>
    <row r="21" spans="1:34" ht="12.75" customHeight="1" x14ac:dyDescent="0.2">
      <c r="A21" s="110" t="s">
        <v>11</v>
      </c>
      <c r="B21" s="18" t="str">
        <f>[17]Setembro!$I$5</f>
        <v>SO</v>
      </c>
      <c r="C21" s="18" t="str">
        <f>[17]Setembro!$I$6</f>
        <v>SO</v>
      </c>
      <c r="D21" s="18" t="str">
        <f>[17]Setembro!$I$7</f>
        <v>NE</v>
      </c>
      <c r="E21" s="18" t="str">
        <f>[17]Setembro!$I$8</f>
        <v>NE</v>
      </c>
      <c r="F21" s="18" t="str">
        <f>[17]Setembro!$I$9</f>
        <v>NE</v>
      </c>
      <c r="G21" s="18" t="str">
        <f>[17]Setembro!$I$10</f>
        <v>NO</v>
      </c>
      <c r="H21" s="18" t="str">
        <f>[17]Setembro!$I$11</f>
        <v>O</v>
      </c>
      <c r="I21" s="18" t="str">
        <f>[17]Setembro!$I$12</f>
        <v>SO</v>
      </c>
      <c r="J21" s="18" t="str">
        <f>[17]Setembro!$I$13</f>
        <v>SO</v>
      </c>
      <c r="K21" s="18" t="str">
        <f>[17]Setembro!$I$14</f>
        <v>SO</v>
      </c>
      <c r="L21" s="18" t="str">
        <f>[17]Setembro!$I$15</f>
        <v>NE</v>
      </c>
      <c r="M21" s="18" t="str">
        <f>[17]Setembro!$I$16</f>
        <v>NE</v>
      </c>
      <c r="N21" s="18" t="str">
        <f>[17]Setembro!$I$17</f>
        <v>NE</v>
      </c>
      <c r="O21" s="18" t="str">
        <f>[17]Setembro!$I$18</f>
        <v>O</v>
      </c>
      <c r="P21" s="18" t="str">
        <f>[17]Setembro!$I$19</f>
        <v>O</v>
      </c>
      <c r="Q21" s="18" t="str">
        <f>[17]Setembro!$I$20</f>
        <v>SO</v>
      </c>
      <c r="R21" s="18" t="str">
        <f>[17]Setembro!$I$21</f>
        <v>NE</v>
      </c>
      <c r="S21" s="18" t="str">
        <f>[17]Setembro!$I$22</f>
        <v>NE</v>
      </c>
      <c r="T21" s="17" t="str">
        <f>[17]Setembro!$I$23</f>
        <v>NE</v>
      </c>
      <c r="U21" s="17" t="str">
        <f>[17]Setembro!$I$24</f>
        <v>O</v>
      </c>
      <c r="V21" s="17" t="str">
        <f>[17]Setembro!$I$25</f>
        <v>SO</v>
      </c>
      <c r="W21" s="17" t="str">
        <f>[17]Setembro!$I$26</f>
        <v>SO</v>
      </c>
      <c r="X21" s="17" t="str">
        <f>[17]Setembro!$I$27</f>
        <v>O</v>
      </c>
      <c r="Y21" s="17" t="str">
        <f>[17]Setembro!$I$28</f>
        <v>NE</v>
      </c>
      <c r="Z21" s="17" t="str">
        <f>[17]Setembro!$I$29</f>
        <v>O</v>
      </c>
      <c r="AA21" s="17" t="str">
        <f>[17]Setembro!$I$30</f>
        <v>O</v>
      </c>
      <c r="AB21" s="17" t="str">
        <f>[17]Setembro!$I$31</f>
        <v>NE</v>
      </c>
      <c r="AC21" s="17" t="str">
        <f>[17]Setembro!$I$32</f>
        <v>NE</v>
      </c>
      <c r="AD21" s="17" t="str">
        <f>[17]Setembro!$I$33</f>
        <v>NE</v>
      </c>
      <c r="AE21" s="17" t="str">
        <f>[17]Setembro!$I$34</f>
        <v>NE</v>
      </c>
      <c r="AF21" s="119" t="s">
        <v>54</v>
      </c>
    </row>
    <row r="22" spans="1:34" ht="12.75" customHeight="1" x14ac:dyDescent="0.2">
      <c r="A22" s="110" t="s">
        <v>12</v>
      </c>
      <c r="B22" s="18" t="str">
        <f>[18]Setembro!$I$5</f>
        <v>S</v>
      </c>
      <c r="C22" s="18" t="str">
        <f>[18]Setembro!$I$6</f>
        <v>S</v>
      </c>
      <c r="D22" s="18" t="str">
        <f>[18]Setembro!$I$7</f>
        <v>SO</v>
      </c>
      <c r="E22" s="18" t="str">
        <f>[18]Setembro!$I$8</f>
        <v>SO</v>
      </c>
      <c r="F22" s="18" t="str">
        <f>[18]Setembro!$I$9</f>
        <v>SO</v>
      </c>
      <c r="G22" s="18" t="str">
        <f>[18]Setembro!$I$10</f>
        <v>S</v>
      </c>
      <c r="H22" s="18" t="str">
        <f>[18]Setembro!$I$11</f>
        <v>S</v>
      </c>
      <c r="I22" s="18" t="str">
        <f>[18]Setembro!$I$12</f>
        <v>S</v>
      </c>
      <c r="J22" s="18" t="str">
        <f>[18]Setembro!$I$13</f>
        <v>S</v>
      </c>
      <c r="K22" s="18" t="str">
        <f>[18]Setembro!$I$14</f>
        <v>S</v>
      </c>
      <c r="L22" s="18" t="str">
        <f>[18]Setembro!$I$15</f>
        <v>S</v>
      </c>
      <c r="M22" s="18" t="str">
        <f>[18]Setembro!$I$16</f>
        <v>N</v>
      </c>
      <c r="N22" s="18" t="str">
        <f>[18]Setembro!$I$17</f>
        <v>N</v>
      </c>
      <c r="O22" s="18" t="str">
        <f>[18]Setembro!$I$18</f>
        <v>S</v>
      </c>
      <c r="P22" s="18" t="str">
        <f>[18]Setembro!$I$19</f>
        <v>S</v>
      </c>
      <c r="Q22" s="18" t="str">
        <f>[18]Setembro!$I$20</f>
        <v>S</v>
      </c>
      <c r="R22" s="18" t="str">
        <f>[18]Setembro!$I$21</f>
        <v>S</v>
      </c>
      <c r="S22" s="18" t="str">
        <f>[18]Setembro!$I$22</f>
        <v>SO</v>
      </c>
      <c r="T22" s="18" t="str">
        <f>[18]Setembro!$I$23</f>
        <v>O</v>
      </c>
      <c r="U22" s="18" t="str">
        <f>[18]Setembro!$I$24</f>
        <v>S</v>
      </c>
      <c r="V22" s="18" t="str">
        <f>[18]Setembro!$I$25</f>
        <v>S</v>
      </c>
      <c r="W22" s="18" t="str">
        <f>[18]Setembro!$I$26</f>
        <v>S</v>
      </c>
      <c r="X22" s="18" t="str">
        <f>[18]Setembro!$I$27</f>
        <v>S</v>
      </c>
      <c r="Y22" s="18" t="str">
        <f>[18]Setembro!$I$28</f>
        <v>SO</v>
      </c>
      <c r="Z22" s="18" t="str">
        <f>[18]Setembro!$I$29</f>
        <v>S</v>
      </c>
      <c r="AA22" s="18" t="str">
        <f>[18]Setembro!$I$30</f>
        <v>S</v>
      </c>
      <c r="AB22" s="18" t="str">
        <f>[18]Setembro!$I$31</f>
        <v>S</v>
      </c>
      <c r="AC22" s="18" t="str">
        <f>[18]Setembro!$I$32</f>
        <v>S</v>
      </c>
      <c r="AD22" s="18" t="str">
        <f>[18]Setembro!$I$33</f>
        <v>S</v>
      </c>
      <c r="AE22" s="18" t="str">
        <f>[18]Setembro!$I$34</f>
        <v>S</v>
      </c>
      <c r="AF22" s="119" t="s">
        <v>59</v>
      </c>
    </row>
    <row r="23" spans="1:34" ht="12" customHeight="1" x14ac:dyDescent="0.2">
      <c r="A23" s="110" t="s">
        <v>13</v>
      </c>
      <c r="B23" s="17" t="str">
        <f>[19]Setembro!$I$5</f>
        <v>SE</v>
      </c>
      <c r="C23" s="17" t="str">
        <f>[19]Setembro!$I$6</f>
        <v>L</v>
      </c>
      <c r="D23" s="17" t="str">
        <f>[19]Setembro!$I$7</f>
        <v>S</v>
      </c>
      <c r="E23" s="17" t="str">
        <f>[19]Setembro!$I$8</f>
        <v>S</v>
      </c>
      <c r="F23" s="17" t="str">
        <f>[19]Setembro!$I$9</f>
        <v>S</v>
      </c>
      <c r="G23" s="17" t="str">
        <f>[19]Setembro!$I$10</f>
        <v>S</v>
      </c>
      <c r="H23" s="17" t="str">
        <f>[19]Setembro!$I$11</f>
        <v>S</v>
      </c>
      <c r="I23" s="17" t="str">
        <f>[19]Setembro!$I$12</f>
        <v>S</v>
      </c>
      <c r="J23" s="17" t="str">
        <f>[19]Setembro!$I$13</f>
        <v>SE</v>
      </c>
      <c r="K23" s="17" t="str">
        <f>[19]Setembro!$I$14</f>
        <v>SE</v>
      </c>
      <c r="L23" s="17" t="str">
        <f>[19]Setembro!$I$15</f>
        <v>L</v>
      </c>
      <c r="M23" s="17" t="str">
        <f>[19]Setembro!$I$16</f>
        <v>N</v>
      </c>
      <c r="N23" s="17" t="str">
        <f>[19]Setembro!$I$17</f>
        <v>N</v>
      </c>
      <c r="O23" s="17" t="str">
        <f>[19]Setembro!$I$18</f>
        <v>SE</v>
      </c>
      <c r="P23" s="17" t="str">
        <f>[19]Setembro!$I$19</f>
        <v>SE</v>
      </c>
      <c r="Q23" s="17" t="str">
        <f>[19]Setembro!$I$20</f>
        <v>S</v>
      </c>
      <c r="R23" s="17" t="str">
        <f>[19]Setembro!$I$21</f>
        <v>NO</v>
      </c>
      <c r="S23" s="17" t="str">
        <f>[19]Setembro!$I$22</f>
        <v>NE</v>
      </c>
      <c r="T23" s="17" t="str">
        <f>[19]Setembro!$I$23</f>
        <v>S</v>
      </c>
      <c r="U23" s="17" t="str">
        <f>[19]Setembro!$I$24</f>
        <v>SE</v>
      </c>
      <c r="V23" s="17" t="str">
        <f>[19]Setembro!$I$25</f>
        <v>SE</v>
      </c>
      <c r="W23" s="17" t="str">
        <f>[19]Setembro!$I$26</f>
        <v>L</v>
      </c>
      <c r="X23" s="17" t="str">
        <f>[19]Setembro!$I$27</f>
        <v>SE</v>
      </c>
      <c r="Y23" s="17" t="str">
        <f>[19]Setembro!$I$28</f>
        <v>S</v>
      </c>
      <c r="Z23" s="17" t="str">
        <f>[19]Setembro!$I$29</f>
        <v>S</v>
      </c>
      <c r="AA23" s="17" t="str">
        <f>[19]Setembro!$I$30</f>
        <v>SE</v>
      </c>
      <c r="AB23" s="17" t="str">
        <f>[19]Setembro!$I$31</f>
        <v>SE</v>
      </c>
      <c r="AC23" s="17" t="str">
        <f>[19]Setembro!$I$32</f>
        <v>NE</v>
      </c>
      <c r="AD23" s="17" t="str">
        <f>[19]Setembro!$I$33</f>
        <v>L</v>
      </c>
      <c r="AE23" s="17" t="str">
        <f>[19]Setembro!$I$34</f>
        <v>NE</v>
      </c>
      <c r="AF23" s="119" t="s">
        <v>59</v>
      </c>
    </row>
    <row r="24" spans="1:34" ht="11.25" customHeight="1" x14ac:dyDescent="0.2">
      <c r="A24" s="110" t="s">
        <v>14</v>
      </c>
      <c r="B24" s="18" t="str">
        <f>[20]Setembro!$I$5</f>
        <v>SE</v>
      </c>
      <c r="C24" s="18" t="str">
        <f>[20]Setembro!$I$6</f>
        <v>S</v>
      </c>
      <c r="D24" s="18" t="str">
        <f>[20]Setembro!$I$7</f>
        <v>SO</v>
      </c>
      <c r="E24" s="18" t="str">
        <f>[20]Setembro!$I$8</f>
        <v>S</v>
      </c>
      <c r="F24" s="18" t="str">
        <f>[20]Setembro!$I$9</f>
        <v>S</v>
      </c>
      <c r="G24" s="18" t="str">
        <f>[20]Setembro!$I$10</f>
        <v>SO</v>
      </c>
      <c r="H24" s="18" t="str">
        <f>[20]Setembro!$I$11</f>
        <v>S</v>
      </c>
      <c r="I24" s="18" t="str">
        <f>[20]Setembro!$I$12</f>
        <v>S</v>
      </c>
      <c r="J24" s="18" t="str">
        <f>[20]Setembro!$I$13</f>
        <v>SO</v>
      </c>
      <c r="K24" s="18" t="str">
        <f>[20]Setembro!$I$14</f>
        <v>S</v>
      </c>
      <c r="L24" s="18" t="str">
        <f>[20]Setembro!$I$15</f>
        <v>SE</v>
      </c>
      <c r="M24" s="18" t="str">
        <f>[20]Setembro!$I$16</f>
        <v>N</v>
      </c>
      <c r="N24" s="18" t="str">
        <f>[20]Setembro!$I$17</f>
        <v>NE</v>
      </c>
      <c r="O24" s="18" t="str">
        <f>[20]Setembro!$I$18</f>
        <v>SO</v>
      </c>
      <c r="P24" s="18" t="str">
        <f>[20]Setembro!$I$19</f>
        <v>SO</v>
      </c>
      <c r="Q24" s="18" t="str">
        <f>[20]Setembro!$I$20</f>
        <v>SO</v>
      </c>
      <c r="R24" s="18" t="str">
        <f>[20]Setembro!$I$21</f>
        <v>SO</v>
      </c>
      <c r="S24" s="18" t="str">
        <f>[20]Setembro!$I$22</f>
        <v>L</v>
      </c>
      <c r="T24" s="18" t="str">
        <f>[20]Setembro!$I$23</f>
        <v>SO</v>
      </c>
      <c r="U24" s="18" t="str">
        <f>[20]Setembro!$I$24</f>
        <v>S</v>
      </c>
      <c r="V24" s="18" t="str">
        <f>[20]Setembro!$I$25</f>
        <v>SE</v>
      </c>
      <c r="W24" s="18" t="str">
        <f>[20]Setembro!$I$26</f>
        <v>SE</v>
      </c>
      <c r="X24" s="18" t="str">
        <f>[20]Setembro!$I$27</f>
        <v>SO</v>
      </c>
      <c r="Y24" s="18" t="str">
        <f>[20]Setembro!$I$28</f>
        <v>SO</v>
      </c>
      <c r="Z24" s="18" t="str">
        <f>[20]Setembro!$I$29</f>
        <v>S</v>
      </c>
      <c r="AA24" s="18" t="str">
        <f>[20]Setembro!$I$30</f>
        <v>S</v>
      </c>
      <c r="AB24" s="18" t="str">
        <f>[20]Setembro!$I$31</f>
        <v>SE</v>
      </c>
      <c r="AC24" s="18" t="str">
        <f>[20]Setembro!$I$32</f>
        <v>S</v>
      </c>
      <c r="AD24" s="18" t="str">
        <f>[20]Setembro!$I$33</f>
        <v>SO</v>
      </c>
      <c r="AE24" s="18" t="str">
        <f>[20]Setembro!$I$34</f>
        <v>SE</v>
      </c>
      <c r="AF24" s="119" t="s">
        <v>142</v>
      </c>
      <c r="AH24" s="33" t="s">
        <v>52</v>
      </c>
    </row>
    <row r="25" spans="1:34" ht="12" customHeight="1" x14ac:dyDescent="0.2">
      <c r="A25" s="110" t="s">
        <v>15</v>
      </c>
      <c r="B25" s="18" t="str">
        <f>[21]Setembro!$I$5</f>
        <v>NE</v>
      </c>
      <c r="C25" s="18" t="str">
        <f>[21]Setembro!$I$6</f>
        <v>NO</v>
      </c>
      <c r="D25" s="18" t="str">
        <f>[21]Setembro!$I$7</f>
        <v>S</v>
      </c>
      <c r="E25" s="18" t="str">
        <f>[21]Setembro!$I$8</f>
        <v>SO</v>
      </c>
      <c r="F25" s="18" t="str">
        <f>[21]Setembro!$I$9</f>
        <v>SO</v>
      </c>
      <c r="G25" s="18" t="str">
        <f>[21]Setembro!$I$10</f>
        <v>SO</v>
      </c>
      <c r="H25" s="18" t="str">
        <f>[21]Setembro!$I$11</f>
        <v>S</v>
      </c>
      <c r="I25" s="18" t="str">
        <f>[21]Setembro!$I$12</f>
        <v>SE</v>
      </c>
      <c r="J25" s="18" t="str">
        <f>[21]Setembro!$I$13</f>
        <v>NE</v>
      </c>
      <c r="K25" s="18" t="str">
        <f>[21]Setembro!$I$14</f>
        <v>NE</v>
      </c>
      <c r="L25" s="18" t="str">
        <f>[21]Setembro!$I$15</f>
        <v>NO</v>
      </c>
      <c r="M25" s="18" t="str">
        <f>[21]Setembro!$I$16</f>
        <v>NO</v>
      </c>
      <c r="N25" s="18" t="str">
        <f>[21]Setembro!$I$17</f>
        <v>NO</v>
      </c>
      <c r="O25" s="18" t="str">
        <f>[21]Setembro!$I$18</f>
        <v>S</v>
      </c>
      <c r="P25" s="18" t="str">
        <f>[21]Setembro!$I$19</f>
        <v>SO</v>
      </c>
      <c r="Q25" s="18" t="str">
        <f>[21]Setembro!$I$20</f>
        <v>NO</v>
      </c>
      <c r="R25" s="18" t="str">
        <f>[21]Setembro!$I$21</f>
        <v>NO</v>
      </c>
      <c r="S25" s="18" t="str">
        <f>[21]Setembro!$I$22</f>
        <v>NO</v>
      </c>
      <c r="T25" s="18" t="str">
        <f>[21]Setembro!$I$23</f>
        <v>S</v>
      </c>
      <c r="U25" s="18" t="str">
        <f>[21]Setembro!$I$24</f>
        <v>SO</v>
      </c>
      <c r="V25" s="18" t="str">
        <f>[21]Setembro!$I$25</f>
        <v>N</v>
      </c>
      <c r="W25" s="18" t="str">
        <f>[21]Setembro!$I$26</f>
        <v>N</v>
      </c>
      <c r="X25" s="18" t="str">
        <f>[21]Setembro!$I$27</f>
        <v>NO</v>
      </c>
      <c r="Y25" s="18" t="str">
        <f>[21]Setembro!$I$28</f>
        <v>SO</v>
      </c>
      <c r="Z25" s="18" t="str">
        <f>[21]Setembro!$I$29</f>
        <v>S</v>
      </c>
      <c r="AA25" s="18" t="str">
        <f>[21]Setembro!$I$30</f>
        <v>S</v>
      </c>
      <c r="AB25" s="18" t="str">
        <f>[21]Setembro!$I$31</f>
        <v>NE</v>
      </c>
      <c r="AC25" s="18" t="str">
        <f>[21]Setembro!$I$32</f>
        <v>NE</v>
      </c>
      <c r="AD25" s="18" t="str">
        <f>[21]Setembro!$I$33</f>
        <v>NE</v>
      </c>
      <c r="AE25" s="18" t="str">
        <f>[21]Setembro!$I$34</f>
        <v>NE</v>
      </c>
      <c r="AF25" s="119" t="s">
        <v>146</v>
      </c>
    </row>
    <row r="26" spans="1:34" ht="12.75" customHeight="1" x14ac:dyDescent="0.2">
      <c r="A26" s="110" t="s">
        <v>16</v>
      </c>
      <c r="B26" s="19" t="str">
        <f>[22]Setembro!$I$5</f>
        <v>NE</v>
      </c>
      <c r="C26" s="19" t="str">
        <f>[22]Setembro!$I$6</f>
        <v>SE</v>
      </c>
      <c r="D26" s="19" t="str">
        <f>[22]Setembro!$I$7</f>
        <v>SO</v>
      </c>
      <c r="E26" s="19" t="str">
        <f>[22]Setembro!$I$8</f>
        <v>SO</v>
      </c>
      <c r="F26" s="19" t="str">
        <f>[22]Setembro!$I$9</f>
        <v>SO</v>
      </c>
      <c r="G26" s="19" t="str">
        <f>[22]Setembro!$I$10</f>
        <v>S</v>
      </c>
      <c r="H26" s="19" t="str">
        <f>[22]Setembro!$I$11</f>
        <v>SE</v>
      </c>
      <c r="I26" s="19" t="str">
        <f>[22]Setembro!$I$12</f>
        <v>S</v>
      </c>
      <c r="J26" s="19" t="str">
        <f>[22]Setembro!$I$13</f>
        <v>S</v>
      </c>
      <c r="K26" s="19" t="str">
        <f>[22]Setembro!$I$14</f>
        <v>SE</v>
      </c>
      <c r="L26" s="19" t="str">
        <f>[22]Setembro!$I$15</f>
        <v>SE</v>
      </c>
      <c r="M26" s="19" t="str">
        <f>[22]Setembro!$I$16</f>
        <v>N</v>
      </c>
      <c r="N26" s="19" t="str">
        <f>[22]Setembro!$I$17</f>
        <v>N</v>
      </c>
      <c r="O26" s="19" t="str">
        <f>[22]Setembro!$I$18</f>
        <v>S</v>
      </c>
      <c r="P26" s="19" t="str">
        <f>[22]Setembro!$I$19</f>
        <v>SE</v>
      </c>
      <c r="Q26" s="19" t="str">
        <f>[22]Setembro!$I$20</f>
        <v>S</v>
      </c>
      <c r="R26" s="19" t="str">
        <f>[22]Setembro!$I$21</f>
        <v>N</v>
      </c>
      <c r="S26" s="19" t="str">
        <f>[22]Setembro!$I$22</f>
        <v>N</v>
      </c>
      <c r="T26" s="19" t="str">
        <f>[22]Setembro!$I$23</f>
        <v>S</v>
      </c>
      <c r="U26" s="19" t="str">
        <f>[22]Setembro!$I$24</f>
        <v>S</v>
      </c>
      <c r="V26" s="19" t="str">
        <f>[22]Setembro!$I$25</f>
        <v>S</v>
      </c>
      <c r="W26" s="19" t="str">
        <f>[22]Setembro!$I$26</f>
        <v>SE</v>
      </c>
      <c r="X26" s="19" t="str">
        <f>[22]Setembro!$I$27</f>
        <v>S</v>
      </c>
      <c r="Y26" s="19" t="str">
        <f>[22]Setembro!$I$28</f>
        <v>S</v>
      </c>
      <c r="Z26" s="19" t="str">
        <f>[22]Setembro!$I$29</f>
        <v>S</v>
      </c>
      <c r="AA26" s="19" t="str">
        <f>[22]Setembro!$I$30</f>
        <v>S</v>
      </c>
      <c r="AB26" s="19" t="str">
        <f>[22]Setembro!$I$31</f>
        <v>SE</v>
      </c>
      <c r="AC26" s="19" t="str">
        <f>[22]Setembro!$I$32</f>
        <v>L</v>
      </c>
      <c r="AD26" s="19" t="str">
        <f>[22]Setembro!$I$33</f>
        <v>L</v>
      </c>
      <c r="AE26" s="19" t="str">
        <f>[22]Setembro!$I$34</f>
        <v>SE</v>
      </c>
      <c r="AF26" s="119" t="s">
        <v>59</v>
      </c>
    </row>
    <row r="27" spans="1:34" ht="11.25" customHeight="1" x14ac:dyDescent="0.2">
      <c r="A27" s="110" t="s">
        <v>17</v>
      </c>
      <c r="B27" s="18" t="str">
        <f>[23]Setembro!$I$5</f>
        <v>NE</v>
      </c>
      <c r="C27" s="18" t="str">
        <f>[23]Setembro!$I$6</f>
        <v>L</v>
      </c>
      <c r="D27" s="18" t="str">
        <f>[23]Setembro!$I$7</f>
        <v>SE</v>
      </c>
      <c r="E27" s="18" t="str">
        <f>[23]Setembro!$I$8</f>
        <v>S</v>
      </c>
      <c r="F27" s="18" t="str">
        <f>[23]Setembro!$I$9</f>
        <v>SE</v>
      </c>
      <c r="G27" s="18" t="str">
        <f>[23]Setembro!$I$10</f>
        <v>S</v>
      </c>
      <c r="H27" s="18" t="str">
        <f>[23]Setembro!$I$11</f>
        <v>SE</v>
      </c>
      <c r="I27" s="18" t="str">
        <f>[23]Setembro!$I$12</f>
        <v>L</v>
      </c>
      <c r="J27" s="18" t="str">
        <f>[23]Setembro!$I$13</f>
        <v>L</v>
      </c>
      <c r="K27" s="18" t="str">
        <f>[23]Setembro!$I$14</f>
        <v>NE</v>
      </c>
      <c r="L27" s="18" t="str">
        <f>[23]Setembro!$I$15</f>
        <v>N</v>
      </c>
      <c r="M27" s="18" t="str">
        <f>[23]Setembro!$I$16</f>
        <v>NO</v>
      </c>
      <c r="N27" s="18" t="str">
        <f>[23]Setembro!$I$17</f>
        <v>O</v>
      </c>
      <c r="O27" s="18" t="str">
        <f>[23]Setembro!$I$18</f>
        <v>SE</v>
      </c>
      <c r="P27" s="18" t="str">
        <f>[23]Setembro!$I$19</f>
        <v>L</v>
      </c>
      <c r="Q27" s="18" t="str">
        <f>[23]Setembro!$I$20</f>
        <v>L</v>
      </c>
      <c r="R27" s="18" t="str">
        <f>[23]Setembro!$I$21</f>
        <v>N</v>
      </c>
      <c r="S27" s="18" t="str">
        <f>[23]Setembro!$I$22</f>
        <v>N</v>
      </c>
      <c r="T27" s="18" t="str">
        <f>[23]Setembro!$I$23</f>
        <v>L</v>
      </c>
      <c r="U27" s="18" t="str">
        <f>[23]Setembro!$I$24</f>
        <v>SE</v>
      </c>
      <c r="V27" s="18" t="str">
        <f>[23]Setembro!$I$25</f>
        <v>L</v>
      </c>
      <c r="W27" s="18" t="str">
        <f>[23]Setembro!$I$26</f>
        <v>NE</v>
      </c>
      <c r="X27" s="18" t="str">
        <f>[23]Setembro!$I$27</f>
        <v>L</v>
      </c>
      <c r="Y27" s="18" t="str">
        <f>[23]Setembro!$I$28</f>
        <v>SO</v>
      </c>
      <c r="Z27" s="18" t="str">
        <f>[23]Setembro!$I$29</f>
        <v>SE</v>
      </c>
      <c r="AA27" s="18" t="str">
        <f>[23]Setembro!$I$30</f>
        <v>SE</v>
      </c>
      <c r="AB27" s="18" t="str">
        <f>[23]Setembro!$I$31</f>
        <v>N</v>
      </c>
      <c r="AC27" s="18" t="str">
        <f>[23]Setembro!$I$32</f>
        <v>NE</v>
      </c>
      <c r="AD27" s="18" t="str">
        <f>[23]Setembro!$I$33</f>
        <v>N</v>
      </c>
      <c r="AE27" s="18" t="str">
        <f>[23]Setembro!$I$34</f>
        <v>L</v>
      </c>
      <c r="AF27" s="119" t="s">
        <v>58</v>
      </c>
    </row>
    <row r="28" spans="1:34" ht="12" customHeight="1" x14ac:dyDescent="0.2">
      <c r="A28" s="110" t="s">
        <v>18</v>
      </c>
      <c r="B28" s="18" t="str">
        <f>[24]Setembro!$I$5</f>
        <v>L</v>
      </c>
      <c r="C28" s="18" t="str">
        <f>[24]Setembro!$I$6</f>
        <v>L</v>
      </c>
      <c r="D28" s="18" t="str">
        <f>[24]Setembro!$I$7</f>
        <v>S</v>
      </c>
      <c r="E28" s="18" t="str">
        <f>[24]Setembro!$I$8</f>
        <v>S</v>
      </c>
      <c r="F28" s="18" t="str">
        <f>[24]Setembro!$I$9</f>
        <v>S</v>
      </c>
      <c r="G28" s="18" t="str">
        <f>[24]Setembro!$I$10</f>
        <v>SO</v>
      </c>
      <c r="H28" s="18" t="str">
        <f>[24]Setembro!$I$11</f>
        <v>S</v>
      </c>
      <c r="I28" s="18" t="str">
        <f>[24]Setembro!$I$12</f>
        <v>L</v>
      </c>
      <c r="J28" s="18" t="str">
        <f>[24]Setembro!$I$13</f>
        <v>L</v>
      </c>
      <c r="K28" s="18" t="str">
        <f>[24]Setembro!$I$14</f>
        <v>L</v>
      </c>
      <c r="L28" s="18" t="str">
        <f>[24]Setembro!$I$15</f>
        <v>SE</v>
      </c>
      <c r="M28" s="18" t="str">
        <f>[24]Setembro!$I$16</f>
        <v>N</v>
      </c>
      <c r="N28" s="18" t="str">
        <f>[24]Setembro!$I$17</f>
        <v>NO</v>
      </c>
      <c r="O28" s="18" t="str">
        <f>[24]Setembro!$I$18</f>
        <v>S</v>
      </c>
      <c r="P28" s="18" t="str">
        <f>[24]Setembro!$I$19</f>
        <v>L</v>
      </c>
      <c r="Q28" s="18" t="str">
        <f>[24]Setembro!$I$20</f>
        <v>L</v>
      </c>
      <c r="R28" s="18" t="str">
        <f>[24]Setembro!$I$21</f>
        <v>SE</v>
      </c>
      <c r="S28" s="18" t="str">
        <f>[24]Setembro!$I$22</f>
        <v>SE</v>
      </c>
      <c r="T28" s="18" t="str">
        <f>[24]Setembro!$I$23</f>
        <v>S</v>
      </c>
      <c r="U28" s="18" t="str">
        <f>[24]Setembro!$I$24</f>
        <v>S</v>
      </c>
      <c r="V28" s="18" t="str">
        <f>[24]Setembro!$I$25</f>
        <v>L</v>
      </c>
      <c r="W28" s="18" t="str">
        <f>[24]Setembro!$I$26</f>
        <v>L</v>
      </c>
      <c r="X28" s="18" t="str">
        <f>[24]Setembro!$I$27</f>
        <v>L</v>
      </c>
      <c r="Y28" s="18" t="str">
        <f>[24]Setembro!$I$28</f>
        <v>L</v>
      </c>
      <c r="Z28" s="18" t="str">
        <f>[24]Setembro!$I$29</f>
        <v>S</v>
      </c>
      <c r="AA28" s="18" t="str">
        <f>[24]Setembro!$I$30</f>
        <v>S</v>
      </c>
      <c r="AB28" s="18" t="str">
        <f>[24]Setembro!$I$31</f>
        <v>S</v>
      </c>
      <c r="AC28" s="18" t="str">
        <f>[24]Setembro!$I$32</f>
        <v>L</v>
      </c>
      <c r="AD28" s="18" t="str">
        <f>[24]Setembro!$I$33</f>
        <v>S</v>
      </c>
      <c r="AE28" s="18" t="str">
        <f>[24]Setembro!$I$34</f>
        <v>L</v>
      </c>
      <c r="AF28" s="119" t="s">
        <v>58</v>
      </c>
    </row>
    <row r="29" spans="1:34" ht="12.75" customHeight="1" x14ac:dyDescent="0.2">
      <c r="A29" s="110" t="s">
        <v>19</v>
      </c>
      <c r="B29" s="18" t="str">
        <f>[25]Setembro!$I$5</f>
        <v>SE</v>
      </c>
      <c r="C29" s="18" t="str">
        <f>[25]Setembro!$I$6</f>
        <v>SE</v>
      </c>
      <c r="D29" s="18" t="str">
        <f>[25]Setembro!$I$7</f>
        <v>S</v>
      </c>
      <c r="E29" s="18" t="str">
        <f>[25]Setembro!$I$8</f>
        <v>SO</v>
      </c>
      <c r="F29" s="18" t="str">
        <f>[25]Setembro!$I$9</f>
        <v>SO</v>
      </c>
      <c r="G29" s="18" t="str">
        <f>[25]Setembro!$I$10</f>
        <v>SO</v>
      </c>
      <c r="H29" s="18" t="str">
        <f>[25]Setembro!$I$11</f>
        <v>S</v>
      </c>
      <c r="I29" s="18" t="str">
        <f>[25]Setembro!$I$12</f>
        <v>S</v>
      </c>
      <c r="J29" s="18" t="str">
        <f>[25]Setembro!$I$13</f>
        <v>SE</v>
      </c>
      <c r="K29" s="18" t="str">
        <f>[25]Setembro!$I$14</f>
        <v>SE</v>
      </c>
      <c r="L29" s="18" t="str">
        <f>[25]Setembro!$I$15</f>
        <v>SE</v>
      </c>
      <c r="M29" s="18" t="str">
        <f>[25]Setembro!$I$16</f>
        <v>NE</v>
      </c>
      <c r="N29" s="18" t="str">
        <f>[25]Setembro!$I$17</f>
        <v>N</v>
      </c>
      <c r="O29" s="18" t="str">
        <f>[25]Setembro!$I$18</f>
        <v>S</v>
      </c>
      <c r="P29" s="18" t="str">
        <f>[25]Setembro!$I$19</f>
        <v>S</v>
      </c>
      <c r="Q29" s="18" t="str">
        <f>[25]Setembro!$I$20</f>
        <v>SE</v>
      </c>
      <c r="R29" s="18" t="str">
        <f>[25]Setembro!$I$21</f>
        <v>NE</v>
      </c>
      <c r="S29" s="18" t="str">
        <f>[25]Setembro!$I$22</f>
        <v>NE</v>
      </c>
      <c r="T29" s="18" t="str">
        <f>[25]Setembro!$I$23</f>
        <v>S</v>
      </c>
      <c r="U29" s="18" t="str">
        <f>[25]Setembro!$I$24</f>
        <v>S</v>
      </c>
      <c r="V29" s="18" t="str">
        <f>[25]Setembro!$I$25</f>
        <v>L</v>
      </c>
      <c r="W29" s="18" t="str">
        <f>[25]Setembro!$I$26</f>
        <v>NE</v>
      </c>
      <c r="X29" s="18" t="str">
        <f>[25]Setembro!$I$27</f>
        <v>SE</v>
      </c>
      <c r="Y29" s="18" t="str">
        <f>[25]Setembro!$I$28</f>
        <v>S</v>
      </c>
      <c r="Z29" s="18" t="str">
        <f>[25]Setembro!$I$29</f>
        <v>S</v>
      </c>
      <c r="AA29" s="18" t="str">
        <f>[25]Setembro!$I$30</f>
        <v>S</v>
      </c>
      <c r="AB29" s="18" t="str">
        <f>[25]Setembro!$I$31</f>
        <v>S</v>
      </c>
      <c r="AC29" s="18" t="str">
        <f>[25]Setembro!$I$32</f>
        <v>NE</v>
      </c>
      <c r="AD29" s="18" t="str">
        <f>[25]Setembro!$I$33</f>
        <v>L</v>
      </c>
      <c r="AE29" s="18" t="str">
        <f>[25]Setembro!$I$34</f>
        <v>S</v>
      </c>
      <c r="AF29" s="119" t="s">
        <v>59</v>
      </c>
    </row>
    <row r="30" spans="1:34" ht="11.25" customHeight="1" x14ac:dyDescent="0.2">
      <c r="A30" s="110" t="s">
        <v>31</v>
      </c>
      <c r="B30" s="18" t="str">
        <f>[26]Setembro!$I$5</f>
        <v>SE</v>
      </c>
      <c r="C30" s="18" t="str">
        <f>[26]Setembro!$I$6</f>
        <v>SE</v>
      </c>
      <c r="D30" s="18" t="str">
        <f>[26]Setembro!$I$7</f>
        <v>S</v>
      </c>
      <c r="E30" s="18" t="str">
        <f>[26]Setembro!$I$8</f>
        <v>S</v>
      </c>
      <c r="F30" s="18" t="str">
        <f>[26]Setembro!$I$9</f>
        <v>S</v>
      </c>
      <c r="G30" s="18" t="str">
        <f>[26]Setembro!$I$10</f>
        <v>S</v>
      </c>
      <c r="H30" s="18" t="str">
        <f>[26]Setembro!$I$11</f>
        <v>SE</v>
      </c>
      <c r="I30" s="18" t="str">
        <f>[26]Setembro!$I$12</f>
        <v>SE</v>
      </c>
      <c r="J30" s="18" t="str">
        <f>[26]Setembro!$I$13</f>
        <v>SE</v>
      </c>
      <c r="K30" s="18" t="str">
        <f>[26]Setembro!$I$14</f>
        <v>SE</v>
      </c>
      <c r="L30" s="18" t="str">
        <f>[26]Setembro!$I$15</f>
        <v>SE</v>
      </c>
      <c r="M30" s="18" t="str">
        <f>[26]Setembro!$I$16</f>
        <v>N</v>
      </c>
      <c r="N30" s="18" t="str">
        <f>[26]Setembro!$I$17</f>
        <v>NO</v>
      </c>
      <c r="O30" s="18" t="str">
        <f>[26]Setembro!$I$18</f>
        <v>SE</v>
      </c>
      <c r="P30" s="18" t="str">
        <f>[26]Setembro!$I$19</f>
        <v>*</v>
      </c>
      <c r="Q30" s="18" t="str">
        <f>[26]Setembro!$I$20</f>
        <v>*</v>
      </c>
      <c r="R30" s="18" t="str">
        <f>[26]Setembro!$I$21</f>
        <v>*</v>
      </c>
      <c r="S30" s="18" t="str">
        <f>[26]Setembro!$I$22</f>
        <v>*</v>
      </c>
      <c r="T30" s="18" t="str">
        <f>[26]Setembro!$I$23</f>
        <v>*</v>
      </c>
      <c r="U30" s="18" t="str">
        <f>[26]Setembro!$I$24</f>
        <v>*</v>
      </c>
      <c r="V30" s="18" t="str">
        <f>[26]Setembro!$I$25</f>
        <v>*</v>
      </c>
      <c r="W30" s="18" t="str">
        <f>[26]Setembro!$I$26</f>
        <v>*</v>
      </c>
      <c r="X30" s="18" t="str">
        <f>[26]Setembro!$I$27</f>
        <v>*</v>
      </c>
      <c r="Y30" s="18" t="str">
        <f>[26]Setembro!$I$28</f>
        <v>*</v>
      </c>
      <c r="Z30" s="18" t="str">
        <f>[26]Setembro!$I$29</f>
        <v>*</v>
      </c>
      <c r="AA30" s="18" t="str">
        <f>[26]Setembro!$I$30</f>
        <v>*</v>
      </c>
      <c r="AB30" s="18" t="str">
        <f>[26]Setembro!$I$31</f>
        <v>*</v>
      </c>
      <c r="AC30" s="18" t="str">
        <f>[26]Setembro!$I$32</f>
        <v>*</v>
      </c>
      <c r="AD30" s="18" t="str">
        <f>[26]Setembro!$I$33</f>
        <v>*</v>
      </c>
      <c r="AE30" s="18" t="str">
        <f>[26]Setembro!$I$34</f>
        <v>*</v>
      </c>
      <c r="AF30" s="119" t="s">
        <v>57</v>
      </c>
    </row>
    <row r="31" spans="1:34" ht="11.25" customHeight="1" x14ac:dyDescent="0.2">
      <c r="A31" s="110" t="s">
        <v>49</v>
      </c>
      <c r="B31" s="18" t="str">
        <f>[27]Setembro!$I$5</f>
        <v>L</v>
      </c>
      <c r="C31" s="18" t="str">
        <f>[27]Setembro!$I$6</f>
        <v>SE</v>
      </c>
      <c r="D31" s="18" t="str">
        <f>[27]Setembro!$I$7</f>
        <v>SO</v>
      </c>
      <c r="E31" s="18" t="str">
        <f>[27]Setembro!$I$8</f>
        <v>SO</v>
      </c>
      <c r="F31" s="18" t="str">
        <f>[27]Setembro!$I$9</f>
        <v>SO</v>
      </c>
      <c r="G31" s="18" t="str">
        <f>[27]Setembro!$I$10</f>
        <v>SO</v>
      </c>
      <c r="H31" s="18" t="str">
        <f>[27]Setembro!$I$11</f>
        <v>S</v>
      </c>
      <c r="I31" s="18" t="str">
        <f>[27]Setembro!$I$12</f>
        <v>S</v>
      </c>
      <c r="J31" s="18" t="str">
        <f>[27]Setembro!$I$13</f>
        <v>SE</v>
      </c>
      <c r="K31" s="18" t="str">
        <f>[27]Setembro!$I$14</f>
        <v>SE</v>
      </c>
      <c r="L31" s="18" t="str">
        <f>[27]Setembro!$I$15</f>
        <v>SE</v>
      </c>
      <c r="M31" s="18" t="str">
        <f>[27]Setembro!$I$16</f>
        <v>N</v>
      </c>
      <c r="N31" s="18" t="str">
        <f>[27]Setembro!$I$17</f>
        <v>NE</v>
      </c>
      <c r="O31" s="18" t="str">
        <f>[27]Setembro!$I$18</f>
        <v>NE</v>
      </c>
      <c r="P31" s="18" t="str">
        <f>[27]Setembro!$I$19</f>
        <v>SE</v>
      </c>
      <c r="Q31" s="18" t="str">
        <f>[27]Setembro!$I$20</f>
        <v>SE</v>
      </c>
      <c r="R31" s="18" t="str">
        <f>[27]Setembro!$I$21</f>
        <v>L</v>
      </c>
      <c r="S31" s="18" t="str">
        <f>[27]Setembro!$I$22</f>
        <v>SE</v>
      </c>
      <c r="T31" s="18" t="str">
        <f>[27]Setembro!$I$23</f>
        <v>SO</v>
      </c>
      <c r="U31" s="18" t="str">
        <f>[27]Setembro!$I$24</f>
        <v>SE</v>
      </c>
      <c r="V31" s="18" t="str">
        <f>[27]Setembro!$I$25</f>
        <v>SE</v>
      </c>
      <c r="W31" s="18" t="str">
        <f>[27]Setembro!$I$26</f>
        <v>SE</v>
      </c>
      <c r="X31" s="18" t="str">
        <f>[27]Setembro!$I$27</f>
        <v>SE</v>
      </c>
      <c r="Y31" s="18" t="str">
        <f>[27]Setembro!$I$28</f>
        <v>O</v>
      </c>
      <c r="Z31" s="18" t="str">
        <f>[27]Setembro!$I$29</f>
        <v>SO</v>
      </c>
      <c r="AA31" s="18" t="str">
        <f>[27]Setembro!$I$30</f>
        <v>SO</v>
      </c>
      <c r="AB31" s="18" t="str">
        <f>[27]Setembro!$I$31</f>
        <v>SE</v>
      </c>
      <c r="AC31" s="18" t="str">
        <f>[27]Setembro!$I$32</f>
        <v>SE</v>
      </c>
      <c r="AD31" s="18" t="str">
        <f>[27]Setembro!$I$33</f>
        <v>SE</v>
      </c>
      <c r="AE31" s="18" t="str">
        <f>[27]Setembro!$I$34</f>
        <v>SE</v>
      </c>
      <c r="AF31" s="119" t="s">
        <v>57</v>
      </c>
    </row>
    <row r="32" spans="1:34" ht="11.25" customHeight="1" x14ac:dyDescent="0.2">
      <c r="A32" s="110" t="s">
        <v>20</v>
      </c>
      <c r="B32" s="17" t="str">
        <f>[28]Setembro!$I$5</f>
        <v>*</v>
      </c>
      <c r="C32" s="17" t="str">
        <f>[28]Setembro!$I$6</f>
        <v>*</v>
      </c>
      <c r="D32" s="17" t="str">
        <f>[28]Setembro!$I$7</f>
        <v>*</v>
      </c>
      <c r="E32" s="17" t="str">
        <f>[28]Setembro!$I$8</f>
        <v>*</v>
      </c>
      <c r="F32" s="17" t="str">
        <f>[28]Setembro!$I$9</f>
        <v>*</v>
      </c>
      <c r="G32" s="17" t="str">
        <f>[28]Setembro!$I$10</f>
        <v>*</v>
      </c>
      <c r="H32" s="17" t="str">
        <f>[28]Setembro!$I$11</f>
        <v>*</v>
      </c>
      <c r="I32" s="17" t="str">
        <f>[28]Setembro!$I$12</f>
        <v>*</v>
      </c>
      <c r="J32" s="17" t="str">
        <f>[28]Setembro!$I$13</f>
        <v>*</v>
      </c>
      <c r="K32" s="17" t="str">
        <f>[28]Setembro!$I$14</f>
        <v>*</v>
      </c>
      <c r="L32" s="17" t="str">
        <f>[28]Setembro!$I$15</f>
        <v>*</v>
      </c>
      <c r="M32" s="17" t="str">
        <f>[28]Setembro!$I$16</f>
        <v>*</v>
      </c>
      <c r="N32" s="17" t="str">
        <f>[28]Setembro!$I$17</f>
        <v>*</v>
      </c>
      <c r="O32" s="17" t="str">
        <f>[28]Setembro!$I$18</f>
        <v>*</v>
      </c>
      <c r="P32" s="17" t="str">
        <f>[28]Setembro!$I$19</f>
        <v>*</v>
      </c>
      <c r="Q32" s="17" t="str">
        <f>[28]Setembro!$I$20</f>
        <v>*</v>
      </c>
      <c r="R32" s="17" t="str">
        <f>[28]Setembro!$I$21</f>
        <v>*</v>
      </c>
      <c r="S32" s="17" t="str">
        <f>[28]Setembro!$I$22</f>
        <v>*</v>
      </c>
      <c r="T32" s="17" t="str">
        <f>[28]Setembro!$I$23</f>
        <v>*</v>
      </c>
      <c r="U32" s="17" t="str">
        <f>[28]Setembro!$I$24</f>
        <v>*</v>
      </c>
      <c r="V32" s="17" t="str">
        <f>[28]Setembro!$I$25</f>
        <v>*</v>
      </c>
      <c r="W32" s="17" t="str">
        <f>[28]Setembro!$I$26</f>
        <v>*</v>
      </c>
      <c r="X32" s="17" t="str">
        <f>[28]Setembro!$I$27</f>
        <v>*</v>
      </c>
      <c r="Y32" s="17" t="str">
        <f>[28]Setembro!$I$28</f>
        <v>*</v>
      </c>
      <c r="Z32" s="17" t="str">
        <f>[28]Setembro!$I$29</f>
        <v>*</v>
      </c>
      <c r="AA32" s="17" t="str">
        <f>[28]Setembro!$I$30</f>
        <v>*</v>
      </c>
      <c r="AB32" s="17" t="str">
        <f>[28]Setembro!$I$31</f>
        <v>*</v>
      </c>
      <c r="AC32" s="17" t="str">
        <f>[28]Setembro!$I$32</f>
        <v>*</v>
      </c>
      <c r="AD32" s="17" t="str">
        <f>[28]Setembro!$I$33</f>
        <v>*</v>
      </c>
      <c r="AE32" s="17" t="str">
        <f>[28]Setembro!$I$34</f>
        <v>*</v>
      </c>
      <c r="AF32" s="119" t="s">
        <v>141</v>
      </c>
    </row>
    <row r="33" spans="1:34" s="5" customFormat="1" ht="13.5" customHeight="1" x14ac:dyDescent="0.2">
      <c r="A33" s="113" t="s">
        <v>38</v>
      </c>
      <c r="B33" s="23" t="s">
        <v>57</v>
      </c>
      <c r="C33" s="23" t="s">
        <v>57</v>
      </c>
      <c r="D33" s="23" t="s">
        <v>142</v>
      </c>
      <c r="E33" s="23" t="s">
        <v>142</v>
      </c>
      <c r="F33" s="23" t="s">
        <v>142</v>
      </c>
      <c r="G33" s="23" t="s">
        <v>142</v>
      </c>
      <c r="H33" s="23" t="s">
        <v>59</v>
      </c>
      <c r="I33" s="23" t="s">
        <v>59</v>
      </c>
      <c r="J33" s="23" t="s">
        <v>57</v>
      </c>
      <c r="K33" s="23" t="s">
        <v>57</v>
      </c>
      <c r="L33" s="23" t="s">
        <v>57</v>
      </c>
      <c r="M33" s="23" t="s">
        <v>55</v>
      </c>
      <c r="N33" s="23" t="s">
        <v>55</v>
      </c>
      <c r="O33" s="23" t="s">
        <v>59</v>
      </c>
      <c r="P33" s="24" t="s">
        <v>57</v>
      </c>
      <c r="Q33" s="24" t="s">
        <v>59</v>
      </c>
      <c r="R33" s="24" t="s">
        <v>54</v>
      </c>
      <c r="S33" s="24" t="s">
        <v>54</v>
      </c>
      <c r="T33" s="24" t="s">
        <v>142</v>
      </c>
      <c r="U33" s="24" t="s">
        <v>59</v>
      </c>
      <c r="V33" s="24" t="s">
        <v>57</v>
      </c>
      <c r="W33" s="24" t="s">
        <v>58</v>
      </c>
      <c r="X33" s="24" t="s">
        <v>57</v>
      </c>
      <c r="Y33" s="24" t="s">
        <v>59</v>
      </c>
      <c r="Z33" s="24" t="s">
        <v>59</v>
      </c>
      <c r="AA33" s="24" t="s">
        <v>59</v>
      </c>
      <c r="AB33" s="24" t="s">
        <v>57</v>
      </c>
      <c r="AC33" s="24" t="s">
        <v>58</v>
      </c>
      <c r="AD33" s="24" t="s">
        <v>58</v>
      </c>
      <c r="AE33" s="24" t="s">
        <v>57</v>
      </c>
      <c r="AF33" s="120"/>
    </row>
    <row r="34" spans="1:34" ht="13.5" thickBot="1" x14ac:dyDescent="0.25">
      <c r="A34" s="141" t="s">
        <v>37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28" t="s">
        <v>57</v>
      </c>
    </row>
    <row r="35" spans="1:34" x14ac:dyDescent="0.2">
      <c r="A35" s="97"/>
      <c r="B35" s="98"/>
      <c r="C35" s="98"/>
      <c r="D35" s="98" t="s">
        <v>136</v>
      </c>
      <c r="E35" s="98"/>
      <c r="F35" s="98"/>
      <c r="G35" s="98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100"/>
      <c r="AG35" s="2"/>
    </row>
    <row r="36" spans="1:34" x14ac:dyDescent="0.2">
      <c r="A36" s="68"/>
      <c r="B36" s="69"/>
      <c r="C36" s="69"/>
      <c r="D36" s="69"/>
      <c r="E36" s="69"/>
      <c r="F36" s="69"/>
      <c r="G36" s="69"/>
      <c r="H36" s="70"/>
      <c r="I36" s="70"/>
      <c r="J36" s="70"/>
      <c r="K36" s="70"/>
      <c r="L36" s="70"/>
      <c r="M36" s="70"/>
      <c r="N36" s="70"/>
      <c r="O36" s="70"/>
      <c r="P36" s="70"/>
      <c r="Q36" s="129"/>
      <c r="R36" s="129"/>
      <c r="S36" s="129"/>
      <c r="T36" s="129"/>
      <c r="U36" s="129"/>
      <c r="V36" s="70"/>
      <c r="W36" s="70"/>
      <c r="X36" s="70"/>
      <c r="Y36" s="70"/>
      <c r="Z36" s="71"/>
      <c r="AA36" s="71"/>
      <c r="AB36" s="71"/>
      <c r="AC36" s="70"/>
      <c r="AD36" s="72"/>
      <c r="AE36" s="70"/>
      <c r="AF36" s="73"/>
      <c r="AG36" s="2"/>
      <c r="AH36" s="2"/>
    </row>
    <row r="37" spans="1:34" x14ac:dyDescent="0.2">
      <c r="A37" s="74"/>
      <c r="B37" s="70"/>
      <c r="C37" s="70"/>
      <c r="D37" s="70"/>
      <c r="E37" s="70"/>
      <c r="F37" s="70" t="s">
        <v>50</v>
      </c>
      <c r="G37" s="70"/>
      <c r="H37" s="70"/>
      <c r="I37" s="70"/>
      <c r="J37" s="70"/>
      <c r="K37" s="75"/>
      <c r="L37" s="129"/>
      <c r="M37" s="129"/>
      <c r="N37" s="129"/>
      <c r="O37" s="129"/>
      <c r="P37" s="129"/>
      <c r="Q37" s="130"/>
      <c r="R37" s="130"/>
      <c r="S37" s="130"/>
      <c r="T37" s="130"/>
      <c r="U37" s="130"/>
      <c r="V37" s="75"/>
      <c r="W37" s="75"/>
      <c r="X37" s="75"/>
      <c r="Y37" s="75"/>
      <c r="Z37" s="70"/>
      <c r="AA37" s="70"/>
      <c r="AB37" s="70"/>
      <c r="AC37" s="70"/>
      <c r="AD37" s="72"/>
      <c r="AE37" s="76"/>
      <c r="AF37" s="77"/>
      <c r="AG37" s="13"/>
    </row>
    <row r="38" spans="1:34" x14ac:dyDescent="0.2">
      <c r="A38" s="74"/>
      <c r="B38" s="70"/>
      <c r="C38" s="75"/>
      <c r="D38" s="75"/>
      <c r="E38" s="75"/>
      <c r="F38" s="75" t="s">
        <v>51</v>
      </c>
      <c r="G38" s="75"/>
      <c r="H38" s="75"/>
      <c r="I38" s="75"/>
      <c r="J38" s="75"/>
      <c r="K38" s="70"/>
      <c r="L38" s="130"/>
      <c r="M38" s="130"/>
      <c r="N38" s="130"/>
      <c r="O38" s="130"/>
      <c r="P38" s="130"/>
      <c r="Q38" s="80"/>
      <c r="R38" s="80"/>
      <c r="S38" s="8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81"/>
    </row>
    <row r="39" spans="1:34" ht="12" customHeight="1" thickBot="1" x14ac:dyDescent="0.25">
      <c r="A39" s="101"/>
      <c r="B39" s="102"/>
      <c r="C39" s="102"/>
      <c r="D39" s="102"/>
      <c r="E39" s="102" t="s">
        <v>139</v>
      </c>
      <c r="F39" s="102"/>
      <c r="G39" s="102"/>
      <c r="H39" s="102"/>
      <c r="I39" s="102"/>
      <c r="J39" s="102"/>
      <c r="K39" s="10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5"/>
    </row>
    <row r="43" spans="1:34" x14ac:dyDescent="0.2">
      <c r="G43" s="2" t="s">
        <v>52</v>
      </c>
    </row>
    <row r="44" spans="1:34" x14ac:dyDescent="0.2">
      <c r="AB44" s="2" t="s">
        <v>52</v>
      </c>
    </row>
    <row r="45" spans="1:34" x14ac:dyDescent="0.2">
      <c r="AF45" s="6" t="s">
        <v>52</v>
      </c>
    </row>
  </sheetData>
  <sheetProtection password="C6EC" sheet="1" objects="1" scenarios="1"/>
  <mergeCells count="38">
    <mergeCell ref="N3:N4"/>
    <mergeCell ref="O3:O4"/>
    <mergeCell ref="L3:L4"/>
    <mergeCell ref="P3:P4"/>
    <mergeCell ref="V3:V4"/>
    <mergeCell ref="U3:U4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3:T4"/>
    <mergeCell ref="X3:X4"/>
    <mergeCell ref="M3:M4"/>
    <mergeCell ref="Q3:Q4"/>
    <mergeCell ref="Q36:U36"/>
    <mergeCell ref="L37:P37"/>
    <mergeCell ref="Q37:U37"/>
    <mergeCell ref="L38:P38"/>
    <mergeCell ref="A1:AF1"/>
    <mergeCell ref="B2:AF2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6" zoomScale="90" zoomScaleNormal="90" workbookViewId="0">
      <selection activeCell="AJ36" sqref="AJ3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34" t="s">
        <v>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6"/>
    </row>
    <row r="2" spans="1:33" s="4" customFormat="1" ht="20.100000000000001" customHeight="1" x14ac:dyDescent="0.2">
      <c r="A2" s="137" t="s">
        <v>21</v>
      </c>
      <c r="B2" s="132" t="s">
        <v>133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3"/>
      <c r="AG2" s="7"/>
    </row>
    <row r="3" spans="1:33" s="5" customFormat="1" ht="20.100000000000001" customHeight="1" x14ac:dyDescent="0.2">
      <c r="A3" s="137"/>
      <c r="B3" s="131">
        <v>1</v>
      </c>
      <c r="C3" s="131">
        <f>SUM(B3+1)</f>
        <v>2</v>
      </c>
      <c r="D3" s="131">
        <f t="shared" ref="D3:AD3" si="0">SUM(C3+1)</f>
        <v>3</v>
      </c>
      <c r="E3" s="131">
        <f t="shared" si="0"/>
        <v>4</v>
      </c>
      <c r="F3" s="131">
        <f t="shared" si="0"/>
        <v>5</v>
      </c>
      <c r="G3" s="131">
        <f t="shared" si="0"/>
        <v>6</v>
      </c>
      <c r="H3" s="131">
        <f t="shared" si="0"/>
        <v>7</v>
      </c>
      <c r="I3" s="131">
        <f t="shared" si="0"/>
        <v>8</v>
      </c>
      <c r="J3" s="131">
        <f t="shared" si="0"/>
        <v>9</v>
      </c>
      <c r="K3" s="131">
        <f t="shared" si="0"/>
        <v>10</v>
      </c>
      <c r="L3" s="131">
        <f t="shared" si="0"/>
        <v>11</v>
      </c>
      <c r="M3" s="131">
        <f t="shared" si="0"/>
        <v>12</v>
      </c>
      <c r="N3" s="131">
        <f t="shared" si="0"/>
        <v>13</v>
      </c>
      <c r="O3" s="131">
        <f t="shared" si="0"/>
        <v>14</v>
      </c>
      <c r="P3" s="131">
        <f t="shared" si="0"/>
        <v>15</v>
      </c>
      <c r="Q3" s="131">
        <f t="shared" si="0"/>
        <v>16</v>
      </c>
      <c r="R3" s="131">
        <f t="shared" si="0"/>
        <v>17</v>
      </c>
      <c r="S3" s="131">
        <f t="shared" si="0"/>
        <v>18</v>
      </c>
      <c r="T3" s="131">
        <f t="shared" si="0"/>
        <v>19</v>
      </c>
      <c r="U3" s="131">
        <f t="shared" si="0"/>
        <v>20</v>
      </c>
      <c r="V3" s="131">
        <f t="shared" si="0"/>
        <v>21</v>
      </c>
      <c r="W3" s="131">
        <f t="shared" si="0"/>
        <v>22</v>
      </c>
      <c r="X3" s="131">
        <f t="shared" si="0"/>
        <v>23</v>
      </c>
      <c r="Y3" s="131">
        <f t="shared" si="0"/>
        <v>24</v>
      </c>
      <c r="Z3" s="131">
        <f t="shared" si="0"/>
        <v>25</v>
      </c>
      <c r="AA3" s="131">
        <f t="shared" si="0"/>
        <v>26</v>
      </c>
      <c r="AB3" s="131">
        <f t="shared" si="0"/>
        <v>27</v>
      </c>
      <c r="AC3" s="131">
        <f t="shared" si="0"/>
        <v>28</v>
      </c>
      <c r="AD3" s="131">
        <f t="shared" si="0"/>
        <v>29</v>
      </c>
      <c r="AE3" s="131">
        <v>30</v>
      </c>
      <c r="AF3" s="109" t="s">
        <v>41</v>
      </c>
      <c r="AG3" s="10"/>
    </row>
    <row r="4" spans="1:33" s="5" customFormat="1" ht="20.100000000000001" customHeight="1" x14ac:dyDescent="0.2">
      <c r="A4" s="137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09" t="s">
        <v>39</v>
      </c>
      <c r="AG4" s="10"/>
    </row>
    <row r="5" spans="1:33" s="5" customFormat="1" ht="20.100000000000001" customHeight="1" x14ac:dyDescent="0.2">
      <c r="A5" s="110" t="s">
        <v>45</v>
      </c>
      <c r="B5" s="14">
        <f>[1]Setembro!$J$5</f>
        <v>17.64</v>
      </c>
      <c r="C5" s="14">
        <f>[1]Setembro!$J$6</f>
        <v>24.840000000000003</v>
      </c>
      <c r="D5" s="14">
        <f>[1]Setembro!$J$7</f>
        <v>24.48</v>
      </c>
      <c r="E5" s="14">
        <f>[1]Setembro!$J$8</f>
        <v>18</v>
      </c>
      <c r="F5" s="14">
        <f>[1]Setembro!$J$9</f>
        <v>19.8</v>
      </c>
      <c r="G5" s="14">
        <f>[1]Setembro!$J$10</f>
        <v>32.76</v>
      </c>
      <c r="H5" s="14">
        <f>[1]Setembro!$J$11</f>
        <v>21.240000000000002</v>
      </c>
      <c r="I5" s="14">
        <f>[1]Setembro!$J$12</f>
        <v>23.759999999999998</v>
      </c>
      <c r="J5" s="14">
        <f>[1]Setembro!$J$13</f>
        <v>24.840000000000003</v>
      </c>
      <c r="K5" s="14">
        <f>[1]Setembro!$J$14</f>
        <v>28.44</v>
      </c>
      <c r="L5" s="14">
        <f>[1]Setembro!$J$15</f>
        <v>29.16</v>
      </c>
      <c r="M5" s="14">
        <f>[1]Setembro!$J$16</f>
        <v>34.92</v>
      </c>
      <c r="N5" s="14">
        <f>[1]Setembro!$J$17</f>
        <v>37.800000000000004</v>
      </c>
      <c r="O5" s="14">
        <f>[1]Setembro!$J$18</f>
        <v>37.080000000000005</v>
      </c>
      <c r="P5" s="14">
        <f>[1]Setembro!$J$19</f>
        <v>22.32</v>
      </c>
      <c r="Q5" s="14">
        <f>[1]Setembro!$J$20</f>
        <v>20.88</v>
      </c>
      <c r="R5" s="14">
        <f>[1]Setembro!$J$21</f>
        <v>15.840000000000002</v>
      </c>
      <c r="S5" s="14">
        <f>[1]Setembro!$J$22</f>
        <v>22.68</v>
      </c>
      <c r="T5" s="14">
        <f>[1]Setembro!$J$23</f>
        <v>55.800000000000004</v>
      </c>
      <c r="U5" s="14">
        <f>[1]Setembro!$J$24</f>
        <v>21.6</v>
      </c>
      <c r="V5" s="14">
        <f>[1]Setembro!$J$25</f>
        <v>33.840000000000003</v>
      </c>
      <c r="W5" s="14">
        <f>[1]Setembro!$J$26</f>
        <v>24.12</v>
      </c>
      <c r="X5" s="14">
        <f>[1]Setembro!$J$27</f>
        <v>21.6</v>
      </c>
      <c r="Y5" s="14">
        <f>[1]Setembro!$J$28</f>
        <v>21.96</v>
      </c>
      <c r="Z5" s="14">
        <f>[1]Setembro!$J$29</f>
        <v>29.52</v>
      </c>
      <c r="AA5" s="14">
        <f>[1]Setembro!$J$30</f>
        <v>23.040000000000003</v>
      </c>
      <c r="AB5" s="14">
        <f>[1]Setembro!$J$31</f>
        <v>26.64</v>
      </c>
      <c r="AC5" s="14">
        <f>[1]Setembro!$J$32</f>
        <v>28.44</v>
      </c>
      <c r="AD5" s="14">
        <f>[1]Setembro!$J$33</f>
        <v>21.240000000000002</v>
      </c>
      <c r="AE5" s="14">
        <f>[1]Setembro!$J$34</f>
        <v>23.400000000000002</v>
      </c>
      <c r="AF5" s="111">
        <f t="shared" ref="AF5:AF14" si="1">MAX(B5:AE5)</f>
        <v>55.800000000000004</v>
      </c>
      <c r="AG5" s="10"/>
    </row>
    <row r="6" spans="1:33" s="1" customFormat="1" ht="17.100000000000001" customHeight="1" x14ac:dyDescent="0.2">
      <c r="A6" s="110" t="s">
        <v>0</v>
      </c>
      <c r="B6" s="15">
        <f>[2]Setembro!$J$5</f>
        <v>25.2</v>
      </c>
      <c r="C6" s="15">
        <f>[2]Setembro!$J$6</f>
        <v>33.119999999999997</v>
      </c>
      <c r="D6" s="15">
        <f>[2]Setembro!$J$7</f>
        <v>23.040000000000003</v>
      </c>
      <c r="E6" s="15">
        <f>[2]Setembro!$J$8</f>
        <v>25.92</v>
      </c>
      <c r="F6" s="15">
        <f>[2]Setembro!$J$9</f>
        <v>35.28</v>
      </c>
      <c r="G6" s="15">
        <f>[2]Setembro!$J$10</f>
        <v>27.720000000000002</v>
      </c>
      <c r="H6" s="15">
        <f>[2]Setembro!$J$11</f>
        <v>21.6</v>
      </c>
      <c r="I6" s="15">
        <f>[2]Setembro!$J$12</f>
        <v>18.720000000000002</v>
      </c>
      <c r="J6" s="15">
        <f>[2]Setembro!$J$13</f>
        <v>28.08</v>
      </c>
      <c r="K6" s="15">
        <f>[2]Setembro!$J$14</f>
        <v>31.680000000000003</v>
      </c>
      <c r="L6" s="15">
        <f>[2]Setembro!$J$15</f>
        <v>28.44</v>
      </c>
      <c r="M6" s="15">
        <f>[2]Setembro!$J$16</f>
        <v>48.96</v>
      </c>
      <c r="N6" s="15">
        <f>[2]Setembro!$J$17</f>
        <v>60.839999999999996</v>
      </c>
      <c r="O6" s="15">
        <f>[2]Setembro!$J$18</f>
        <v>36.36</v>
      </c>
      <c r="P6" s="15">
        <f>[2]Setembro!$J$19</f>
        <v>23.759999999999998</v>
      </c>
      <c r="Q6" s="15">
        <f>[2]Setembro!$J$20</f>
        <v>26.28</v>
      </c>
      <c r="R6" s="15">
        <f>[2]Setembro!$J$21</f>
        <v>34.200000000000003</v>
      </c>
      <c r="S6" s="15">
        <f>[2]Setembro!$J$22</f>
        <v>36</v>
      </c>
      <c r="T6" s="15">
        <f>[2]Setembro!$J$23</f>
        <v>37.440000000000005</v>
      </c>
      <c r="U6" s="15">
        <f>[2]Setembro!$J$24</f>
        <v>27.36</v>
      </c>
      <c r="V6" s="15">
        <f>[2]Setembro!$J$25</f>
        <v>39.24</v>
      </c>
      <c r="W6" s="15">
        <f>[2]Setembro!$J$26</f>
        <v>39.24</v>
      </c>
      <c r="X6" s="15">
        <f>[2]Setembro!$J$27</f>
        <v>28.8</v>
      </c>
      <c r="Y6" s="15">
        <f>[2]Setembro!$J$28</f>
        <v>26.28</v>
      </c>
      <c r="Z6" s="15">
        <f>[2]Setembro!$J$29</f>
        <v>26.28</v>
      </c>
      <c r="AA6" s="15">
        <f>[2]Setembro!$J$30</f>
        <v>31.319999999999997</v>
      </c>
      <c r="AB6" s="15">
        <f>[2]Setembro!$J$31</f>
        <v>32.4</v>
      </c>
      <c r="AC6" s="15">
        <f>[2]Setembro!$J$32</f>
        <v>38.159999999999997</v>
      </c>
      <c r="AD6" s="15">
        <f>[2]Setembro!$J$33</f>
        <v>28.08</v>
      </c>
      <c r="AE6" s="15">
        <f>[2]Setembro!$J$34</f>
        <v>48.96</v>
      </c>
      <c r="AF6" s="112">
        <f t="shared" si="1"/>
        <v>60.839999999999996</v>
      </c>
      <c r="AG6" s="2"/>
    </row>
    <row r="7" spans="1:33" ht="17.100000000000001" customHeight="1" x14ac:dyDescent="0.2">
      <c r="A7" s="110" t="s">
        <v>1</v>
      </c>
      <c r="B7" s="15">
        <f>[3]Setembro!$J$5</f>
        <v>18.720000000000002</v>
      </c>
      <c r="C7" s="15">
        <f>[3]Setembro!$J$6</f>
        <v>19.8</v>
      </c>
      <c r="D7" s="15">
        <f>[3]Setembro!$J$7</f>
        <v>24.48</v>
      </c>
      <c r="E7" s="15">
        <f>[3]Setembro!$J$8</f>
        <v>20.52</v>
      </c>
      <c r="F7" s="15">
        <f>[3]Setembro!$J$9</f>
        <v>23.400000000000002</v>
      </c>
      <c r="G7" s="15">
        <f>[3]Setembro!$J$10</f>
        <v>24.48</v>
      </c>
      <c r="H7" s="15">
        <f>[3]Setembro!$J$11</f>
        <v>22.32</v>
      </c>
      <c r="I7" s="15">
        <f>[3]Setembro!$J$12</f>
        <v>33.480000000000004</v>
      </c>
      <c r="J7" s="15">
        <f>[3]Setembro!$J$13</f>
        <v>23.759999999999998</v>
      </c>
      <c r="K7" s="15">
        <f>[3]Setembro!$J$14</f>
        <v>18</v>
      </c>
      <c r="L7" s="15">
        <f>[3]Setembro!$J$15</f>
        <v>20.88</v>
      </c>
      <c r="M7" s="15">
        <f>[3]Setembro!$J$16</f>
        <v>37.440000000000005</v>
      </c>
      <c r="N7" s="15">
        <f>[3]Setembro!$J$17</f>
        <v>41.76</v>
      </c>
      <c r="O7" s="15">
        <f>[3]Setembro!$J$18</f>
        <v>36.72</v>
      </c>
      <c r="P7" s="15">
        <f>[3]Setembro!$J$19</f>
        <v>36.72</v>
      </c>
      <c r="Q7" s="15">
        <f>[3]Setembro!$J$20</f>
        <v>21.6</v>
      </c>
      <c r="R7" s="15">
        <f>[3]Setembro!$J$21</f>
        <v>23.040000000000003</v>
      </c>
      <c r="S7" s="15">
        <f>[3]Setembro!$J$22</f>
        <v>24.48</v>
      </c>
      <c r="T7" s="15">
        <f>[3]Setembro!$J$23</f>
        <v>40.680000000000007</v>
      </c>
      <c r="U7" s="15">
        <f>[3]Setembro!$J$24</f>
        <v>27.720000000000002</v>
      </c>
      <c r="V7" s="15">
        <f>[3]Setembro!$J$25</f>
        <v>32.04</v>
      </c>
      <c r="W7" s="15">
        <f>[3]Setembro!$J$26</f>
        <v>35.64</v>
      </c>
      <c r="X7" s="15">
        <f>[3]Setembro!$J$27</f>
        <v>21.96</v>
      </c>
      <c r="Y7" s="15">
        <f>[3]Setembro!$J$28</f>
        <v>19.079999999999998</v>
      </c>
      <c r="Z7" s="15">
        <f>[3]Setembro!$J$29</f>
        <v>21.96</v>
      </c>
      <c r="AA7" s="15">
        <f>[3]Setembro!$J$30</f>
        <v>25.2</v>
      </c>
      <c r="AB7" s="15">
        <f>[3]Setembro!$J$31</f>
        <v>18</v>
      </c>
      <c r="AC7" s="15">
        <f>[3]Setembro!$J$32</f>
        <v>23.040000000000003</v>
      </c>
      <c r="AD7" s="15">
        <f>[3]Setembro!$J$33</f>
        <v>15.48</v>
      </c>
      <c r="AE7" s="15">
        <f>[3]Setembro!$J$34</f>
        <v>20.52</v>
      </c>
      <c r="AF7" s="112">
        <f t="shared" si="1"/>
        <v>41.76</v>
      </c>
      <c r="AG7" s="2"/>
    </row>
    <row r="8" spans="1:33" ht="17.100000000000001" customHeight="1" x14ac:dyDescent="0.2">
      <c r="A8" s="110" t="s">
        <v>53</v>
      </c>
      <c r="B8" s="15">
        <f>[4]Setembro!$J$5</f>
        <v>23.400000000000002</v>
      </c>
      <c r="C8" s="15">
        <f>[4]Setembro!$J$6</f>
        <v>22.68</v>
      </c>
      <c r="D8" s="15">
        <f>[4]Setembro!$J$7</f>
        <v>32.04</v>
      </c>
      <c r="E8" s="15">
        <f>[4]Setembro!$J$8</f>
        <v>23.040000000000003</v>
      </c>
      <c r="F8" s="15">
        <f>[4]Setembro!$J$9</f>
        <v>21.96</v>
      </c>
      <c r="G8" s="15">
        <f>[4]Setembro!$J$10</f>
        <v>37.800000000000004</v>
      </c>
      <c r="H8" s="15">
        <f>[4]Setembro!$J$11</f>
        <v>35.64</v>
      </c>
      <c r="I8" s="15">
        <f>[4]Setembro!$J$12</f>
        <v>29.16</v>
      </c>
      <c r="J8" s="15">
        <f>[4]Setembro!$J$13</f>
        <v>32.04</v>
      </c>
      <c r="K8" s="15">
        <f>[4]Setembro!$J$14</f>
        <v>40.680000000000007</v>
      </c>
      <c r="L8" s="15">
        <f>[4]Setembro!$J$15</f>
        <v>30.6</v>
      </c>
      <c r="M8" s="15">
        <f>[4]Setembro!$J$16</f>
        <v>37.080000000000005</v>
      </c>
      <c r="N8" s="15">
        <f>[4]Setembro!$J$17</f>
        <v>54</v>
      </c>
      <c r="O8" s="15">
        <f>[4]Setembro!$J$18</f>
        <v>43.56</v>
      </c>
      <c r="P8" s="15">
        <f>[4]Setembro!$J$19</f>
        <v>31.319999999999997</v>
      </c>
      <c r="Q8" s="15">
        <f>[4]Setembro!$J$20</f>
        <v>30.240000000000002</v>
      </c>
      <c r="R8" s="15">
        <f>[4]Setembro!$J$21</f>
        <v>27</v>
      </c>
      <c r="S8" s="15">
        <f>[4]Setembro!$J$22</f>
        <v>33.119999999999997</v>
      </c>
      <c r="T8" s="15">
        <f>[4]Setembro!$J$23</f>
        <v>58.680000000000007</v>
      </c>
      <c r="U8" s="15">
        <f>[4]Setembro!$J$24</f>
        <v>32.76</v>
      </c>
      <c r="V8" s="15">
        <f>[4]Setembro!$J$25</f>
        <v>46.800000000000004</v>
      </c>
      <c r="W8" s="15">
        <f>[4]Setembro!$J$26</f>
        <v>39.24</v>
      </c>
      <c r="X8" s="15">
        <f>[4]Setembro!$J$27</f>
        <v>34.200000000000003</v>
      </c>
      <c r="Y8" s="15">
        <f>[4]Setembro!$J$28</f>
        <v>25.92</v>
      </c>
      <c r="Z8" s="15">
        <f>[4]Setembro!$J$29</f>
        <v>39.6</v>
      </c>
      <c r="AA8" s="15">
        <f>[4]Setembro!$J$30</f>
        <v>34.200000000000003</v>
      </c>
      <c r="AB8" s="15">
        <f>[4]Setembro!$J$31</f>
        <v>38.880000000000003</v>
      </c>
      <c r="AC8" s="15">
        <f>[4]Setembro!$J$32</f>
        <v>30.240000000000002</v>
      </c>
      <c r="AD8" s="15">
        <f>[4]Setembro!$J$33</f>
        <v>27.720000000000002</v>
      </c>
      <c r="AE8" s="15">
        <f>[4]Setembro!$J$34</f>
        <v>39.6</v>
      </c>
      <c r="AF8" s="112">
        <f t="shared" ref="AF8" si="2">MAX(B8:AE8)</f>
        <v>58.680000000000007</v>
      </c>
      <c r="AG8" s="2"/>
    </row>
    <row r="9" spans="1:33" ht="17.100000000000001" customHeight="1" x14ac:dyDescent="0.2">
      <c r="A9" s="110" t="s">
        <v>46</v>
      </c>
      <c r="B9" s="15">
        <f>[5]Setembro!$J$5</f>
        <v>21.6</v>
      </c>
      <c r="C9" s="15">
        <f>[5]Setembro!$J$6</f>
        <v>16.920000000000002</v>
      </c>
      <c r="D9" s="15">
        <f>[5]Setembro!$J$7</f>
        <v>27.720000000000002</v>
      </c>
      <c r="E9" s="15">
        <f>[5]Setembro!$J$8</f>
        <v>29.16</v>
      </c>
      <c r="F9" s="15" t="str">
        <f>[5]Setembro!$J$9</f>
        <v>*</v>
      </c>
      <c r="G9" s="15">
        <f>[5]Setembro!$J$10</f>
        <v>30.240000000000002</v>
      </c>
      <c r="H9" s="15">
        <f>[5]Setembro!$J$11</f>
        <v>23.040000000000003</v>
      </c>
      <c r="I9" s="15">
        <f>[5]Setembro!$J$12</f>
        <v>15.48</v>
      </c>
      <c r="J9" s="15">
        <f>[5]Setembro!$J$13</f>
        <v>18</v>
      </c>
      <c r="K9" s="15">
        <f>[5]Setembro!$J$14</f>
        <v>18.36</v>
      </c>
      <c r="L9" s="15">
        <f>[5]Setembro!$J$15</f>
        <v>29.880000000000003</v>
      </c>
      <c r="M9" s="15">
        <f>[5]Setembro!$J$16</f>
        <v>46.080000000000005</v>
      </c>
      <c r="N9" s="15">
        <f>[5]Setembro!$J$17</f>
        <v>46.440000000000005</v>
      </c>
      <c r="O9" s="15">
        <f>[5]Setembro!$J$18</f>
        <v>39.96</v>
      </c>
      <c r="P9" s="15">
        <f>[5]Setembro!$J$19</f>
        <v>25.2</v>
      </c>
      <c r="Q9" s="15">
        <f>[5]Setembro!$J$20</f>
        <v>19.440000000000001</v>
      </c>
      <c r="R9" s="15">
        <f>[5]Setembro!$J$21</f>
        <v>31.319999999999997</v>
      </c>
      <c r="S9" s="15">
        <f>[5]Setembro!$J$22</f>
        <v>29.52</v>
      </c>
      <c r="T9" s="15">
        <f>[5]Setembro!$J$23</f>
        <v>43.56</v>
      </c>
      <c r="U9" s="15">
        <f>[5]Setembro!$J$24</f>
        <v>20.16</v>
      </c>
      <c r="V9" s="15">
        <f>[5]Setembro!$J$25</f>
        <v>27</v>
      </c>
      <c r="W9" s="15">
        <f>[5]Setembro!$J$26</f>
        <v>32.4</v>
      </c>
      <c r="X9" s="15">
        <f>[5]Setembro!$J$27</f>
        <v>38.159999999999997</v>
      </c>
      <c r="Y9" s="15">
        <f>[5]Setembro!$J$28</f>
        <v>28.44</v>
      </c>
      <c r="Z9" s="15">
        <f>[5]Setembro!$J$29</f>
        <v>27</v>
      </c>
      <c r="AA9" s="15">
        <f>[5]Setembro!$J$30</f>
        <v>24.12</v>
      </c>
      <c r="AB9" s="15">
        <f>[5]Setembro!$J$31</f>
        <v>21.240000000000002</v>
      </c>
      <c r="AC9" s="15">
        <f>[5]Setembro!$J$32</f>
        <v>28.44</v>
      </c>
      <c r="AD9" s="15">
        <f>[5]Setembro!$J$33</f>
        <v>26.64</v>
      </c>
      <c r="AE9" s="15">
        <f>[5]Setembro!$J$34</f>
        <v>55.800000000000004</v>
      </c>
      <c r="AF9" s="112">
        <f t="shared" si="1"/>
        <v>55.800000000000004</v>
      </c>
      <c r="AG9" s="2"/>
    </row>
    <row r="10" spans="1:33" ht="17.100000000000001" customHeight="1" x14ac:dyDescent="0.2">
      <c r="A10" s="110" t="s">
        <v>2</v>
      </c>
      <c r="B10" s="15">
        <f>[6]Setembro!$J$5</f>
        <v>29.52</v>
      </c>
      <c r="C10" s="15">
        <f>[6]Setembro!$J$6</f>
        <v>34.92</v>
      </c>
      <c r="D10" s="15">
        <f>[6]Setembro!$J$7</f>
        <v>28.44</v>
      </c>
      <c r="E10" s="15">
        <f>[6]Setembro!$J$8</f>
        <v>25.56</v>
      </c>
      <c r="F10" s="15">
        <f>[6]Setembro!$J$9</f>
        <v>22.68</v>
      </c>
      <c r="G10" s="15">
        <f>[6]Setembro!$J$10</f>
        <v>30.96</v>
      </c>
      <c r="H10" s="15">
        <f>[6]Setembro!$J$11</f>
        <v>27</v>
      </c>
      <c r="I10" s="15">
        <f>[6]Setembro!$J$12</f>
        <v>32.76</v>
      </c>
      <c r="J10" s="15">
        <f>[6]Setembro!$J$13</f>
        <v>28.08</v>
      </c>
      <c r="K10" s="15">
        <f>[6]Setembro!$J$14</f>
        <v>32.4</v>
      </c>
      <c r="L10" s="15">
        <f>[6]Setembro!$J$15</f>
        <v>37.080000000000005</v>
      </c>
      <c r="M10" s="15">
        <f>[6]Setembro!$J$16</f>
        <v>57.6</v>
      </c>
      <c r="N10" s="15">
        <f>[6]Setembro!$J$17</f>
        <v>57.6</v>
      </c>
      <c r="O10" s="15">
        <f>[6]Setembro!$J$18</f>
        <v>50.04</v>
      </c>
      <c r="P10" s="15">
        <f>[6]Setembro!$J$19</f>
        <v>47.16</v>
      </c>
      <c r="Q10" s="15">
        <f>[6]Setembro!$J$20</f>
        <v>29.16</v>
      </c>
      <c r="R10" s="15">
        <f>[6]Setembro!$J$21</f>
        <v>33.480000000000004</v>
      </c>
      <c r="S10" s="15">
        <f>[6]Setembro!$J$22</f>
        <v>37.080000000000005</v>
      </c>
      <c r="T10" s="15">
        <f>[6]Setembro!$J$23</f>
        <v>57.24</v>
      </c>
      <c r="U10" s="15">
        <f>[6]Setembro!$J$24</f>
        <v>36.72</v>
      </c>
      <c r="V10" s="15">
        <f>[6]Setembro!$J$25</f>
        <v>42.480000000000004</v>
      </c>
      <c r="W10" s="15">
        <f>[6]Setembro!$J$26</f>
        <v>51.12</v>
      </c>
      <c r="X10" s="15">
        <f>[6]Setembro!$J$27</f>
        <v>31.319999999999997</v>
      </c>
      <c r="Y10" s="15">
        <f>[6]Setembro!$J$28</f>
        <v>28.8</v>
      </c>
      <c r="Z10" s="15">
        <f>[6]Setembro!$J$29</f>
        <v>33.119999999999997</v>
      </c>
      <c r="AA10" s="15">
        <f>[6]Setembro!$J$30</f>
        <v>34.56</v>
      </c>
      <c r="AB10" s="15">
        <f>[6]Setembro!$J$31</f>
        <v>40.680000000000007</v>
      </c>
      <c r="AC10" s="15">
        <f>[6]Setembro!$J$32</f>
        <v>47.16</v>
      </c>
      <c r="AD10" s="15">
        <f>[6]Setembro!$J$33</f>
        <v>29.16</v>
      </c>
      <c r="AE10" s="15">
        <f>[6]Setembro!$J$34</f>
        <v>35.28</v>
      </c>
      <c r="AF10" s="112">
        <f t="shared" si="1"/>
        <v>57.6</v>
      </c>
      <c r="AG10" s="2"/>
    </row>
    <row r="11" spans="1:33" ht="17.100000000000001" customHeight="1" x14ac:dyDescent="0.2">
      <c r="A11" s="110" t="s">
        <v>3</v>
      </c>
      <c r="B11" s="15">
        <f>[7]Setembro!$J$5</f>
        <v>16.2</v>
      </c>
      <c r="C11" s="15">
        <f>[7]Setembro!$J$6</f>
        <v>24.12</v>
      </c>
      <c r="D11" s="15">
        <f>[7]Setembro!$J$7</f>
        <v>25.56</v>
      </c>
      <c r="E11" s="15">
        <f>[7]Setembro!$J$8</f>
        <v>20.16</v>
      </c>
      <c r="F11" s="15">
        <f>[7]Setembro!$J$9</f>
        <v>26.28</v>
      </c>
      <c r="G11" s="15">
        <f>[7]Setembro!$J$10</f>
        <v>36.36</v>
      </c>
      <c r="H11" s="15">
        <f>[7]Setembro!$J$11</f>
        <v>20.52</v>
      </c>
      <c r="I11" s="15">
        <f>[7]Setembro!$J$12</f>
        <v>25.2</v>
      </c>
      <c r="J11" s="15">
        <f>[7]Setembro!$J$13</f>
        <v>24.48</v>
      </c>
      <c r="K11" s="15">
        <f>[7]Setembro!$J$14</f>
        <v>26.64</v>
      </c>
      <c r="L11" s="15">
        <f>[7]Setembro!$J$15</f>
        <v>27.720000000000002</v>
      </c>
      <c r="M11" s="15">
        <f>[7]Setembro!$J$16</f>
        <v>43.56</v>
      </c>
      <c r="N11" s="15">
        <f>[7]Setembro!$J$17</f>
        <v>41.04</v>
      </c>
      <c r="O11" s="15">
        <f>[7]Setembro!$J$18</f>
        <v>29.52</v>
      </c>
      <c r="P11" s="15">
        <f>[7]Setembro!$J$19</f>
        <v>29.16</v>
      </c>
      <c r="Q11" s="15">
        <f>[7]Setembro!$J$20</f>
        <v>27.36</v>
      </c>
      <c r="R11" s="15">
        <f>[7]Setembro!$J$21</f>
        <v>24.12</v>
      </c>
      <c r="S11" s="15">
        <f>[7]Setembro!$J$22</f>
        <v>24.48</v>
      </c>
      <c r="T11" s="15">
        <f>[7]Setembro!$J$23</f>
        <v>54.36</v>
      </c>
      <c r="U11" s="15">
        <f>[7]Setembro!$J$24</f>
        <v>22.32</v>
      </c>
      <c r="V11" s="15">
        <f>[7]Setembro!$J$25</f>
        <v>38.519999999999996</v>
      </c>
      <c r="W11" s="15">
        <f>[7]Setembro!$J$26</f>
        <v>24.48</v>
      </c>
      <c r="X11" s="15">
        <f>[7]Setembro!$J$27</f>
        <v>27.720000000000002</v>
      </c>
      <c r="Y11" s="15">
        <f>[7]Setembro!$J$28</f>
        <v>29.880000000000003</v>
      </c>
      <c r="Z11" s="15">
        <f>[7]Setembro!$J$29</f>
        <v>31.319999999999997</v>
      </c>
      <c r="AA11" s="15">
        <f>[7]Setembro!$J$30</f>
        <v>24.48</v>
      </c>
      <c r="AB11" s="15">
        <f>[7]Setembro!$J$31</f>
        <v>31.319999999999997</v>
      </c>
      <c r="AC11" s="15">
        <f>[7]Setembro!$J$32</f>
        <v>51.12</v>
      </c>
      <c r="AD11" s="15">
        <f>[7]Setembro!$J$33</f>
        <v>25.92</v>
      </c>
      <c r="AE11" s="15">
        <f>[7]Setembro!$J$34</f>
        <v>23.400000000000002</v>
      </c>
      <c r="AF11" s="112">
        <f t="shared" si="1"/>
        <v>54.36</v>
      </c>
      <c r="AG11" s="2"/>
    </row>
    <row r="12" spans="1:33" ht="17.100000000000001" customHeight="1" x14ac:dyDescent="0.2">
      <c r="A12" s="110" t="s">
        <v>4</v>
      </c>
      <c r="B12" s="15">
        <f>[8]Setembro!$J$5</f>
        <v>33.840000000000003</v>
      </c>
      <c r="C12" s="15">
        <f>[8]Setembro!$J$6</f>
        <v>39.6</v>
      </c>
      <c r="D12" s="15">
        <f>[8]Setembro!$J$7</f>
        <v>34.56</v>
      </c>
      <c r="E12" s="15">
        <f>[8]Setembro!$J$8</f>
        <v>29.52</v>
      </c>
      <c r="F12" s="15">
        <f>[8]Setembro!$J$9</f>
        <v>33.480000000000004</v>
      </c>
      <c r="G12" s="15">
        <f>[8]Setembro!$J$10</f>
        <v>38.880000000000003</v>
      </c>
      <c r="H12" s="15">
        <f>[8]Setembro!$J$11</f>
        <v>24.12</v>
      </c>
      <c r="I12" s="15">
        <f>[8]Setembro!$J$12</f>
        <v>27.36</v>
      </c>
      <c r="J12" s="15">
        <f>[8]Setembro!$J$13</f>
        <v>33.480000000000004</v>
      </c>
      <c r="K12" s="15">
        <f>[8]Setembro!$J$14</f>
        <v>40.32</v>
      </c>
      <c r="L12" s="15">
        <f>[8]Setembro!$J$15</f>
        <v>38.880000000000003</v>
      </c>
      <c r="M12" s="15">
        <f>[8]Setembro!$J$16</f>
        <v>45</v>
      </c>
      <c r="N12" s="15">
        <f>[8]Setembro!$J$17</f>
        <v>46.080000000000005</v>
      </c>
      <c r="O12" s="15">
        <f>[8]Setembro!$J$18</f>
        <v>29.880000000000003</v>
      </c>
      <c r="P12" s="15">
        <f>[8]Setembro!$J$19</f>
        <v>30.6</v>
      </c>
      <c r="Q12" s="15">
        <f>[8]Setembro!$J$20</f>
        <v>24.48</v>
      </c>
      <c r="R12" s="15">
        <f>[8]Setembro!$J$21</f>
        <v>30.6</v>
      </c>
      <c r="S12" s="15">
        <f>[8]Setembro!$J$22</f>
        <v>53.64</v>
      </c>
      <c r="T12" s="15">
        <f>[8]Setembro!$J$23</f>
        <v>49.680000000000007</v>
      </c>
      <c r="U12" s="15">
        <f>[8]Setembro!$J$24</f>
        <v>28.08</v>
      </c>
      <c r="V12" s="15">
        <f>[8]Setembro!$J$25</f>
        <v>37.080000000000005</v>
      </c>
      <c r="W12" s="15">
        <f>[8]Setembro!$J$26</f>
        <v>37.080000000000005</v>
      </c>
      <c r="X12" s="15">
        <f>[8]Setembro!$J$27</f>
        <v>37.800000000000004</v>
      </c>
      <c r="Y12" s="15">
        <f>[8]Setembro!$J$28</f>
        <v>30.6</v>
      </c>
      <c r="Z12" s="15">
        <f>[8]Setembro!$J$29</f>
        <v>29.16</v>
      </c>
      <c r="AA12" s="15">
        <f>[8]Setembro!$J$30</f>
        <v>34.200000000000003</v>
      </c>
      <c r="AB12" s="15">
        <f>[8]Setembro!$J$31</f>
        <v>30.96</v>
      </c>
      <c r="AC12" s="15">
        <f>[8]Setembro!$J$32</f>
        <v>28.8</v>
      </c>
      <c r="AD12" s="15">
        <f>[8]Setembro!$J$33</f>
        <v>34.92</v>
      </c>
      <c r="AE12" s="15">
        <f>[8]Setembro!$J$34</f>
        <v>29.880000000000003</v>
      </c>
      <c r="AF12" s="112">
        <f t="shared" si="1"/>
        <v>53.64</v>
      </c>
      <c r="AG12" s="2"/>
    </row>
    <row r="13" spans="1:33" ht="17.100000000000001" customHeight="1" x14ac:dyDescent="0.2">
      <c r="A13" s="110" t="s">
        <v>5</v>
      </c>
      <c r="B13" s="15">
        <f>[9]Setembro!$J$5</f>
        <v>27.36</v>
      </c>
      <c r="C13" s="15">
        <f>[9]Setembro!$J$6</f>
        <v>32.04</v>
      </c>
      <c r="D13" s="15">
        <f>[9]Setembro!$J$7</f>
        <v>73.44</v>
      </c>
      <c r="E13" s="15">
        <f>[9]Setembro!$J$8</f>
        <v>47.16</v>
      </c>
      <c r="F13" s="15">
        <f>[9]Setembro!$J$9</f>
        <v>39.24</v>
      </c>
      <c r="G13" s="15">
        <f>[9]Setembro!$J$10</f>
        <v>36.72</v>
      </c>
      <c r="H13" s="15">
        <f>[9]Setembro!$J$11</f>
        <v>17.64</v>
      </c>
      <c r="I13" s="15">
        <f>[9]Setembro!$J$12</f>
        <v>24.840000000000003</v>
      </c>
      <c r="J13" s="15">
        <f>[9]Setembro!$J$13</f>
        <v>21.240000000000002</v>
      </c>
      <c r="K13" s="15">
        <f>[9]Setembro!$J$14</f>
        <v>20.88</v>
      </c>
      <c r="L13" s="15">
        <f>[9]Setembro!$J$15</f>
        <v>24.12</v>
      </c>
      <c r="M13" s="15">
        <f>[9]Setembro!$J$16</f>
        <v>37.440000000000005</v>
      </c>
      <c r="N13" s="15">
        <f>[9]Setembro!$J$17</f>
        <v>49.32</v>
      </c>
      <c r="O13" s="15">
        <f>[9]Setembro!$J$18</f>
        <v>59.04</v>
      </c>
      <c r="P13" s="15">
        <f>[9]Setembro!$J$19</f>
        <v>32.04</v>
      </c>
      <c r="Q13" s="15">
        <f>[9]Setembro!$J$20</f>
        <v>13.32</v>
      </c>
      <c r="R13" s="15">
        <f>[9]Setembro!$J$21</f>
        <v>23.759999999999998</v>
      </c>
      <c r="S13" s="15">
        <f>[9]Setembro!$J$22</f>
        <v>23.040000000000003</v>
      </c>
      <c r="T13" s="15">
        <f>[9]Setembro!$J$23</f>
        <v>61.560000000000009</v>
      </c>
      <c r="U13" s="15">
        <f>[9]Setembro!$J$24</f>
        <v>33.840000000000003</v>
      </c>
      <c r="V13" s="15">
        <f>[9]Setembro!$J$25</f>
        <v>28.44</v>
      </c>
      <c r="W13" s="15">
        <f>[9]Setembro!$J$26</f>
        <v>37.800000000000004</v>
      </c>
      <c r="X13" s="15">
        <f>[9]Setembro!$J$27</f>
        <v>47.519999999999996</v>
      </c>
      <c r="Y13" s="15">
        <f>[9]Setembro!$J$28</f>
        <v>45.72</v>
      </c>
      <c r="Z13" s="15">
        <f>[9]Setembro!$J$29</f>
        <v>47.16</v>
      </c>
      <c r="AA13" s="15">
        <f>[9]Setembro!$J$30</f>
        <v>17.64</v>
      </c>
      <c r="AB13" s="15">
        <f>[9]Setembro!$J$31</f>
        <v>25.2</v>
      </c>
      <c r="AC13" s="15">
        <f>[9]Setembro!$J$32</f>
        <v>33.119999999999997</v>
      </c>
      <c r="AD13" s="15">
        <f>[9]Setembro!$J$33</f>
        <v>26.28</v>
      </c>
      <c r="AE13" s="15">
        <f>[9]Setembro!$J$34</f>
        <v>22.32</v>
      </c>
      <c r="AF13" s="112">
        <f t="shared" si="1"/>
        <v>73.44</v>
      </c>
      <c r="AG13" s="2"/>
    </row>
    <row r="14" spans="1:33" ht="17.100000000000001" customHeight="1" x14ac:dyDescent="0.2">
      <c r="A14" s="110" t="s">
        <v>48</v>
      </c>
      <c r="B14" s="15">
        <f>[10]Setembro!$J$5</f>
        <v>33.840000000000003</v>
      </c>
      <c r="C14" s="15">
        <f>[10]Setembro!$J$6</f>
        <v>34.200000000000003</v>
      </c>
      <c r="D14" s="15">
        <f>[10]Setembro!$J$7</f>
        <v>23.040000000000003</v>
      </c>
      <c r="E14" s="15">
        <f>[10]Setembro!$J$8</f>
        <v>31.680000000000003</v>
      </c>
      <c r="F14" s="15">
        <f>[10]Setembro!$J$9</f>
        <v>34.56</v>
      </c>
      <c r="G14" s="15">
        <f>[10]Setembro!$J$10</f>
        <v>26.28</v>
      </c>
      <c r="H14" s="15">
        <f>[10]Setembro!$J$11</f>
        <v>25.56</v>
      </c>
      <c r="I14" s="15">
        <f>[10]Setembro!$J$12</f>
        <v>28.8</v>
      </c>
      <c r="J14" s="15">
        <f>[10]Setembro!$J$13</f>
        <v>34.56</v>
      </c>
      <c r="K14" s="15">
        <f>[10]Setembro!$J$14</f>
        <v>32.76</v>
      </c>
      <c r="L14" s="15">
        <f>[10]Setembro!$J$15</f>
        <v>39.24</v>
      </c>
      <c r="M14" s="15">
        <f>[10]Setembro!$J$16</f>
        <v>50.4</v>
      </c>
      <c r="N14" s="15">
        <f>[10]Setembro!$J$17</f>
        <v>44.28</v>
      </c>
      <c r="O14" s="15">
        <f>[10]Setembro!$J$18</f>
        <v>30.96</v>
      </c>
      <c r="P14" s="15">
        <f>[10]Setembro!$J$19</f>
        <v>32.04</v>
      </c>
      <c r="Q14" s="15">
        <f>[10]Setembro!$J$20</f>
        <v>26.28</v>
      </c>
      <c r="R14" s="15">
        <f>[10]Setembro!$J$21</f>
        <v>33.840000000000003</v>
      </c>
      <c r="S14" s="15">
        <f>[10]Setembro!$J$22</f>
        <v>67.680000000000007</v>
      </c>
      <c r="T14" s="15">
        <f>[10]Setembro!$J$23</f>
        <v>48.6</v>
      </c>
      <c r="U14" s="15">
        <f>[10]Setembro!$J$24</f>
        <v>34.56</v>
      </c>
      <c r="V14" s="15">
        <f>[10]Setembro!$J$25</f>
        <v>38.159999999999997</v>
      </c>
      <c r="W14" s="15">
        <f>[10]Setembro!$J$26</f>
        <v>33.840000000000003</v>
      </c>
      <c r="X14" s="15">
        <f>[10]Setembro!$J$27</f>
        <v>34.92</v>
      </c>
      <c r="Y14" s="15">
        <f>[10]Setembro!$J$28</f>
        <v>35.64</v>
      </c>
      <c r="Z14" s="15">
        <f>[10]Setembro!$J$29</f>
        <v>32.4</v>
      </c>
      <c r="AA14" s="15">
        <f>[10]Setembro!$J$30</f>
        <v>30.240000000000002</v>
      </c>
      <c r="AB14" s="15">
        <f>[10]Setembro!$J$31</f>
        <v>33.119999999999997</v>
      </c>
      <c r="AC14" s="15">
        <f>[10]Setembro!$J$32</f>
        <v>29.16</v>
      </c>
      <c r="AD14" s="15">
        <f>[10]Setembro!$J$33</f>
        <v>36</v>
      </c>
      <c r="AE14" s="15">
        <f>[10]Setembro!$J$34</f>
        <v>36.36</v>
      </c>
      <c r="AF14" s="112">
        <f t="shared" si="1"/>
        <v>67.680000000000007</v>
      </c>
      <c r="AG14" s="2"/>
    </row>
    <row r="15" spans="1:33" ht="17.100000000000001" customHeight="1" x14ac:dyDescent="0.2">
      <c r="A15" s="110" t="s">
        <v>6</v>
      </c>
      <c r="B15" s="15">
        <f>[11]Setembro!$J$5</f>
        <v>25.2</v>
      </c>
      <c r="C15" s="15">
        <f>[11]Setembro!$J$6</f>
        <v>21.240000000000002</v>
      </c>
      <c r="D15" s="15">
        <f>[11]Setembro!$J$7</f>
        <v>24.48</v>
      </c>
      <c r="E15" s="15">
        <f>[11]Setembro!$J$8</f>
        <v>26.64</v>
      </c>
      <c r="F15" s="15">
        <f>[11]Setembro!$J$9</f>
        <v>30.96</v>
      </c>
      <c r="G15" s="15">
        <f>[11]Setembro!$J$10</f>
        <v>13.32</v>
      </c>
      <c r="H15" s="15">
        <f>[11]Setembro!$J$11</f>
        <v>28.44</v>
      </c>
      <c r="I15" s="15">
        <f>[11]Setembro!$J$12</f>
        <v>28.44</v>
      </c>
      <c r="J15" s="15">
        <f>[11]Setembro!$J$13</f>
        <v>20.88</v>
      </c>
      <c r="K15" s="15">
        <f>[11]Setembro!$J$14</f>
        <v>18.720000000000002</v>
      </c>
      <c r="L15" s="15">
        <f>[11]Setembro!$J$15</f>
        <v>23.400000000000002</v>
      </c>
      <c r="M15" s="15">
        <f>[11]Setembro!$J$16</f>
        <v>41.4</v>
      </c>
      <c r="N15" s="15">
        <f>[11]Setembro!$J$17</f>
        <v>40.32</v>
      </c>
      <c r="O15" s="15">
        <f>[11]Setembro!$J$18</f>
        <v>34.56</v>
      </c>
      <c r="P15" s="15">
        <f>[11]Setembro!$J$19</f>
        <v>36.36</v>
      </c>
      <c r="Q15" s="15">
        <f>[11]Setembro!$J$20</f>
        <v>18.720000000000002</v>
      </c>
      <c r="R15" s="15">
        <f>[11]Setembro!$J$21</f>
        <v>18</v>
      </c>
      <c r="S15" s="15">
        <f>[11]Setembro!$J$22</f>
        <v>26.28</v>
      </c>
      <c r="T15" s="15">
        <f>[11]Setembro!$J$23</f>
        <v>39.6</v>
      </c>
      <c r="U15" s="15">
        <f>[11]Setembro!$J$24</f>
        <v>32.4</v>
      </c>
      <c r="V15" s="15">
        <f>[11]Setembro!$J$25</f>
        <v>28.08</v>
      </c>
      <c r="W15" s="15">
        <f>[11]Setembro!$J$26</f>
        <v>26.28</v>
      </c>
      <c r="X15" s="15">
        <f>[11]Setembro!$J$27</f>
        <v>26.28</v>
      </c>
      <c r="Y15" s="15">
        <f>[11]Setembro!$J$28</f>
        <v>31.319999999999997</v>
      </c>
      <c r="Z15" s="15">
        <f>[11]Setembro!$J$29</f>
        <v>28.08</v>
      </c>
      <c r="AA15" s="15">
        <f>[11]Setembro!$J$30</f>
        <v>26.28</v>
      </c>
      <c r="AB15" s="15">
        <f>[11]Setembro!$J$31</f>
        <v>32.04</v>
      </c>
      <c r="AC15" s="15">
        <f>[11]Setembro!$J$32</f>
        <v>25.56</v>
      </c>
      <c r="AD15" s="15">
        <f>[11]Setembro!$J$33</f>
        <v>27.720000000000002</v>
      </c>
      <c r="AE15" s="15">
        <f>[11]Setembro!$J$34</f>
        <v>22.32</v>
      </c>
      <c r="AF15" s="112">
        <f t="shared" ref="AF15:AF30" si="3">MAX(B15:AE15)</f>
        <v>41.4</v>
      </c>
      <c r="AG15" s="2"/>
    </row>
    <row r="16" spans="1:33" ht="17.100000000000001" customHeight="1" x14ac:dyDescent="0.2">
      <c r="A16" s="110" t="s">
        <v>7</v>
      </c>
      <c r="B16" s="15">
        <f>[12]Setembro!$J$5</f>
        <v>19.8</v>
      </c>
      <c r="C16" s="15">
        <f>[12]Setembro!$J$6</f>
        <v>24.840000000000003</v>
      </c>
      <c r="D16" s="15">
        <f>[12]Setembro!$J$7</f>
        <v>23.759999999999998</v>
      </c>
      <c r="E16" s="15">
        <f>[12]Setembro!$J$8</f>
        <v>25.2</v>
      </c>
      <c r="F16" s="15">
        <f>[12]Setembro!$J$9</f>
        <v>27</v>
      </c>
      <c r="G16" s="15">
        <f>[12]Setembro!$J$10</f>
        <v>32.76</v>
      </c>
      <c r="H16" s="15">
        <f>[12]Setembro!$J$11</f>
        <v>27.720000000000002</v>
      </c>
      <c r="I16" s="15">
        <f>[12]Setembro!$J$12</f>
        <v>23.400000000000002</v>
      </c>
      <c r="J16" s="15">
        <f>[12]Setembro!$J$13</f>
        <v>30.96</v>
      </c>
      <c r="K16" s="15">
        <f>[12]Setembro!$J$14</f>
        <v>33.480000000000004</v>
      </c>
      <c r="L16" s="15">
        <f>[12]Setembro!$J$15</f>
        <v>33.480000000000004</v>
      </c>
      <c r="M16" s="15">
        <f>[12]Setembro!$J$16</f>
        <v>50.76</v>
      </c>
      <c r="N16" s="15">
        <f>[12]Setembro!$J$17</f>
        <v>66.600000000000009</v>
      </c>
      <c r="O16" s="15">
        <f>[12]Setembro!$J$18</f>
        <v>45.72</v>
      </c>
      <c r="P16" s="15">
        <f>[12]Setembro!$J$19</f>
        <v>33.840000000000003</v>
      </c>
      <c r="Q16" s="15">
        <f>[12]Setembro!$J$20</f>
        <v>25.2</v>
      </c>
      <c r="R16" s="15">
        <f>[12]Setembro!$J$21</f>
        <v>33.480000000000004</v>
      </c>
      <c r="S16" s="15">
        <f>[12]Setembro!$J$22</f>
        <v>38.159999999999997</v>
      </c>
      <c r="T16" s="15">
        <f>[12]Setembro!$J$23</f>
        <v>59.760000000000005</v>
      </c>
      <c r="U16" s="15">
        <f>[12]Setembro!$J$24</f>
        <v>30.96</v>
      </c>
      <c r="V16" s="15">
        <f>[12]Setembro!$J$25</f>
        <v>40.32</v>
      </c>
      <c r="W16" s="15">
        <f>[12]Setembro!$J$26</f>
        <v>43.2</v>
      </c>
      <c r="X16" s="15">
        <f>[12]Setembro!$J$27</f>
        <v>26.64</v>
      </c>
      <c r="Y16" s="15">
        <f>[12]Setembro!$J$28</f>
        <v>32.76</v>
      </c>
      <c r="Z16" s="15">
        <f>[12]Setembro!$J$29</f>
        <v>32.4</v>
      </c>
      <c r="AA16" s="15">
        <f>[12]Setembro!$J$30</f>
        <v>32.4</v>
      </c>
      <c r="AB16" s="15">
        <f>[12]Setembro!$J$31</f>
        <v>35.28</v>
      </c>
      <c r="AC16" s="15">
        <f>[12]Setembro!$J$32</f>
        <v>32.76</v>
      </c>
      <c r="AD16" s="15">
        <f>[12]Setembro!$J$33</f>
        <v>28.44</v>
      </c>
      <c r="AE16" s="15">
        <f>[12]Setembro!$J$34</f>
        <v>54.72</v>
      </c>
      <c r="AF16" s="112">
        <f t="shared" si="3"/>
        <v>66.600000000000009</v>
      </c>
      <c r="AG16" s="2"/>
    </row>
    <row r="17" spans="1:33" ht="17.100000000000001" customHeight="1" x14ac:dyDescent="0.2">
      <c r="A17" s="110" t="s">
        <v>8</v>
      </c>
      <c r="B17" s="15">
        <f>[13]Setembro!$J$5</f>
        <v>10.8</v>
      </c>
      <c r="C17" s="15">
        <f>[13]Setembro!$J$6</f>
        <v>27.720000000000002</v>
      </c>
      <c r="D17" s="15">
        <f>[13]Setembro!$J$7</f>
        <v>23.759999999999998</v>
      </c>
      <c r="E17" s="15">
        <f>[13]Setembro!$J$8</f>
        <v>24.48</v>
      </c>
      <c r="F17" s="15">
        <f>[13]Setembro!$J$9</f>
        <v>32.4</v>
      </c>
      <c r="G17" s="15">
        <f>[13]Setembro!$J$10</f>
        <v>29.880000000000003</v>
      </c>
      <c r="H17" s="15">
        <f>[13]Setembro!$J$11</f>
        <v>34.56</v>
      </c>
      <c r="I17" s="15">
        <f>[13]Setembro!$J$12</f>
        <v>27</v>
      </c>
      <c r="J17" s="15">
        <f>[13]Setembro!$J$13</f>
        <v>25.56</v>
      </c>
      <c r="K17" s="15">
        <f>[13]Setembro!$J$14</f>
        <v>29.52</v>
      </c>
      <c r="L17" s="15">
        <f>[13]Setembro!$J$15</f>
        <v>29.52</v>
      </c>
      <c r="M17" s="15">
        <f>[13]Setembro!$J$16</f>
        <v>45.72</v>
      </c>
      <c r="N17" s="15">
        <f>[13]Setembro!$J$17</f>
        <v>48.24</v>
      </c>
      <c r="O17" s="15">
        <f>[13]Setembro!$J$18</f>
        <v>38.519999999999996</v>
      </c>
      <c r="P17" s="15">
        <f>[13]Setembro!$J$19</f>
        <v>32.4</v>
      </c>
      <c r="Q17" s="15">
        <f>[13]Setembro!$J$20</f>
        <v>25.2</v>
      </c>
      <c r="R17" s="15">
        <f>[13]Setembro!$J$21</f>
        <v>30.240000000000002</v>
      </c>
      <c r="S17" s="15">
        <f>[13]Setembro!$J$22</f>
        <v>45.72</v>
      </c>
      <c r="T17" s="15">
        <f>[13]Setembro!$J$23</f>
        <v>48.6</v>
      </c>
      <c r="U17" s="15">
        <f>[13]Setembro!$J$24</f>
        <v>29.16</v>
      </c>
      <c r="V17" s="15">
        <f>[13]Setembro!$J$25</f>
        <v>41.76</v>
      </c>
      <c r="W17" s="15">
        <f>[13]Setembro!$J$26</f>
        <v>39.96</v>
      </c>
      <c r="X17" s="15">
        <f>[13]Setembro!$J$27</f>
        <v>31.319999999999997</v>
      </c>
      <c r="Y17" s="15">
        <f>[13]Setembro!$J$28</f>
        <v>17.28</v>
      </c>
      <c r="Z17" s="15">
        <f>[13]Setembro!$J$29</f>
        <v>32.4</v>
      </c>
      <c r="AA17" s="15">
        <f>[13]Setembro!$J$30</f>
        <v>30.240000000000002</v>
      </c>
      <c r="AB17" s="15">
        <f>[13]Setembro!$J$31</f>
        <v>25.92</v>
      </c>
      <c r="AC17" s="15">
        <f>[13]Setembro!$J$32</f>
        <v>30.96</v>
      </c>
      <c r="AD17" s="15">
        <f>[13]Setembro!$J$33</f>
        <v>27.36</v>
      </c>
      <c r="AE17" s="15">
        <f>[13]Setembro!$J$34</f>
        <v>51.12</v>
      </c>
      <c r="AF17" s="112">
        <f t="shared" si="3"/>
        <v>51.12</v>
      </c>
      <c r="AG17" s="2"/>
    </row>
    <row r="18" spans="1:33" ht="17.100000000000001" customHeight="1" x14ac:dyDescent="0.2">
      <c r="A18" s="110" t="s">
        <v>9</v>
      </c>
      <c r="B18" s="15">
        <f>[14]Setembro!$J$5</f>
        <v>20.16</v>
      </c>
      <c r="C18" s="15">
        <f>[14]Setembro!$J$6</f>
        <v>24.48</v>
      </c>
      <c r="D18" s="15">
        <f>[14]Setembro!$J$7</f>
        <v>23.759999999999998</v>
      </c>
      <c r="E18" s="15">
        <f>[14]Setembro!$J$8</f>
        <v>28.8</v>
      </c>
      <c r="F18" s="15">
        <f>[14]Setembro!$J$9</f>
        <v>43.56</v>
      </c>
      <c r="G18" s="15">
        <f>[14]Setembro!$J$10</f>
        <v>35.64</v>
      </c>
      <c r="H18" s="15">
        <f>[14]Setembro!$J$11</f>
        <v>33.119999999999997</v>
      </c>
      <c r="I18" s="15">
        <f>[14]Setembro!$J$12</f>
        <v>25.56</v>
      </c>
      <c r="J18" s="15">
        <f>[14]Setembro!$J$13</f>
        <v>23.759999999999998</v>
      </c>
      <c r="K18" s="15">
        <f>[14]Setembro!$J$14</f>
        <v>28.44</v>
      </c>
      <c r="L18" s="15">
        <f>[14]Setembro!$J$15</f>
        <v>28.8</v>
      </c>
      <c r="M18" s="15">
        <f>[14]Setembro!$J$16</f>
        <v>36.36</v>
      </c>
      <c r="N18" s="15">
        <f>[14]Setembro!$J$17</f>
        <v>63</v>
      </c>
      <c r="O18" s="15">
        <f>[14]Setembro!$J$18</f>
        <v>48.96</v>
      </c>
      <c r="P18" s="15">
        <f>[14]Setembro!$J$19</f>
        <v>33.480000000000004</v>
      </c>
      <c r="Q18" s="15">
        <f>[14]Setembro!$J$20</f>
        <v>20.16</v>
      </c>
      <c r="R18" s="15">
        <f>[14]Setembro!$J$21</f>
        <v>25.56</v>
      </c>
      <c r="S18" s="15">
        <f>[14]Setembro!$J$22</f>
        <v>29.52</v>
      </c>
      <c r="T18" s="15">
        <f>[14]Setembro!$J$23</f>
        <v>54</v>
      </c>
      <c r="U18" s="15">
        <f>[14]Setembro!$J$24</f>
        <v>33.119999999999997</v>
      </c>
      <c r="V18" s="15">
        <f>[14]Setembro!$J$25</f>
        <v>43.56</v>
      </c>
      <c r="W18" s="15">
        <f>[14]Setembro!$J$26</f>
        <v>36.72</v>
      </c>
      <c r="X18" s="15">
        <f>[14]Setembro!$J$27</f>
        <v>27.36</v>
      </c>
      <c r="Y18" s="15">
        <f>[14]Setembro!$J$28</f>
        <v>23.400000000000002</v>
      </c>
      <c r="Z18" s="15">
        <f>[14]Setembro!$J$29</f>
        <v>29.16</v>
      </c>
      <c r="AA18" s="15">
        <f>[14]Setembro!$J$30</f>
        <v>21.96</v>
      </c>
      <c r="AB18" s="15">
        <f>[14]Setembro!$J$31</f>
        <v>26.64</v>
      </c>
      <c r="AC18" s="15">
        <f>[14]Setembro!$J$32</f>
        <v>32.04</v>
      </c>
      <c r="AD18" s="15">
        <f>[14]Setembro!$J$33</f>
        <v>21.96</v>
      </c>
      <c r="AE18" s="15">
        <f>[14]Setembro!$J$34</f>
        <v>46.440000000000005</v>
      </c>
      <c r="AF18" s="112">
        <f t="shared" si="3"/>
        <v>63</v>
      </c>
      <c r="AG18" s="2"/>
    </row>
    <row r="19" spans="1:33" ht="17.100000000000001" customHeight="1" x14ac:dyDescent="0.2">
      <c r="A19" s="110" t="s">
        <v>47</v>
      </c>
      <c r="B19" s="15">
        <f>[15]Setembro!$J$5</f>
        <v>21.6</v>
      </c>
      <c r="C19" s="15">
        <f>[15]Setembro!$J$6</f>
        <v>21.240000000000002</v>
      </c>
      <c r="D19" s="15">
        <f>[15]Setembro!$J$7</f>
        <v>28.44</v>
      </c>
      <c r="E19" s="15">
        <f>[15]Setembro!$J$8</f>
        <v>29.16</v>
      </c>
      <c r="F19" s="15">
        <f>[15]Setembro!$J$9</f>
        <v>25.56</v>
      </c>
      <c r="G19" s="15">
        <f>[15]Setembro!$J$10</f>
        <v>25.56</v>
      </c>
      <c r="H19" s="15">
        <f>[15]Setembro!$J$11</f>
        <v>15.120000000000001</v>
      </c>
      <c r="I19" s="15">
        <f>[15]Setembro!$J$12</f>
        <v>15.120000000000001</v>
      </c>
      <c r="J19" s="15">
        <f>[15]Setembro!$J$13</f>
        <v>20.16</v>
      </c>
      <c r="K19" s="15">
        <f>[15]Setembro!$J$14</f>
        <v>20.88</v>
      </c>
      <c r="L19" s="15">
        <f>[15]Setembro!$J$15</f>
        <v>21.240000000000002</v>
      </c>
      <c r="M19" s="15">
        <f>[15]Setembro!$J$16</f>
        <v>46.080000000000005</v>
      </c>
      <c r="N19" s="15">
        <f>[15]Setembro!$J$17</f>
        <v>45</v>
      </c>
      <c r="O19" s="15">
        <f>[15]Setembro!$J$18</f>
        <v>28.44</v>
      </c>
      <c r="P19" s="15">
        <f>[15]Setembro!$J$19</f>
        <v>21.96</v>
      </c>
      <c r="Q19" s="15">
        <f>[15]Setembro!$J$20</f>
        <v>16.920000000000002</v>
      </c>
      <c r="R19" s="15">
        <f>[15]Setembro!$J$21</f>
        <v>29.880000000000003</v>
      </c>
      <c r="S19" s="15">
        <f>[15]Setembro!$J$22</f>
        <v>51.480000000000004</v>
      </c>
      <c r="T19" s="15">
        <f>[15]Setembro!$J$23</f>
        <v>44.28</v>
      </c>
      <c r="U19" s="15">
        <f>[15]Setembro!$J$24</f>
        <v>16.559999999999999</v>
      </c>
      <c r="V19" s="15">
        <f>[15]Setembro!$J$25</f>
        <v>30.240000000000002</v>
      </c>
      <c r="W19" s="15">
        <f>[15]Setembro!$J$26</f>
        <v>31.319999999999997</v>
      </c>
      <c r="X19" s="15">
        <f>[15]Setembro!$J$27</f>
        <v>30.96</v>
      </c>
      <c r="Y19" s="15">
        <f>[15]Setembro!$J$28</f>
        <v>28.08</v>
      </c>
      <c r="Z19" s="15">
        <f>[15]Setembro!$J$29</f>
        <v>26.28</v>
      </c>
      <c r="AA19" s="15">
        <f>[15]Setembro!$J$30</f>
        <v>21.240000000000002</v>
      </c>
      <c r="AB19" s="15">
        <f>[15]Setembro!$J$31</f>
        <v>23.400000000000002</v>
      </c>
      <c r="AC19" s="15">
        <f>[15]Setembro!$J$32</f>
        <v>18.36</v>
      </c>
      <c r="AD19" s="15">
        <f>[15]Setembro!$J$33</f>
        <v>18</v>
      </c>
      <c r="AE19" s="15">
        <f>[15]Setembro!$J$34</f>
        <v>34.92</v>
      </c>
      <c r="AF19" s="112">
        <f t="shared" si="3"/>
        <v>51.480000000000004</v>
      </c>
      <c r="AG19" s="2"/>
    </row>
    <row r="20" spans="1:33" ht="17.100000000000001" customHeight="1" x14ac:dyDescent="0.2">
      <c r="A20" s="110" t="s">
        <v>10</v>
      </c>
      <c r="B20" s="15">
        <f>[16]Setembro!$J$5</f>
        <v>17.28</v>
      </c>
      <c r="C20" s="15">
        <f>[16]Setembro!$J$6</f>
        <v>26.28</v>
      </c>
      <c r="D20" s="15">
        <f>[16]Setembro!$J$7</f>
        <v>24.840000000000003</v>
      </c>
      <c r="E20" s="15">
        <f>[16]Setembro!$J$8</f>
        <v>22.32</v>
      </c>
      <c r="F20" s="15">
        <f>[16]Setembro!$J$9</f>
        <v>31.680000000000003</v>
      </c>
      <c r="G20" s="15">
        <f>[16]Setembro!$J$10</f>
        <v>27.36</v>
      </c>
      <c r="H20" s="15">
        <f>[16]Setembro!$J$11</f>
        <v>25.2</v>
      </c>
      <c r="I20" s="15">
        <f>[16]Setembro!$J$12</f>
        <v>20.88</v>
      </c>
      <c r="J20" s="15">
        <f>[16]Setembro!$J$13</f>
        <v>24.840000000000003</v>
      </c>
      <c r="K20" s="15">
        <f>[16]Setembro!$J$14</f>
        <v>27.36</v>
      </c>
      <c r="L20" s="15">
        <f>[16]Setembro!$J$15</f>
        <v>29.52</v>
      </c>
      <c r="M20" s="15">
        <f>[16]Setembro!$J$16</f>
        <v>40.680000000000007</v>
      </c>
      <c r="N20" s="15">
        <f>[16]Setembro!$J$17</f>
        <v>45.36</v>
      </c>
      <c r="O20" s="15">
        <f>[16]Setembro!$J$18</f>
        <v>36.36</v>
      </c>
      <c r="P20" s="15">
        <f>[16]Setembro!$J$19</f>
        <v>30.96</v>
      </c>
      <c r="Q20" s="15">
        <f>[16]Setembro!$J$20</f>
        <v>21.6</v>
      </c>
      <c r="R20" s="15">
        <f>[16]Setembro!$J$21</f>
        <v>25.56</v>
      </c>
      <c r="S20" s="15">
        <f>[16]Setembro!$J$22</f>
        <v>35.28</v>
      </c>
      <c r="T20" s="15">
        <f>[16]Setembro!$J$23</f>
        <v>27.36</v>
      </c>
      <c r="U20" s="15">
        <f>[16]Setembro!$J$24</f>
        <v>24.12</v>
      </c>
      <c r="V20" s="15">
        <f>[16]Setembro!$J$25</f>
        <v>39.6</v>
      </c>
      <c r="W20" s="15">
        <f>[16]Setembro!$J$26</f>
        <v>37.440000000000005</v>
      </c>
      <c r="X20" s="15">
        <f>[16]Setembro!$J$27</f>
        <v>25.92</v>
      </c>
      <c r="Y20" s="15">
        <f>[16]Setembro!$J$28</f>
        <v>15.120000000000001</v>
      </c>
      <c r="Z20" s="15">
        <f>[16]Setembro!$J$29</f>
        <v>27.36</v>
      </c>
      <c r="AA20" s="15">
        <f>[16]Setembro!$J$30</f>
        <v>21.6</v>
      </c>
      <c r="AB20" s="15">
        <f>[16]Setembro!$J$31</f>
        <v>23.040000000000003</v>
      </c>
      <c r="AC20" s="15">
        <f>[16]Setembro!$J$32</f>
        <v>61.92</v>
      </c>
      <c r="AD20" s="15">
        <f>[16]Setembro!$J$33</f>
        <v>20.52</v>
      </c>
      <c r="AE20" s="15">
        <f>[16]Setembro!$J$34</f>
        <v>33.840000000000003</v>
      </c>
      <c r="AF20" s="112">
        <f t="shared" si="3"/>
        <v>61.92</v>
      </c>
      <c r="AG20" s="2"/>
    </row>
    <row r="21" spans="1:33" ht="17.100000000000001" customHeight="1" x14ac:dyDescent="0.2">
      <c r="A21" s="110" t="s">
        <v>11</v>
      </c>
      <c r="B21" s="15">
        <f>[17]Setembro!$J$5</f>
        <v>16.2</v>
      </c>
      <c r="C21" s="15">
        <f>[17]Setembro!$J$6</f>
        <v>20.16</v>
      </c>
      <c r="D21" s="15">
        <f>[17]Setembro!$J$7</f>
        <v>20.88</v>
      </c>
      <c r="E21" s="15">
        <f>[17]Setembro!$J$8</f>
        <v>23.759999999999998</v>
      </c>
      <c r="F21" s="15">
        <f>[17]Setembro!$J$9</f>
        <v>30.240000000000002</v>
      </c>
      <c r="G21" s="15">
        <f>[17]Setembro!$J$10</f>
        <v>29.16</v>
      </c>
      <c r="H21" s="15">
        <f>[17]Setembro!$J$11</f>
        <v>22.68</v>
      </c>
      <c r="I21" s="15">
        <f>[17]Setembro!$J$12</f>
        <v>23.400000000000002</v>
      </c>
      <c r="J21" s="15">
        <f>[17]Setembro!$J$13</f>
        <v>23.040000000000003</v>
      </c>
      <c r="K21" s="15">
        <f>[17]Setembro!$J$14</f>
        <v>23.040000000000003</v>
      </c>
      <c r="L21" s="15">
        <f>[17]Setembro!$J$15</f>
        <v>32.76</v>
      </c>
      <c r="M21" s="15">
        <f>[17]Setembro!$J$16</f>
        <v>36.36</v>
      </c>
      <c r="N21" s="15">
        <f>[17]Setembro!$J$17</f>
        <v>61.92</v>
      </c>
      <c r="O21" s="15">
        <f>[17]Setembro!$J$18</f>
        <v>34.56</v>
      </c>
      <c r="P21" s="15">
        <f>[17]Setembro!$J$19</f>
        <v>30.6</v>
      </c>
      <c r="Q21" s="15">
        <f>[17]Setembro!$J$20</f>
        <v>17.28</v>
      </c>
      <c r="R21" s="15">
        <f>[17]Setembro!$J$21</f>
        <v>25.2</v>
      </c>
      <c r="S21" s="15">
        <f>[17]Setembro!$J$22</f>
        <v>34.200000000000003</v>
      </c>
      <c r="T21" s="15">
        <f>[17]Setembro!$J$23</f>
        <v>39.24</v>
      </c>
      <c r="U21" s="15">
        <f>[17]Setembro!$J$24</f>
        <v>27.720000000000002</v>
      </c>
      <c r="V21" s="15">
        <f>[17]Setembro!$J$25</f>
        <v>36</v>
      </c>
      <c r="W21" s="15">
        <f>[17]Setembro!$J$26</f>
        <v>33.840000000000003</v>
      </c>
      <c r="X21" s="15">
        <f>[17]Setembro!$J$27</f>
        <v>22.68</v>
      </c>
      <c r="Y21" s="15">
        <f>[17]Setembro!$J$28</f>
        <v>20.88</v>
      </c>
      <c r="Z21" s="15">
        <f>[17]Setembro!$J$29</f>
        <v>30.96</v>
      </c>
      <c r="AA21" s="15">
        <f>[17]Setembro!$J$30</f>
        <v>21.96</v>
      </c>
      <c r="AB21" s="15">
        <f>[17]Setembro!$J$31</f>
        <v>22.32</v>
      </c>
      <c r="AC21" s="15">
        <f>[17]Setembro!$J$32</f>
        <v>20.88</v>
      </c>
      <c r="AD21" s="15">
        <f>[17]Setembro!$J$33</f>
        <v>21.6</v>
      </c>
      <c r="AE21" s="15">
        <f>[17]Setembro!$J$34</f>
        <v>50.4</v>
      </c>
      <c r="AF21" s="112">
        <f t="shared" si="3"/>
        <v>61.92</v>
      </c>
      <c r="AG21" s="2"/>
    </row>
    <row r="22" spans="1:33" ht="17.100000000000001" customHeight="1" x14ac:dyDescent="0.2">
      <c r="A22" s="110" t="s">
        <v>12</v>
      </c>
      <c r="B22" s="15">
        <f>[18]Setembro!$J$5</f>
        <v>16.920000000000002</v>
      </c>
      <c r="C22" s="15">
        <f>[18]Setembro!$J$6</f>
        <v>16.559999999999999</v>
      </c>
      <c r="D22" s="15">
        <f>[18]Setembro!$J$7</f>
        <v>24.12</v>
      </c>
      <c r="E22" s="15">
        <f>[18]Setembro!$J$8</f>
        <v>19.079999999999998</v>
      </c>
      <c r="F22" s="15">
        <f>[18]Setembro!$J$9</f>
        <v>19.079999999999998</v>
      </c>
      <c r="G22" s="15">
        <f>[18]Setembro!$J$10</f>
        <v>27</v>
      </c>
      <c r="H22" s="15">
        <f>[18]Setembro!$J$11</f>
        <v>24.840000000000003</v>
      </c>
      <c r="I22" s="15">
        <f>[18]Setembro!$J$12</f>
        <v>25.56</v>
      </c>
      <c r="J22" s="15">
        <f>[18]Setembro!$J$13</f>
        <v>18</v>
      </c>
      <c r="K22" s="15">
        <f>[18]Setembro!$J$14</f>
        <v>15.48</v>
      </c>
      <c r="L22" s="15">
        <f>[18]Setembro!$J$15</f>
        <v>20.88</v>
      </c>
      <c r="M22" s="15">
        <f>[18]Setembro!$J$16</f>
        <v>35.28</v>
      </c>
      <c r="N22" s="15">
        <f>[18]Setembro!$J$17</f>
        <v>39.6</v>
      </c>
      <c r="O22" s="15">
        <f>[18]Setembro!$J$18</f>
        <v>44.28</v>
      </c>
      <c r="P22" s="15">
        <f>[18]Setembro!$J$19</f>
        <v>29.16</v>
      </c>
      <c r="Q22" s="15">
        <f>[18]Setembro!$J$20</f>
        <v>19.8</v>
      </c>
      <c r="R22" s="15">
        <f>[18]Setembro!$J$21</f>
        <v>27</v>
      </c>
      <c r="S22" s="15">
        <f>[18]Setembro!$J$22</f>
        <v>23.400000000000002</v>
      </c>
      <c r="T22" s="15">
        <f>[18]Setembro!$J$23</f>
        <v>45</v>
      </c>
      <c r="U22" s="15">
        <f>[18]Setembro!$J$24</f>
        <v>26.64</v>
      </c>
      <c r="V22" s="15">
        <f>[18]Setembro!$J$25</f>
        <v>24.12</v>
      </c>
      <c r="W22" s="15">
        <f>[18]Setembro!$J$26</f>
        <v>20.88</v>
      </c>
      <c r="X22" s="15">
        <f>[18]Setembro!$J$27</f>
        <v>21.240000000000002</v>
      </c>
      <c r="Y22" s="15">
        <f>[18]Setembro!$J$28</f>
        <v>17.64</v>
      </c>
      <c r="Z22" s="15">
        <f>[18]Setembro!$J$29</f>
        <v>21.96</v>
      </c>
      <c r="AA22" s="15">
        <f>[18]Setembro!$J$30</f>
        <v>20.52</v>
      </c>
      <c r="AB22" s="15">
        <f>[18]Setembro!$J$31</f>
        <v>17.28</v>
      </c>
      <c r="AC22" s="15">
        <f>[18]Setembro!$J$32</f>
        <v>14.76</v>
      </c>
      <c r="AD22" s="15">
        <f>[18]Setembro!$J$33</f>
        <v>19.440000000000001</v>
      </c>
      <c r="AE22" s="15">
        <f>[18]Setembro!$J$34</f>
        <v>26.28</v>
      </c>
      <c r="AF22" s="112">
        <f t="shared" si="3"/>
        <v>45</v>
      </c>
      <c r="AG22" s="2"/>
    </row>
    <row r="23" spans="1:33" ht="17.100000000000001" customHeight="1" x14ac:dyDescent="0.2">
      <c r="A23" s="110" t="s">
        <v>13</v>
      </c>
      <c r="B23" s="15">
        <f>[19]Setembro!$J$5</f>
        <v>29.52</v>
      </c>
      <c r="C23" s="15">
        <f>[19]Setembro!$J$6</f>
        <v>22.68</v>
      </c>
      <c r="D23" s="15">
        <f>[19]Setembro!$J$7</f>
        <v>52.2</v>
      </c>
      <c r="E23" s="15">
        <f>[19]Setembro!$J$8</f>
        <v>37.080000000000005</v>
      </c>
      <c r="F23" s="15">
        <f>[19]Setembro!$J$9</f>
        <v>31.680000000000003</v>
      </c>
      <c r="G23" s="15">
        <f>[19]Setembro!$J$10</f>
        <v>30.96</v>
      </c>
      <c r="H23" s="15">
        <f>[19]Setembro!$J$11</f>
        <v>30.240000000000002</v>
      </c>
      <c r="I23" s="15">
        <f>[19]Setembro!$J$12</f>
        <v>24.840000000000003</v>
      </c>
      <c r="J23" s="15">
        <f>[19]Setembro!$J$13</f>
        <v>18.720000000000002</v>
      </c>
      <c r="K23" s="15">
        <f>[19]Setembro!$J$14</f>
        <v>19.079999999999998</v>
      </c>
      <c r="L23" s="15">
        <f>[19]Setembro!$J$15</f>
        <v>45.36</v>
      </c>
      <c r="M23" s="15">
        <f>[19]Setembro!$J$16</f>
        <v>43.92</v>
      </c>
      <c r="N23" s="15">
        <f>[19]Setembro!$J$17</f>
        <v>44.28</v>
      </c>
      <c r="O23" s="15">
        <f>[19]Setembro!$J$18</f>
        <v>41.4</v>
      </c>
      <c r="P23" s="15">
        <f>[19]Setembro!$J$19</f>
        <v>30.6</v>
      </c>
      <c r="Q23" s="15">
        <f>[19]Setembro!$J$20</f>
        <v>17.64</v>
      </c>
      <c r="R23" s="15">
        <f>[19]Setembro!$J$21</f>
        <v>30.240000000000002</v>
      </c>
      <c r="S23" s="15">
        <f>[19]Setembro!$J$22</f>
        <v>26.28</v>
      </c>
      <c r="T23" s="15">
        <f>[19]Setembro!$J$23</f>
        <v>52.56</v>
      </c>
      <c r="U23" s="15">
        <f>[19]Setembro!$J$24</f>
        <v>28.8</v>
      </c>
      <c r="V23" s="15">
        <f>[19]Setembro!$J$25</f>
        <v>23.759999999999998</v>
      </c>
      <c r="W23" s="15">
        <f>[19]Setembro!$J$26</f>
        <v>25.2</v>
      </c>
      <c r="X23" s="15">
        <f>[19]Setembro!$J$27</f>
        <v>19.8</v>
      </c>
      <c r="Y23" s="15">
        <f>[19]Setembro!$J$28</f>
        <v>26.64</v>
      </c>
      <c r="Z23" s="15">
        <f>[19]Setembro!$J$29</f>
        <v>31.319999999999997</v>
      </c>
      <c r="AA23" s="15">
        <f>[19]Setembro!$J$30</f>
        <v>27</v>
      </c>
      <c r="AB23" s="15">
        <f>[19]Setembro!$J$31</f>
        <v>26.64</v>
      </c>
      <c r="AC23" s="15">
        <f>[19]Setembro!$J$32</f>
        <v>37.800000000000004</v>
      </c>
      <c r="AD23" s="15">
        <f>[19]Setembro!$J$33</f>
        <v>27</v>
      </c>
      <c r="AE23" s="15">
        <f>[19]Setembro!$J$34</f>
        <v>35.28</v>
      </c>
      <c r="AF23" s="112">
        <f t="shared" si="3"/>
        <v>52.56</v>
      </c>
      <c r="AG23" s="2"/>
    </row>
    <row r="24" spans="1:33" ht="17.100000000000001" customHeight="1" x14ac:dyDescent="0.2">
      <c r="A24" s="110" t="s">
        <v>14</v>
      </c>
      <c r="B24" s="15">
        <f>[20]Setembro!$J$5</f>
        <v>15.48</v>
      </c>
      <c r="C24" s="15">
        <f>[20]Setembro!$J$6</f>
        <v>22.68</v>
      </c>
      <c r="D24" s="15">
        <f>[20]Setembro!$J$7</f>
        <v>38.519999999999996</v>
      </c>
      <c r="E24" s="15">
        <f>[20]Setembro!$J$8</f>
        <v>29.16</v>
      </c>
      <c r="F24" s="15">
        <f>[20]Setembro!$J$9</f>
        <v>34.200000000000003</v>
      </c>
      <c r="G24" s="15">
        <f>[20]Setembro!$J$10</f>
        <v>47.88</v>
      </c>
      <c r="H24" s="15">
        <f>[20]Setembro!$J$11</f>
        <v>28.8</v>
      </c>
      <c r="I24" s="15">
        <f>[20]Setembro!$J$12</f>
        <v>31.680000000000003</v>
      </c>
      <c r="J24" s="15">
        <f>[20]Setembro!$J$13</f>
        <v>20.52</v>
      </c>
      <c r="K24" s="15">
        <f>[20]Setembro!$J$14</f>
        <v>23.759999999999998</v>
      </c>
      <c r="L24" s="15">
        <f>[20]Setembro!$J$15</f>
        <v>30.96</v>
      </c>
      <c r="M24" s="15">
        <f>[20]Setembro!$J$16</f>
        <v>44.64</v>
      </c>
      <c r="N24" s="15">
        <f>[20]Setembro!$J$17</f>
        <v>38.519999999999996</v>
      </c>
      <c r="O24" s="15">
        <f>[20]Setembro!$J$18</f>
        <v>39.24</v>
      </c>
      <c r="P24" s="15">
        <f>[20]Setembro!$J$19</f>
        <v>24.840000000000003</v>
      </c>
      <c r="Q24" s="15">
        <f>[20]Setembro!$J$20</f>
        <v>20.16</v>
      </c>
      <c r="R24" s="15">
        <f>[20]Setembro!$J$21</f>
        <v>18.36</v>
      </c>
      <c r="S24" s="15">
        <f>[20]Setembro!$J$22</f>
        <v>29.16</v>
      </c>
      <c r="T24" s="15">
        <f>[20]Setembro!$J$23</f>
        <v>64.44</v>
      </c>
      <c r="U24" s="15">
        <f>[20]Setembro!$J$24</f>
        <v>28.44</v>
      </c>
      <c r="V24" s="15">
        <f>[20]Setembro!$J$25</f>
        <v>38.880000000000003</v>
      </c>
      <c r="W24" s="15">
        <f>[20]Setembro!$J$26</f>
        <v>27.720000000000002</v>
      </c>
      <c r="X24" s="15">
        <f>[20]Setembro!$J$27</f>
        <v>24.12</v>
      </c>
      <c r="Y24" s="15">
        <f>[20]Setembro!$J$28</f>
        <v>29.880000000000003</v>
      </c>
      <c r="Z24" s="15">
        <f>[20]Setembro!$J$29</f>
        <v>32.76</v>
      </c>
      <c r="AA24" s="15">
        <f>[20]Setembro!$J$30</f>
        <v>30.240000000000002</v>
      </c>
      <c r="AB24" s="15">
        <f>[20]Setembro!$J$31</f>
        <v>32.4</v>
      </c>
      <c r="AC24" s="15">
        <f>[20]Setembro!$J$32</f>
        <v>29.16</v>
      </c>
      <c r="AD24" s="15">
        <f>[20]Setembro!$J$33</f>
        <v>26.28</v>
      </c>
      <c r="AE24" s="15">
        <f>[20]Setembro!$J$34</f>
        <v>23.040000000000003</v>
      </c>
      <c r="AF24" s="112">
        <f t="shared" si="3"/>
        <v>64.44</v>
      </c>
      <c r="AG24" s="2"/>
    </row>
    <row r="25" spans="1:33" ht="17.100000000000001" customHeight="1" x14ac:dyDescent="0.2">
      <c r="A25" s="110" t="s">
        <v>15</v>
      </c>
      <c r="B25" s="15">
        <f>[21]Setembro!$J$5</f>
        <v>24.840000000000003</v>
      </c>
      <c r="C25" s="15">
        <f>[21]Setembro!$J$6</f>
        <v>29.52</v>
      </c>
      <c r="D25" s="15">
        <f>[21]Setembro!$J$7</f>
        <v>28.44</v>
      </c>
      <c r="E25" s="15">
        <f>[21]Setembro!$J$8</f>
        <v>27.36</v>
      </c>
      <c r="F25" s="15">
        <f>[21]Setembro!$J$9</f>
        <v>38.159999999999997</v>
      </c>
      <c r="G25" s="15">
        <f>[21]Setembro!$J$10</f>
        <v>34.56</v>
      </c>
      <c r="H25" s="15">
        <f>[21]Setembro!$J$11</f>
        <v>20.16</v>
      </c>
      <c r="I25" s="15">
        <f>[21]Setembro!$J$12</f>
        <v>21.240000000000002</v>
      </c>
      <c r="J25" s="15">
        <f>[21]Setembro!$J$13</f>
        <v>32.4</v>
      </c>
      <c r="K25" s="15">
        <f>[21]Setembro!$J$14</f>
        <v>32.4</v>
      </c>
      <c r="L25" s="15">
        <f>[21]Setembro!$J$15</f>
        <v>30.240000000000002</v>
      </c>
      <c r="M25" s="15">
        <f>[21]Setembro!$J$16</f>
        <v>51.12</v>
      </c>
      <c r="N25" s="15">
        <f>[21]Setembro!$J$17</f>
        <v>55.080000000000005</v>
      </c>
      <c r="O25" s="15">
        <f>[21]Setembro!$J$18</f>
        <v>38.159999999999997</v>
      </c>
      <c r="P25" s="15">
        <f>[21]Setembro!$J$19</f>
        <v>28.08</v>
      </c>
      <c r="Q25" s="15">
        <f>[21]Setembro!$J$20</f>
        <v>23.040000000000003</v>
      </c>
      <c r="R25" s="15">
        <f>[21]Setembro!$J$21</f>
        <v>36</v>
      </c>
      <c r="S25" s="15">
        <f>[21]Setembro!$J$22</f>
        <v>35.64</v>
      </c>
      <c r="T25" s="15">
        <f>[21]Setembro!$J$23</f>
        <v>54</v>
      </c>
      <c r="U25" s="15">
        <f>[21]Setembro!$J$24</f>
        <v>32.76</v>
      </c>
      <c r="V25" s="15">
        <f>[21]Setembro!$J$25</f>
        <v>52.92</v>
      </c>
      <c r="W25" s="15">
        <f>[21]Setembro!$J$26</f>
        <v>49.680000000000007</v>
      </c>
      <c r="X25" s="15">
        <f>[21]Setembro!$J$27</f>
        <v>28.8</v>
      </c>
      <c r="Y25" s="15">
        <f>[21]Setembro!$J$28</f>
        <v>25.92</v>
      </c>
      <c r="Z25" s="15">
        <f>[21]Setembro!$J$29</f>
        <v>33.840000000000003</v>
      </c>
      <c r="AA25" s="15">
        <f>[21]Setembro!$J$30</f>
        <v>27</v>
      </c>
      <c r="AB25" s="15">
        <f>[21]Setembro!$J$31</f>
        <v>26.28</v>
      </c>
      <c r="AC25" s="15">
        <f>[21]Setembro!$J$32</f>
        <v>33.480000000000004</v>
      </c>
      <c r="AD25" s="15">
        <f>[21]Setembro!$J$33</f>
        <v>36.72</v>
      </c>
      <c r="AE25" s="15">
        <f>[21]Setembro!$J$34</f>
        <v>53.64</v>
      </c>
      <c r="AF25" s="112">
        <f t="shared" si="3"/>
        <v>55.080000000000005</v>
      </c>
      <c r="AG25" s="2"/>
    </row>
    <row r="26" spans="1:33" ht="17.100000000000001" customHeight="1" x14ac:dyDescent="0.2">
      <c r="A26" s="110" t="s">
        <v>16</v>
      </c>
      <c r="B26" s="15">
        <f>[22]Setembro!$J$5</f>
        <v>14.76</v>
      </c>
      <c r="C26" s="15">
        <f>[22]Setembro!$J$6</f>
        <v>21.240000000000002</v>
      </c>
      <c r="D26" s="15">
        <f>[22]Setembro!$J$7</f>
        <v>41.76</v>
      </c>
      <c r="E26" s="15">
        <f>[22]Setembro!$J$8</f>
        <v>24.840000000000003</v>
      </c>
      <c r="F26" s="15">
        <f>[22]Setembro!$J$9</f>
        <v>28.08</v>
      </c>
      <c r="G26" s="15">
        <f>[22]Setembro!$J$10</f>
        <v>30.6</v>
      </c>
      <c r="H26" s="15">
        <f>[22]Setembro!$J$11</f>
        <v>33.480000000000004</v>
      </c>
      <c r="I26" s="15">
        <f>[22]Setembro!$J$12</f>
        <v>40.680000000000007</v>
      </c>
      <c r="J26" s="15">
        <f>[22]Setembro!$J$13</f>
        <v>14.76</v>
      </c>
      <c r="K26" s="15">
        <f>[22]Setembro!$J$14</f>
        <v>21.6</v>
      </c>
      <c r="L26" s="15">
        <f>[22]Setembro!$J$15</f>
        <v>21.96</v>
      </c>
      <c r="M26" s="15">
        <f>[22]Setembro!$J$16</f>
        <v>52.92</v>
      </c>
      <c r="N26" s="15">
        <f>[22]Setembro!$J$17</f>
        <v>48.6</v>
      </c>
      <c r="O26" s="15">
        <f>[22]Setembro!$J$18</f>
        <v>39.6</v>
      </c>
      <c r="P26" s="15">
        <f>[22]Setembro!$J$19</f>
        <v>34.92</v>
      </c>
      <c r="Q26" s="15">
        <f>[22]Setembro!$J$20</f>
        <v>14.76</v>
      </c>
      <c r="R26" s="15">
        <f>[22]Setembro!$J$21</f>
        <v>34.200000000000003</v>
      </c>
      <c r="S26" s="15">
        <f>[22]Setembro!$J$22</f>
        <v>34.200000000000003</v>
      </c>
      <c r="T26" s="15">
        <f>[22]Setembro!$J$23</f>
        <v>48.96</v>
      </c>
      <c r="U26" s="15">
        <f>[22]Setembro!$J$24</f>
        <v>28.08</v>
      </c>
      <c r="V26" s="15">
        <f>[22]Setembro!$J$25</f>
        <v>21.6</v>
      </c>
      <c r="W26" s="15">
        <f>[22]Setembro!$J$26</f>
        <v>15.48</v>
      </c>
      <c r="X26" s="15">
        <f>[22]Setembro!$J$27</f>
        <v>37.440000000000005</v>
      </c>
      <c r="Y26" s="15">
        <f>[22]Setembro!$J$28</f>
        <v>31.680000000000003</v>
      </c>
      <c r="Z26" s="15">
        <f>[22]Setembro!$J$29</f>
        <v>32.4</v>
      </c>
      <c r="AA26" s="15">
        <f>[22]Setembro!$J$30</f>
        <v>18</v>
      </c>
      <c r="AB26" s="15">
        <f>[22]Setembro!$J$31</f>
        <v>15.840000000000002</v>
      </c>
      <c r="AC26" s="15">
        <f>[22]Setembro!$J$32</f>
        <v>26.64</v>
      </c>
      <c r="AD26" s="15">
        <f>[22]Setembro!$J$33</f>
        <v>23.759999999999998</v>
      </c>
      <c r="AE26" s="15">
        <f>[22]Setembro!$J$34</f>
        <v>55.080000000000005</v>
      </c>
      <c r="AF26" s="112">
        <f t="shared" si="3"/>
        <v>55.080000000000005</v>
      </c>
      <c r="AG26" s="2"/>
    </row>
    <row r="27" spans="1:33" ht="17.100000000000001" customHeight="1" x14ac:dyDescent="0.2">
      <c r="A27" s="110" t="s">
        <v>17</v>
      </c>
      <c r="B27" s="15">
        <f>[23]Setembro!$J$5</f>
        <v>18.720000000000002</v>
      </c>
      <c r="C27" s="15">
        <f>[23]Setembro!$J$6</f>
        <v>23.040000000000003</v>
      </c>
      <c r="D27" s="15">
        <f>[23]Setembro!$J$7</f>
        <v>23.400000000000002</v>
      </c>
      <c r="E27" s="15">
        <f>[23]Setembro!$J$8</f>
        <v>23.400000000000002</v>
      </c>
      <c r="F27" s="15">
        <f>[23]Setembro!$J$9</f>
        <v>33.119999999999997</v>
      </c>
      <c r="G27" s="15">
        <f>[23]Setembro!$J$10</f>
        <v>27.720000000000002</v>
      </c>
      <c r="H27" s="15">
        <f>[23]Setembro!$J$11</f>
        <v>25.2</v>
      </c>
      <c r="I27" s="15">
        <f>[23]Setembro!$J$12</f>
        <v>20.52</v>
      </c>
      <c r="J27" s="15">
        <f>[23]Setembro!$J$13</f>
        <v>20.88</v>
      </c>
      <c r="K27" s="15">
        <f>[23]Setembro!$J$14</f>
        <v>26.64</v>
      </c>
      <c r="L27" s="15">
        <f>[23]Setembro!$J$15</f>
        <v>29.16</v>
      </c>
      <c r="M27" s="15">
        <f>[23]Setembro!$J$16</f>
        <v>50.76</v>
      </c>
      <c r="N27" s="15">
        <f>[23]Setembro!$J$17</f>
        <v>63</v>
      </c>
      <c r="O27" s="15">
        <f>[23]Setembro!$J$18</f>
        <v>41.76</v>
      </c>
      <c r="P27" s="15">
        <f>[23]Setembro!$J$19</f>
        <v>29.16</v>
      </c>
      <c r="Q27" s="15">
        <f>[23]Setembro!$J$20</f>
        <v>19.8</v>
      </c>
      <c r="R27" s="15">
        <f>[23]Setembro!$J$21</f>
        <v>36.36</v>
      </c>
      <c r="S27" s="15">
        <f>[23]Setembro!$J$22</f>
        <v>34.200000000000003</v>
      </c>
      <c r="T27" s="15">
        <f>[23]Setembro!$J$23</f>
        <v>50.76</v>
      </c>
      <c r="U27" s="15">
        <f>[23]Setembro!$J$24</f>
        <v>28.08</v>
      </c>
      <c r="V27" s="15">
        <f>[23]Setembro!$J$25</f>
        <v>37.080000000000005</v>
      </c>
      <c r="W27" s="15">
        <f>[23]Setembro!$J$26</f>
        <v>33.840000000000003</v>
      </c>
      <c r="X27" s="15">
        <f>[23]Setembro!$J$27</f>
        <v>27</v>
      </c>
      <c r="Y27" s="15">
        <f>[23]Setembro!$J$28</f>
        <v>20.16</v>
      </c>
      <c r="Z27" s="15">
        <f>[23]Setembro!$J$29</f>
        <v>25.56</v>
      </c>
      <c r="AA27" s="15">
        <f>[23]Setembro!$J$30</f>
        <v>25.2</v>
      </c>
      <c r="AB27" s="15">
        <f>[23]Setembro!$J$31</f>
        <v>21.6</v>
      </c>
      <c r="AC27" s="15">
        <f>[23]Setembro!$J$32</f>
        <v>25.92</v>
      </c>
      <c r="AD27" s="15">
        <f>[23]Setembro!$J$33</f>
        <v>25.56</v>
      </c>
      <c r="AE27" s="15">
        <f>[23]Setembro!$J$34</f>
        <v>44.28</v>
      </c>
      <c r="AF27" s="112">
        <f>MAX(B27:AE27)</f>
        <v>63</v>
      </c>
      <c r="AG27" s="2"/>
    </row>
    <row r="28" spans="1:33" ht="17.100000000000001" customHeight="1" x14ac:dyDescent="0.2">
      <c r="A28" s="110" t="s">
        <v>18</v>
      </c>
      <c r="B28" s="15">
        <f>[24]Setembro!$J$5</f>
        <v>33.119999999999997</v>
      </c>
      <c r="C28" s="15">
        <f>[24]Setembro!$J$6</f>
        <v>38.519999999999996</v>
      </c>
      <c r="D28" s="15">
        <f>[24]Setembro!$J$7</f>
        <v>28.08</v>
      </c>
      <c r="E28" s="15">
        <f>[24]Setembro!$J$8</f>
        <v>27.720000000000002</v>
      </c>
      <c r="F28" s="15">
        <f>[24]Setembro!$J$9</f>
        <v>39.24</v>
      </c>
      <c r="G28" s="15">
        <f>[24]Setembro!$J$10</f>
        <v>43.2</v>
      </c>
      <c r="H28" s="15">
        <f>[24]Setembro!$J$11</f>
        <v>21.96</v>
      </c>
      <c r="I28" s="15">
        <f>[24]Setembro!$J$12</f>
        <v>25.92</v>
      </c>
      <c r="J28" s="15">
        <f>[24]Setembro!$J$13</f>
        <v>25.2</v>
      </c>
      <c r="K28" s="15">
        <f>[24]Setembro!$J$14</f>
        <v>30.240000000000002</v>
      </c>
      <c r="L28" s="15">
        <f>[24]Setembro!$J$15</f>
        <v>33.480000000000004</v>
      </c>
      <c r="M28" s="15">
        <f>[24]Setembro!$J$16</f>
        <v>43.2</v>
      </c>
      <c r="N28" s="15">
        <f>[24]Setembro!$J$17</f>
        <v>53.64</v>
      </c>
      <c r="O28" s="15">
        <f>[24]Setembro!$J$18</f>
        <v>34.200000000000003</v>
      </c>
      <c r="P28" s="15">
        <f>[24]Setembro!$J$19</f>
        <v>38.519999999999996</v>
      </c>
      <c r="Q28" s="15">
        <f>[24]Setembro!$J$20</f>
        <v>25.92</v>
      </c>
      <c r="R28" s="15">
        <f>[24]Setembro!$J$21</f>
        <v>29.16</v>
      </c>
      <c r="S28" s="15">
        <f>[24]Setembro!$J$22</f>
        <v>26.28</v>
      </c>
      <c r="T28" s="15">
        <f>[24]Setembro!$J$23</f>
        <v>46.080000000000005</v>
      </c>
      <c r="U28" s="15">
        <f>[24]Setembro!$J$24</f>
        <v>20.88</v>
      </c>
      <c r="V28" s="15">
        <f>[24]Setembro!$J$25</f>
        <v>35.64</v>
      </c>
      <c r="W28" s="15">
        <f>[24]Setembro!$J$26</f>
        <v>37.800000000000004</v>
      </c>
      <c r="X28" s="15">
        <f>[24]Setembro!$J$27</f>
        <v>31.319999999999997</v>
      </c>
      <c r="Y28" s="15">
        <f>[24]Setembro!$J$28</f>
        <v>29.52</v>
      </c>
      <c r="Z28" s="15">
        <f>[24]Setembro!$J$29</f>
        <v>31.680000000000003</v>
      </c>
      <c r="AA28" s="15">
        <f>[24]Setembro!$J$30</f>
        <v>32.04</v>
      </c>
      <c r="AB28" s="15">
        <f>[24]Setembro!$J$31</f>
        <v>51.480000000000004</v>
      </c>
      <c r="AC28" s="15">
        <f>[24]Setembro!$J$32</f>
        <v>36.36</v>
      </c>
      <c r="AD28" s="15">
        <f>[24]Setembro!$J$33</f>
        <v>39.6</v>
      </c>
      <c r="AE28" s="15">
        <f>[24]Setembro!$J$34</f>
        <v>33.480000000000004</v>
      </c>
      <c r="AF28" s="112">
        <f t="shared" si="3"/>
        <v>53.64</v>
      </c>
      <c r="AG28" s="2"/>
    </row>
    <row r="29" spans="1:33" ht="17.100000000000001" customHeight="1" x14ac:dyDescent="0.2">
      <c r="A29" s="110" t="s">
        <v>19</v>
      </c>
      <c r="B29" s="15">
        <f>[25]Setembro!$J$5</f>
        <v>20.52</v>
      </c>
      <c r="C29" s="15">
        <f>[25]Setembro!$J$6</f>
        <v>27.720000000000002</v>
      </c>
      <c r="D29" s="15">
        <f>[25]Setembro!$J$7</f>
        <v>31.319999999999997</v>
      </c>
      <c r="E29" s="15">
        <f>[25]Setembro!$J$8</f>
        <v>23.400000000000002</v>
      </c>
      <c r="F29" s="15">
        <f>[25]Setembro!$J$9</f>
        <v>32.4</v>
      </c>
      <c r="G29" s="15">
        <f>[25]Setembro!$J$10</f>
        <v>29.880000000000003</v>
      </c>
      <c r="H29" s="15">
        <f>[25]Setembro!$J$11</f>
        <v>31.319999999999997</v>
      </c>
      <c r="I29" s="15">
        <f>[25]Setembro!$J$12</f>
        <v>25.2</v>
      </c>
      <c r="J29" s="15">
        <f>[25]Setembro!$J$13</f>
        <v>24.840000000000003</v>
      </c>
      <c r="K29" s="15">
        <f>[25]Setembro!$J$14</f>
        <v>29.880000000000003</v>
      </c>
      <c r="L29" s="15">
        <f>[25]Setembro!$J$15</f>
        <v>34.200000000000003</v>
      </c>
      <c r="M29" s="15">
        <f>[25]Setembro!$J$16</f>
        <v>49.680000000000007</v>
      </c>
      <c r="N29" s="15">
        <f>[25]Setembro!$J$17</f>
        <v>64.8</v>
      </c>
      <c r="O29" s="15">
        <f>[25]Setembro!$J$18</f>
        <v>42.84</v>
      </c>
      <c r="P29" s="15">
        <f>[25]Setembro!$J$19</f>
        <v>34.56</v>
      </c>
      <c r="Q29" s="15">
        <f>[25]Setembro!$J$20</f>
        <v>23.759999999999998</v>
      </c>
      <c r="R29" s="15">
        <f>[25]Setembro!$J$21</f>
        <v>33.119999999999997</v>
      </c>
      <c r="S29" s="15">
        <f>[25]Setembro!$J$22</f>
        <v>45</v>
      </c>
      <c r="T29" s="15">
        <f>[25]Setembro!$J$23</f>
        <v>42.480000000000004</v>
      </c>
      <c r="U29" s="15">
        <f>[25]Setembro!$J$24</f>
        <v>43.2</v>
      </c>
      <c r="V29" s="15">
        <f>[25]Setembro!$J$25</f>
        <v>39.6</v>
      </c>
      <c r="W29" s="15">
        <f>[25]Setembro!$J$26</f>
        <v>45.36</v>
      </c>
      <c r="X29" s="15">
        <f>[25]Setembro!$J$27</f>
        <v>33.119999999999997</v>
      </c>
      <c r="Y29" s="15">
        <f>[25]Setembro!$J$28</f>
        <v>25.56</v>
      </c>
      <c r="Z29" s="15">
        <f>[25]Setembro!$J$29</f>
        <v>40.680000000000007</v>
      </c>
      <c r="AA29" s="15">
        <f>[25]Setembro!$J$30</f>
        <v>24.12</v>
      </c>
      <c r="AB29" s="15">
        <f>[25]Setembro!$J$31</f>
        <v>25.56</v>
      </c>
      <c r="AC29" s="15">
        <f>[25]Setembro!$J$32</f>
        <v>34.92</v>
      </c>
      <c r="AD29" s="15">
        <f>[25]Setembro!$J$33</f>
        <v>34.56</v>
      </c>
      <c r="AE29" s="15">
        <f>[25]Setembro!$J$34</f>
        <v>42.84</v>
      </c>
      <c r="AF29" s="112">
        <f t="shared" si="3"/>
        <v>64.8</v>
      </c>
      <c r="AG29" s="2"/>
    </row>
    <row r="30" spans="1:33" ht="17.100000000000001" customHeight="1" x14ac:dyDescent="0.2">
      <c r="A30" s="110" t="s">
        <v>31</v>
      </c>
      <c r="B30" s="15">
        <f>[26]Setembro!$J$5</f>
        <v>25.56</v>
      </c>
      <c r="C30" s="15">
        <f>[26]Setembro!$J$6</f>
        <v>34.200000000000003</v>
      </c>
      <c r="D30" s="15">
        <f>[26]Setembro!$J$7</f>
        <v>24.840000000000003</v>
      </c>
      <c r="E30" s="15">
        <f>[26]Setembro!$J$8</f>
        <v>24.840000000000003</v>
      </c>
      <c r="F30" s="15">
        <f>[26]Setembro!$J$9</f>
        <v>28.44</v>
      </c>
      <c r="G30" s="15">
        <f>[26]Setembro!$J$10</f>
        <v>33.119999999999997</v>
      </c>
      <c r="H30" s="15">
        <f>[26]Setembro!$J$11</f>
        <v>31.319999999999997</v>
      </c>
      <c r="I30" s="15">
        <f>[26]Setembro!$J$12</f>
        <v>23.400000000000002</v>
      </c>
      <c r="J30" s="15">
        <f>[26]Setembro!$J$13</f>
        <v>24.48</v>
      </c>
      <c r="K30" s="15">
        <f>[26]Setembro!$J$14</f>
        <v>30.240000000000002</v>
      </c>
      <c r="L30" s="15">
        <f>[26]Setembro!$J$15</f>
        <v>31.319999999999997</v>
      </c>
      <c r="M30" s="15">
        <f>[26]Setembro!$J$16</f>
        <v>41.76</v>
      </c>
      <c r="N30" s="15">
        <f>[26]Setembro!$J$17</f>
        <v>49.32</v>
      </c>
      <c r="O30" s="15">
        <f>[26]Setembro!$J$18</f>
        <v>42.480000000000004</v>
      </c>
      <c r="P30" s="15" t="str">
        <f>[26]Setembro!$J$19</f>
        <v>*</v>
      </c>
      <c r="Q30" s="15" t="str">
        <f>[26]Setembro!$J$20</f>
        <v>*</v>
      </c>
      <c r="R30" s="15" t="str">
        <f>[26]Setembro!$J$21</f>
        <v>*</v>
      </c>
      <c r="S30" s="15" t="str">
        <f>[26]Setembro!$J$22</f>
        <v>*</v>
      </c>
      <c r="T30" s="15" t="str">
        <f>[26]Setembro!$J$23</f>
        <v>*</v>
      </c>
      <c r="U30" s="15" t="str">
        <f>[26]Setembro!$J$24</f>
        <v>*</v>
      </c>
      <c r="V30" s="15" t="str">
        <f>[26]Setembro!$J$25</f>
        <v>*</v>
      </c>
      <c r="W30" s="15" t="str">
        <f>[26]Setembro!$J$26</f>
        <v>*</v>
      </c>
      <c r="X30" s="15" t="str">
        <f>[26]Setembro!$J$27</f>
        <v>*</v>
      </c>
      <c r="Y30" s="15" t="str">
        <f>[26]Setembro!$J$28</f>
        <v>*</v>
      </c>
      <c r="Z30" s="15" t="str">
        <f>[26]Setembro!$J$29</f>
        <v>*</v>
      </c>
      <c r="AA30" s="15" t="str">
        <f>[26]Setembro!$J$30</f>
        <v>*</v>
      </c>
      <c r="AB30" s="15" t="str">
        <f>[26]Setembro!$J$31</f>
        <v>*</v>
      </c>
      <c r="AC30" s="15" t="str">
        <f>[26]Setembro!$J$32</f>
        <v>*</v>
      </c>
      <c r="AD30" s="15" t="str">
        <f>[26]Setembro!$J$33</f>
        <v>*</v>
      </c>
      <c r="AE30" s="15" t="str">
        <f>[26]Setembro!$J$34</f>
        <v>*</v>
      </c>
      <c r="AF30" s="112">
        <f t="shared" si="3"/>
        <v>49.32</v>
      </c>
      <c r="AG30" s="2"/>
    </row>
    <row r="31" spans="1:33" ht="17.100000000000001" customHeight="1" x14ac:dyDescent="0.2">
      <c r="A31" s="110" t="s">
        <v>49</v>
      </c>
      <c r="B31" s="15">
        <f>[27]Setembro!$J$5</f>
        <v>23.400000000000002</v>
      </c>
      <c r="C31" s="15">
        <f>[27]Setembro!$J$6</f>
        <v>30.240000000000002</v>
      </c>
      <c r="D31" s="15">
        <f>[27]Setembro!$J$7</f>
        <v>46.440000000000005</v>
      </c>
      <c r="E31" s="15">
        <f>[27]Setembro!$J$8</f>
        <v>34.200000000000003</v>
      </c>
      <c r="F31" s="15">
        <f>[27]Setembro!$J$9</f>
        <v>32.4</v>
      </c>
      <c r="G31" s="15">
        <f>[27]Setembro!$J$10</f>
        <v>27</v>
      </c>
      <c r="H31" s="15">
        <f>[27]Setembro!$J$11</f>
        <v>37.440000000000005</v>
      </c>
      <c r="I31" s="15">
        <f>[27]Setembro!$J$12</f>
        <v>30.6</v>
      </c>
      <c r="J31" s="15">
        <f>[27]Setembro!$J$13</f>
        <v>37.080000000000005</v>
      </c>
      <c r="K31" s="15">
        <f>[27]Setembro!$J$14</f>
        <v>30.6</v>
      </c>
      <c r="L31" s="15">
        <f>[27]Setembro!$J$15</f>
        <v>34.200000000000003</v>
      </c>
      <c r="M31" s="15">
        <f>[27]Setembro!$J$16</f>
        <v>46.080000000000005</v>
      </c>
      <c r="N31" s="15">
        <f>[27]Setembro!$J$17</f>
        <v>43.2</v>
      </c>
      <c r="O31" s="15">
        <f>[27]Setembro!$J$18</f>
        <v>34.56</v>
      </c>
      <c r="P31" s="15">
        <f>[27]Setembro!$J$19</f>
        <v>46.440000000000005</v>
      </c>
      <c r="Q31" s="15">
        <f>[27]Setembro!$J$20</f>
        <v>31.319999999999997</v>
      </c>
      <c r="R31" s="15">
        <f>[27]Setembro!$J$21</f>
        <v>29.880000000000003</v>
      </c>
      <c r="S31" s="15">
        <f>[27]Setembro!$J$22</f>
        <v>35.28</v>
      </c>
      <c r="T31" s="15">
        <f>[27]Setembro!$J$23</f>
        <v>41.76</v>
      </c>
      <c r="U31" s="15">
        <f>[27]Setembro!$J$24</f>
        <v>41.04</v>
      </c>
      <c r="V31" s="15">
        <f>[27]Setembro!$J$25</f>
        <v>34.200000000000003</v>
      </c>
      <c r="W31" s="15">
        <f>[27]Setembro!$J$26</f>
        <v>38.159999999999997</v>
      </c>
      <c r="X31" s="15">
        <f>[27]Setembro!$J$27</f>
        <v>31.319999999999997</v>
      </c>
      <c r="Y31" s="15">
        <f>[27]Setembro!$J$28</f>
        <v>27.720000000000002</v>
      </c>
      <c r="Z31" s="15">
        <f>[27]Setembro!$J$29</f>
        <v>39.24</v>
      </c>
      <c r="AA31" s="15">
        <f>[27]Setembro!$J$30</f>
        <v>36.72</v>
      </c>
      <c r="AB31" s="15">
        <f>[27]Setembro!$J$31</f>
        <v>34.56</v>
      </c>
      <c r="AC31" s="15">
        <f>[27]Setembro!$J$32</f>
        <v>34.56</v>
      </c>
      <c r="AD31" s="15">
        <f>[27]Setembro!$J$33</f>
        <v>34.56</v>
      </c>
      <c r="AE31" s="15">
        <f>[27]Setembro!$J$34</f>
        <v>34.92</v>
      </c>
      <c r="AF31" s="112">
        <f>MAX(B31:AE31)</f>
        <v>46.440000000000005</v>
      </c>
      <c r="AG31" s="2"/>
    </row>
    <row r="32" spans="1:33" ht="17.100000000000001" customHeight="1" x14ac:dyDescent="0.2">
      <c r="A32" s="110" t="s">
        <v>20</v>
      </c>
      <c r="B32" s="15" t="str">
        <f>[28]Setembro!$J$5</f>
        <v>*</v>
      </c>
      <c r="C32" s="15" t="str">
        <f>[28]Setembro!$J$6</f>
        <v>*</v>
      </c>
      <c r="D32" s="15" t="str">
        <f>[28]Setembro!$J$7</f>
        <v>*</v>
      </c>
      <c r="E32" s="15" t="str">
        <f>[28]Setembro!$J$8</f>
        <v>*</v>
      </c>
      <c r="F32" s="15" t="str">
        <f>[28]Setembro!$J$9</f>
        <v>*</v>
      </c>
      <c r="G32" s="15" t="str">
        <f>[28]Setembro!$J$10</f>
        <v>*</v>
      </c>
      <c r="H32" s="15" t="str">
        <f>[28]Setembro!$J$11</f>
        <v>*</v>
      </c>
      <c r="I32" s="15" t="str">
        <f>[28]Setembro!$J$12</f>
        <v>*</v>
      </c>
      <c r="J32" s="15" t="str">
        <f>[28]Setembro!$J$13</f>
        <v>*</v>
      </c>
      <c r="K32" s="15" t="str">
        <f>[28]Setembro!$J$14</f>
        <v>*</v>
      </c>
      <c r="L32" s="15" t="str">
        <f>[28]Setembro!$J$15</f>
        <v>*</v>
      </c>
      <c r="M32" s="15" t="str">
        <f>[28]Setembro!$J$16</f>
        <v>*</v>
      </c>
      <c r="N32" s="15" t="str">
        <f>[28]Setembro!$J$17</f>
        <v>*</v>
      </c>
      <c r="O32" s="15" t="str">
        <f>[28]Setembro!$J$18</f>
        <v>*</v>
      </c>
      <c r="P32" s="15" t="str">
        <f>[28]Setembro!$J$19</f>
        <v>*</v>
      </c>
      <c r="Q32" s="15" t="str">
        <f>[28]Setembro!$J$20</f>
        <v>*</v>
      </c>
      <c r="R32" s="15" t="str">
        <f>[28]Setembro!$J$21</f>
        <v>*</v>
      </c>
      <c r="S32" s="15" t="str">
        <f>[28]Setembro!$J$22</f>
        <v>*</v>
      </c>
      <c r="T32" s="15" t="str">
        <f>[28]Setembro!$J$23</f>
        <v>*</v>
      </c>
      <c r="U32" s="15" t="str">
        <f>[28]Setembro!$J$24</f>
        <v>*</v>
      </c>
      <c r="V32" s="15" t="str">
        <f>[28]Setembro!$J$25</f>
        <v>*</v>
      </c>
      <c r="W32" s="15" t="str">
        <f>[28]Setembro!$J$26</f>
        <v>*</v>
      </c>
      <c r="X32" s="15" t="str">
        <f>[28]Setembro!$J$27</f>
        <v>*</v>
      </c>
      <c r="Y32" s="15" t="str">
        <f>[28]Setembro!$J$28</f>
        <v>*</v>
      </c>
      <c r="Z32" s="15" t="str">
        <f>[28]Setembro!$J$29</f>
        <v>*</v>
      </c>
      <c r="AA32" s="15" t="str">
        <f>[28]Setembro!$J$30</f>
        <v>*</v>
      </c>
      <c r="AB32" s="15" t="str">
        <f>[28]Setembro!$J$31</f>
        <v>*</v>
      </c>
      <c r="AC32" s="15" t="str">
        <f>[28]Setembro!$J$32</f>
        <v>*</v>
      </c>
      <c r="AD32" s="15" t="str">
        <f>[28]Setembro!$J$33</f>
        <v>*</v>
      </c>
      <c r="AE32" s="15" t="str">
        <f>[28]Setembro!$J$34</f>
        <v>*</v>
      </c>
      <c r="AF32" s="112" t="s">
        <v>141</v>
      </c>
      <c r="AG32" s="2"/>
    </row>
    <row r="33" spans="1:35" s="5" customFormat="1" ht="17.100000000000001" customHeight="1" x14ac:dyDescent="0.2">
      <c r="A33" s="113" t="s">
        <v>33</v>
      </c>
      <c r="B33" s="23">
        <f t="shared" ref="B33:AF33" si="4">MAX(B5:B32)</f>
        <v>33.840000000000003</v>
      </c>
      <c r="C33" s="23">
        <f t="shared" si="4"/>
        <v>39.6</v>
      </c>
      <c r="D33" s="23">
        <f t="shared" si="4"/>
        <v>73.44</v>
      </c>
      <c r="E33" s="23">
        <f t="shared" si="4"/>
        <v>47.16</v>
      </c>
      <c r="F33" s="23">
        <f t="shared" si="4"/>
        <v>43.56</v>
      </c>
      <c r="G33" s="23">
        <f t="shared" si="4"/>
        <v>47.88</v>
      </c>
      <c r="H33" s="23">
        <f t="shared" si="4"/>
        <v>37.440000000000005</v>
      </c>
      <c r="I33" s="23">
        <f t="shared" si="4"/>
        <v>40.680000000000007</v>
      </c>
      <c r="J33" s="23">
        <f t="shared" si="4"/>
        <v>37.080000000000005</v>
      </c>
      <c r="K33" s="23">
        <f t="shared" si="4"/>
        <v>40.680000000000007</v>
      </c>
      <c r="L33" s="23">
        <f t="shared" si="4"/>
        <v>45.36</v>
      </c>
      <c r="M33" s="23">
        <f t="shared" si="4"/>
        <v>57.6</v>
      </c>
      <c r="N33" s="23">
        <f t="shared" si="4"/>
        <v>66.600000000000009</v>
      </c>
      <c r="O33" s="23">
        <f t="shared" si="4"/>
        <v>59.04</v>
      </c>
      <c r="P33" s="23">
        <f t="shared" si="4"/>
        <v>47.16</v>
      </c>
      <c r="Q33" s="23">
        <f t="shared" si="4"/>
        <v>31.319999999999997</v>
      </c>
      <c r="R33" s="23">
        <f t="shared" si="4"/>
        <v>36.36</v>
      </c>
      <c r="S33" s="23">
        <f t="shared" si="4"/>
        <v>67.680000000000007</v>
      </c>
      <c r="T33" s="23">
        <f t="shared" si="4"/>
        <v>64.44</v>
      </c>
      <c r="U33" s="23">
        <f t="shared" si="4"/>
        <v>43.2</v>
      </c>
      <c r="V33" s="23">
        <f t="shared" si="4"/>
        <v>52.92</v>
      </c>
      <c r="W33" s="23">
        <f t="shared" si="4"/>
        <v>51.12</v>
      </c>
      <c r="X33" s="23">
        <f t="shared" si="4"/>
        <v>47.519999999999996</v>
      </c>
      <c r="Y33" s="23">
        <f t="shared" si="4"/>
        <v>45.72</v>
      </c>
      <c r="Z33" s="23">
        <f t="shared" si="4"/>
        <v>47.16</v>
      </c>
      <c r="AA33" s="23">
        <f t="shared" si="4"/>
        <v>36.72</v>
      </c>
      <c r="AB33" s="23">
        <f t="shared" si="4"/>
        <v>51.480000000000004</v>
      </c>
      <c r="AC33" s="23">
        <f t="shared" si="4"/>
        <v>61.92</v>
      </c>
      <c r="AD33" s="23">
        <f t="shared" si="4"/>
        <v>39.6</v>
      </c>
      <c r="AE33" s="23">
        <f t="shared" si="4"/>
        <v>55.800000000000004</v>
      </c>
      <c r="AF33" s="111">
        <f t="shared" si="4"/>
        <v>73.44</v>
      </c>
      <c r="AG33" s="10"/>
    </row>
    <row r="34" spans="1:35" x14ac:dyDescent="0.2">
      <c r="A34" s="64"/>
      <c r="B34" s="65"/>
      <c r="C34" s="65"/>
      <c r="D34" s="65" t="s">
        <v>136</v>
      </c>
      <c r="E34" s="65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  <c r="AG34" s="2"/>
    </row>
    <row r="35" spans="1:35" x14ac:dyDescent="0.2">
      <c r="A35" s="68"/>
      <c r="B35" s="69"/>
      <c r="C35" s="69"/>
      <c r="D35" s="69"/>
      <c r="E35" s="69"/>
      <c r="F35" s="69"/>
      <c r="G35" s="69"/>
      <c r="H35" s="70"/>
      <c r="I35" s="70"/>
      <c r="J35" s="70"/>
      <c r="K35" s="70"/>
      <c r="L35" s="70" t="s">
        <v>50</v>
      </c>
      <c r="M35" s="70"/>
      <c r="N35" s="70"/>
      <c r="O35" s="70"/>
      <c r="P35" s="70"/>
      <c r="Q35" s="129" t="s">
        <v>137</v>
      </c>
      <c r="R35" s="129"/>
      <c r="S35" s="129"/>
      <c r="T35" s="129"/>
      <c r="U35" s="129"/>
      <c r="V35" s="70"/>
      <c r="W35" s="70"/>
      <c r="X35" s="70"/>
      <c r="Y35" s="70"/>
      <c r="Z35" s="71"/>
      <c r="AA35" s="71"/>
      <c r="AB35" s="71"/>
      <c r="AC35" s="70"/>
      <c r="AD35" s="72"/>
      <c r="AE35" s="70"/>
      <c r="AF35" s="73"/>
      <c r="AG35" s="9"/>
      <c r="AH35" s="2"/>
    </row>
    <row r="36" spans="1:35" x14ac:dyDescent="0.2">
      <c r="A36" s="74"/>
      <c r="B36" s="70"/>
      <c r="C36" s="70"/>
      <c r="D36" s="70"/>
      <c r="E36" s="70"/>
      <c r="F36" s="70"/>
      <c r="G36" s="70"/>
      <c r="H36" s="70"/>
      <c r="I36" s="75"/>
      <c r="J36" s="75"/>
      <c r="K36" s="75"/>
      <c r="L36" s="75" t="s">
        <v>51</v>
      </c>
      <c r="M36" s="75"/>
      <c r="N36" s="75"/>
      <c r="O36" s="75"/>
      <c r="P36" s="75"/>
      <c r="Q36" s="130" t="s">
        <v>138</v>
      </c>
      <c r="R36" s="130"/>
      <c r="S36" s="130"/>
      <c r="T36" s="130"/>
      <c r="U36" s="130"/>
      <c r="V36" s="75"/>
      <c r="W36" s="75"/>
      <c r="X36" s="75"/>
      <c r="Y36" s="75"/>
      <c r="Z36" s="70"/>
      <c r="AA36" s="70"/>
      <c r="AB36" s="70"/>
      <c r="AC36" s="70"/>
      <c r="AD36" s="72"/>
      <c r="AE36" s="76"/>
      <c r="AF36" s="77"/>
      <c r="AG36" s="2"/>
      <c r="AH36" s="2"/>
      <c r="AI36" s="2"/>
    </row>
    <row r="37" spans="1:35" x14ac:dyDescent="0.2">
      <c r="A37" s="74"/>
      <c r="B37" s="79"/>
      <c r="C37" s="79"/>
      <c r="D37" s="79"/>
      <c r="E37" s="79" t="s">
        <v>139</v>
      </c>
      <c r="F37" s="79"/>
      <c r="G37" s="79"/>
      <c r="H37" s="79"/>
      <c r="I37" s="79"/>
      <c r="J37" s="71"/>
      <c r="K37" s="70"/>
      <c r="L37" s="70"/>
      <c r="M37" s="70"/>
      <c r="N37" s="70"/>
      <c r="O37" s="70"/>
      <c r="P37" s="70"/>
      <c r="Q37" s="80"/>
      <c r="R37" s="80"/>
      <c r="S37" s="8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81"/>
      <c r="AH37" s="13"/>
    </row>
    <row r="38" spans="1:35" ht="13.5" thickBot="1" x14ac:dyDescent="0.25">
      <c r="A38" s="82"/>
      <c r="B38" s="83"/>
      <c r="C38" s="84"/>
      <c r="D38" s="84"/>
      <c r="E38" s="84"/>
      <c r="F38" s="84"/>
      <c r="G38" s="84"/>
      <c r="H38" s="84"/>
      <c r="I38" s="84"/>
      <c r="J38" s="84"/>
      <c r="K38" s="83"/>
      <c r="L38" s="84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5"/>
      <c r="AG38" s="2"/>
    </row>
    <row r="41" spans="1:35" x14ac:dyDescent="0.2">
      <c r="F41" s="2" t="s">
        <v>52</v>
      </c>
      <c r="X41" s="2" t="s">
        <v>52</v>
      </c>
    </row>
    <row r="42" spans="1:35" x14ac:dyDescent="0.2">
      <c r="H42" s="2" t="s">
        <v>52</v>
      </c>
      <c r="K42" s="2" t="s">
        <v>52</v>
      </c>
    </row>
    <row r="44" spans="1:35" x14ac:dyDescent="0.2">
      <c r="P44" s="2" t="s">
        <v>52</v>
      </c>
    </row>
  </sheetData>
  <sheetProtection password="C6EC" sheet="1" objects="1" scenarios="1"/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Q35:U35"/>
    <mergeCell ref="Q36:U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2016-10-07T11:59:53Z</cp:lastPrinted>
  <dcterms:created xsi:type="dcterms:W3CDTF">2008-08-15T13:32:29Z</dcterms:created>
  <dcterms:modified xsi:type="dcterms:W3CDTF">2022-03-10T19:27:21Z</dcterms:modified>
</cp:coreProperties>
</file>