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6\"/>
    </mc:Choice>
  </mc:AlternateContent>
  <bookViews>
    <workbookView xWindow="0" yWindow="0" windowWidth="16905" windowHeight="8085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62913"/>
</workbook>
</file>

<file path=xl/calcChain.xml><?xml version="1.0" encoding="utf-8"?>
<calcChain xmlns="http://schemas.openxmlformats.org/spreadsheetml/2006/main"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27" i="4" l="1"/>
  <c r="AG23" i="4"/>
  <c r="AG22" i="4"/>
  <c r="AG26" i="4"/>
  <c r="AG30" i="4"/>
  <c r="AG21" i="4"/>
  <c r="AG25" i="4"/>
  <c r="AG24" i="4"/>
  <c r="AG11" i="4"/>
  <c r="AG8" i="4"/>
  <c r="AG7" i="4"/>
  <c r="AG6" i="4"/>
  <c r="AG10" i="4"/>
  <c r="AG5" i="4"/>
  <c r="AI8" i="14"/>
  <c r="AG8" i="5"/>
  <c r="AG8" i="7"/>
  <c r="AG8" i="14"/>
  <c r="AG8" i="12"/>
  <c r="AG8" i="8"/>
  <c r="AG8" i="15"/>
  <c r="AG8" i="6"/>
  <c r="AG8" i="9"/>
  <c r="AH8" i="14"/>
  <c r="AH8" i="9"/>
  <c r="AH8" i="8"/>
  <c r="AH8" i="6"/>
  <c r="AH8" i="5"/>
  <c r="H30" i="16"/>
  <c r="AI31" i="14" l="1"/>
  <c r="AI27" i="14"/>
  <c r="AI23" i="14"/>
  <c r="AI19" i="14"/>
  <c r="AI6" i="14"/>
  <c r="AI10" i="14" l="1"/>
  <c r="AI18" i="14"/>
  <c r="AI26" i="14"/>
  <c r="AI7" i="14"/>
  <c r="AI13" i="14"/>
  <c r="AI21" i="14"/>
  <c r="AI29" i="14"/>
  <c r="AI32" i="14"/>
  <c r="AI30" i="14"/>
  <c r="AI28" i="14"/>
  <c r="AI25" i="14"/>
  <c r="AI24" i="14"/>
  <c r="AI22" i="14"/>
  <c r="AI20" i="14"/>
  <c r="AI17" i="14"/>
  <c r="AI16" i="14"/>
  <c r="AI15" i="14"/>
  <c r="AI14" i="14"/>
  <c r="AI12" i="14"/>
  <c r="AI11" i="14"/>
  <c r="AI9" i="14"/>
  <c r="AI5" i="14"/>
  <c r="AG31" i="15" l="1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30" i="14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H26" i="5"/>
  <c r="AG26" i="5"/>
  <c r="AH26" i="6"/>
  <c r="AG26" i="6"/>
  <c r="AG25" i="6"/>
  <c r="AH25" i="6"/>
  <c r="AH25" i="5"/>
  <c r="AG25" i="5"/>
  <c r="AH24" i="5"/>
  <c r="AG24" i="5"/>
  <c r="AH24" i="6"/>
  <c r="AG24" i="6"/>
  <c r="AH23" i="5"/>
  <c r="AG23" i="5"/>
  <c r="AG23" i="6"/>
  <c r="AH23" i="6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8" i="4"/>
  <c r="AH18" i="5"/>
  <c r="AG18" i="5"/>
  <c r="AH18" i="6"/>
  <c r="AG18" i="6"/>
  <c r="AG17" i="4"/>
  <c r="AG9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5" i="5"/>
  <c r="AH5" i="5"/>
  <c r="AG5" i="6"/>
  <c r="AH5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 i="14"/>
  <c r="AG20" i="14"/>
  <c r="AG5" i="14"/>
  <c r="AG5" i="12"/>
  <c r="AG5" i="9"/>
  <c r="AG5" i="8"/>
  <c r="AG5" i="7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24" i="12"/>
  <c r="AG6" i="12"/>
  <c r="AH5" i="14"/>
  <c r="AH20" i="8"/>
  <c r="AG28" i="14"/>
  <c r="AG29" i="7"/>
  <c r="AG28" i="12"/>
  <c r="AG20" i="8"/>
  <c r="AH21" i="9"/>
  <c r="AG13" i="14"/>
  <c r="AG12" i="8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14"/>
  <c r="AH12" i="14"/>
  <c r="AG12" i="9"/>
  <c r="AH5" i="9"/>
  <c r="AG29" i="12"/>
  <c r="AG24" i="7"/>
  <c r="AG22" i="14"/>
  <c r="AH22" i="8"/>
  <c r="AH22" i="9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G22" i="7"/>
  <c r="AG22" i="8"/>
  <c r="AG16" i="7"/>
  <c r="AG16" i="14"/>
  <c r="AG12" i="12"/>
  <c r="AG11" i="9"/>
  <c r="AG10" i="8"/>
  <c r="AH6" i="14"/>
  <c r="AH6" i="9"/>
  <c r="AH5" i="8"/>
  <c r="AH28" i="8"/>
  <c r="AH28" i="9"/>
  <c r="AG26" i="7"/>
  <c r="AG26" i="8"/>
  <c r="AH26" i="9"/>
  <c r="AG26" i="12"/>
  <c r="AG26" i="15"/>
  <c r="AH26" i="14"/>
  <c r="AG26" i="9"/>
  <c r="AH26" i="8"/>
  <c r="AG26" i="14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22" i="9"/>
  <c r="AG18" i="7"/>
  <c r="AG18" i="8"/>
  <c r="AG17" i="9"/>
  <c r="AG17" i="7"/>
  <c r="AG17" i="15"/>
  <c r="AH17" i="14"/>
  <c r="AG16" i="9"/>
  <c r="AH16" i="8"/>
  <c r="AG16" i="12"/>
  <c r="AG16" i="15"/>
  <c r="AH7" i="8"/>
  <c r="AG7" i="12"/>
  <c r="AG15" i="7" l="1"/>
  <c r="AH18" i="8"/>
  <c r="AH25" i="9"/>
  <c r="AG25" i="12"/>
  <c r="AG27" i="12"/>
  <c r="AG7" i="15"/>
  <c r="AH10" i="14"/>
  <c r="AH17" i="8"/>
  <c r="AG18" i="12"/>
  <c r="AG11" i="7"/>
  <c r="AH25" i="8"/>
  <c r="AH10" i="9"/>
  <c r="AG15" i="9"/>
  <c r="AG28" i="15"/>
  <c r="AG10" i="7"/>
  <c r="AG12" i="7"/>
  <c r="AG16" i="8"/>
  <c r="AG18" i="9"/>
  <c r="AH17" i="9"/>
  <c r="AG15" i="14"/>
  <c r="AH25" i="14"/>
  <c r="AG30" i="7"/>
  <c r="AH30" i="8"/>
  <c r="AG30" i="12"/>
  <c r="AH30" i="9"/>
  <c r="AH27" i="14"/>
  <c r="AG25" i="15"/>
  <c r="AG18" i="14"/>
  <c r="AG15" i="8"/>
  <c r="AH15" i="14"/>
  <c r="AG10" i="15"/>
  <c r="AH10" i="8"/>
  <c r="AG10" i="9"/>
  <c r="AG7" i="9"/>
  <c r="AG7" i="7"/>
  <c r="AH7" i="14"/>
  <c r="AH7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<sst xmlns="http://schemas.openxmlformats.org/spreadsheetml/2006/main" count="626" uniqueCount="145">
  <si>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</si>
  <si>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</si>
  <si>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</si>
  <si>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</si>
  <si>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</si>
  <si>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</si>
  <si>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</si>
  <si>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</si>
  <si>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</si>
  <si>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</si>
  <si>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</si>
  <si>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</si>
  <si>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</si>
  <si>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</si>
  <si>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</si>
  <si>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</si>
  <si>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</si>
  <si>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</si>
  <si>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</si>
  <si>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</si>
  <si>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</si>
  <si>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</si>
  <si>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</si>
  <si>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</si>
  <si>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</si>
  <si>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</si>
  <si>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</si>
  <si>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</si>
  <si>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</si>
  <si>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</si>
  <si>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</si>
  <si>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</si>
  <si>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</si>
  <si>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</si>
  <si>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</si>
  <si>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</si>
  <si>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</si>
  <si>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Mês</t>
  </si>
  <si>
    <t>Média</t>
  </si>
  <si>
    <t>Máxima</t>
  </si>
  <si>
    <t>Mínima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</si>
  <si>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</si>
  <si>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</si>
  <si>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</si>
  <si>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</si>
  <si>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</si>
  <si>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</si>
  <si>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</si>
  <si>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</si>
  <si>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</si>
  <si>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</si>
  <si>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</si>
  <si>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L</t>
  </si>
  <si>
    <t>SE</t>
  </si>
  <si>
    <t>S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</si>
  <si>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</si>
  <si>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</si>
  <si>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</si>
  <si>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</si>
  <si>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</si>
  <si>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</si>
  <si>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</si>
  <si>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</si>
  <si>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</si>
  <si>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</si>
  <si>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</si>
  <si>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</si>
  <si>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</si>
  <si>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</si>
  <si>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</si>
  <si>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</si>
  <si>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</si>
  <si>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</si>
  <si>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</si>
  <si>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</si>
  <si>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</si>
  <si>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</si>
  <si>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</si>
  <si>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</si>
  <si>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</si>
  <si>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</si>
  <si>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</si>
  <si>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</si>
  <si>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</si>
  <si>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</si>
  <si>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</si>
  <si>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</si>
  <si>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</si>
  <si>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</si>
  <si>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</si>
  <si>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</si>
  <si>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</si>
  <si>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</si>
  <si>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</si>
  <si>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</si>
  <si>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</si>
  <si>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</si>
  <si>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</si>
  <si>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</si>
  <si>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</si>
  <si>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</si>
  <si>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</si>
  <si>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</si>
  <si>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</si>
  <si>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</si>
  <si>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</si>
  <si>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</si>
  <si>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</si>
  <si>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</si>
  <si>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</si>
  <si>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</si>
  <si>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</si>
  <si>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</si>
  <si>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</si>
  <si>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</si>
  <si>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</si>
  <si>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</si>
  <si>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</si>
  <si>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</si>
  <si>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</si>
  <si>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</si>
  <si>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</si>
  <si>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</si>
  <si>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</si>
  <si>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</si>
  <si>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</si>
  <si>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</si>
  <si>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</si>
  <si>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</si>
  <si>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</si>
  <si>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Outubror Ocorrência</t>
  </si>
  <si>
    <t>Outubror Ocorrência no dia</t>
  </si>
  <si>
    <t>Outubror Ocorrência no Estado</t>
  </si>
  <si>
    <t>Outubro 2016</t>
  </si>
  <si>
    <t>Fonte : Inmet/Sepaf/Agraer/Cemtec-MS</t>
  </si>
  <si>
    <t xml:space="preserve"> (*)Nenhuma Informação Dispopnivel, pelo INMET</t>
  </si>
  <si>
    <t>Ma. Franciane Rodrigues</t>
  </si>
  <si>
    <t>CoordenadoraTécnica/Cemtec</t>
  </si>
  <si>
    <t xml:space="preserve"> CoordenadoraTécnica/Cemtec</t>
  </si>
  <si>
    <t>Rodovia MS 306 – km 96 – Saída para Cassilândia (Conab)</t>
  </si>
  <si>
    <t>Rodovia BR 163 – km 541 – Zona Rural (Conab)</t>
  </si>
  <si>
    <t>*</t>
  </si>
  <si>
    <t>SO</t>
  </si>
  <si>
    <t>N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</si>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</sst>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4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2" fontId="13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8" fillId="8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0" fillId="7" borderId="0" xfId="2" applyFont="1" applyFill="1" applyAlignment="1" applyProtection="1"/>
    <xf numFmtId="0" fontId="0" fillId="7" borderId="0" xfId="0" applyFill="1" applyBorder="1" applyAlignment="1"/>
    <xf numFmtId="0" fontId="20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9" xfId="0" applyFill="1" applyBorder="1"/>
    <xf numFmtId="0" fontId="0" fillId="7" borderId="10" xfId="0" applyFill="1" applyBorder="1"/>
    <xf numFmtId="0" fontId="2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22" fillId="7" borderId="13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7" xfId="0" applyFill="1" applyBorder="1"/>
    <xf numFmtId="0" fontId="0" fillId="7" borderId="18" xfId="0" applyFill="1" applyBorder="1"/>
    <xf numFmtId="0" fontId="22" fillId="7" borderId="11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0" fillId="7" borderId="11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0" fillId="7" borderId="13" xfId="0" applyFill="1" applyBorder="1" applyAlignment="1">
      <alignment horizontal="center" vertical="center"/>
    </xf>
    <xf numFmtId="1" fontId="9" fillId="7" borderId="14" xfId="0" applyNumberFormat="1" applyFont="1" applyFill="1" applyBorder="1" applyAlignment="1">
      <alignment horizontal="center"/>
    </xf>
    <xf numFmtId="2" fontId="10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jpeg"/><Relationship Id="rId1" Type="http://schemas.openxmlformats.org/officeDocument/2006/relationships/image" Target="../media/image7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9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0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2.jpeg"/><Relationship Id="rId1" Type="http://schemas.openxmlformats.org/officeDocument/2006/relationships/image" Target="../media/image11.pn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7.pn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4.jpeg"/><Relationship Id="rId1" Type="http://schemas.openxmlformats.org/officeDocument/2006/relationships/image" Target="../media/image13.pn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105833</xdr:colOff>
      <xdr:row>35</xdr:row>
      <xdr:rowOff>64049</xdr:rowOff>
    </xdr:from>
    <xdr:to>
      <xdr:col>18</xdr:col>
      <xdr:colOff>317500</xdr:colOff>
      <xdr:row>38</xdr:row>
      <xdr:rowOff>12077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4083" y="7525299"/>
          <a:ext cx="1291167" cy="434861"/>
        </a:xfrm>
        <a:prstGeom prst="rect">
          <a:avLst/>
        </a:prstGeom>
      </xdr:spPr>
    </xdr:pic>
    <xdr:clientData/>
  </xdr:twoCellAnchor>
  <xdr:twoCellAnchor editAs="oneCell">
    <xdr:from>
      <xdr:col>28</xdr:col>
      <xdr:colOff>105834</xdr:colOff>
      <xdr:row>34</xdr:row>
      <xdr:rowOff>63500</xdr:rowOff>
    </xdr:from>
    <xdr:to>
      <xdr:col>32</xdr:col>
      <xdr:colOff>370416</xdr:colOff>
      <xdr:row>37</xdr:row>
      <xdr:rowOff>72029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1917" y="7366000"/>
          <a:ext cx="1703916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35</xdr:row>
      <xdr:rowOff>42333</xdr:rowOff>
    </xdr:from>
    <xdr:to>
      <xdr:col>0</xdr:col>
      <xdr:colOff>1174750</xdr:colOff>
      <xdr:row>37</xdr:row>
      <xdr:rowOff>60687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7503583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264583</xdr:colOff>
      <xdr:row>34</xdr:row>
      <xdr:rowOff>127000</xdr:rowOff>
    </xdr:from>
    <xdr:to>
      <xdr:col>27</xdr:col>
      <xdr:colOff>223595</xdr:colOff>
      <xdr:row>37</xdr:row>
      <xdr:rowOff>84668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1500" y="742950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148167</xdr:colOff>
      <xdr:row>35</xdr:row>
      <xdr:rowOff>0</xdr:rowOff>
    </xdr:from>
    <xdr:to>
      <xdr:col>18</xdr:col>
      <xdr:colOff>63500</xdr:colOff>
      <xdr:row>38</xdr:row>
      <xdr:rowOff>63500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0" y="7471833"/>
          <a:ext cx="1111250" cy="539750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34</xdr:row>
      <xdr:rowOff>42334</xdr:rowOff>
    </xdr:from>
    <xdr:to>
      <xdr:col>34</xdr:col>
      <xdr:colOff>963084</xdr:colOff>
      <xdr:row>38</xdr:row>
      <xdr:rowOff>74083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9667" y="7355417"/>
          <a:ext cx="2487084" cy="6667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84666</xdr:rowOff>
    </xdr:from>
    <xdr:to>
      <xdr:col>0</xdr:col>
      <xdr:colOff>1111250</xdr:colOff>
      <xdr:row>37</xdr:row>
      <xdr:rowOff>103020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56499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0</xdr:colOff>
      <xdr:row>34</xdr:row>
      <xdr:rowOff>137583</xdr:rowOff>
    </xdr:from>
    <xdr:to>
      <xdr:col>29</xdr:col>
      <xdr:colOff>169334</xdr:colOff>
      <xdr:row>38</xdr:row>
      <xdr:rowOff>84667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7450666"/>
          <a:ext cx="1735667" cy="582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275166</xdr:colOff>
      <xdr:row>33</xdr:row>
      <xdr:rowOff>21166</xdr:rowOff>
    </xdr:from>
    <xdr:to>
      <xdr:col>18</xdr:col>
      <xdr:colOff>137583</xdr:colOff>
      <xdr:row>35</xdr:row>
      <xdr:rowOff>116416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5916" y="7164916"/>
          <a:ext cx="878417" cy="412750"/>
        </a:xfrm>
        <a:prstGeom prst="rect">
          <a:avLst/>
        </a:prstGeom>
      </xdr:spPr>
    </xdr:pic>
    <xdr:clientData/>
  </xdr:twoCellAnchor>
  <xdr:twoCellAnchor editAs="oneCell">
    <xdr:from>
      <xdr:col>29</xdr:col>
      <xdr:colOff>190501</xdr:colOff>
      <xdr:row>33</xdr:row>
      <xdr:rowOff>42334</xdr:rowOff>
    </xdr:from>
    <xdr:to>
      <xdr:col>33</xdr:col>
      <xdr:colOff>375749</xdr:colOff>
      <xdr:row>35</xdr:row>
      <xdr:rowOff>127000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1" y="7186084"/>
          <a:ext cx="1762165" cy="4021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1005417</xdr:colOff>
      <xdr:row>35</xdr:row>
      <xdr:rowOff>116417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2500"/>
          <a:ext cx="1005417" cy="275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10583</xdr:colOff>
      <xdr:row>33</xdr:row>
      <xdr:rowOff>10583</xdr:rowOff>
    </xdr:from>
    <xdr:to>
      <xdr:col>29</xdr:col>
      <xdr:colOff>43678</xdr:colOff>
      <xdr:row>35</xdr:row>
      <xdr:rowOff>127001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583" y="7154333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31750</xdr:colOff>
      <xdr:row>33</xdr:row>
      <xdr:rowOff>21166</xdr:rowOff>
    </xdr:from>
    <xdr:to>
      <xdr:col>19</xdr:col>
      <xdr:colOff>1</xdr:colOff>
      <xdr:row>35</xdr:row>
      <xdr:rowOff>137583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2917" y="7164916"/>
          <a:ext cx="994834" cy="433917"/>
        </a:xfrm>
        <a:prstGeom prst="rect">
          <a:avLst/>
        </a:prstGeom>
      </xdr:spPr>
    </xdr:pic>
    <xdr:clientData/>
  </xdr:twoCellAnchor>
  <xdr:twoCellAnchor editAs="oneCell">
    <xdr:from>
      <xdr:col>29</xdr:col>
      <xdr:colOff>190501</xdr:colOff>
      <xdr:row>33</xdr:row>
      <xdr:rowOff>10585</xdr:rowOff>
    </xdr:from>
    <xdr:to>
      <xdr:col>33</xdr:col>
      <xdr:colOff>402166</xdr:colOff>
      <xdr:row>35</xdr:row>
      <xdr:rowOff>148167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7251" y="7154335"/>
          <a:ext cx="1725082" cy="455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1111250</xdr:colOff>
      <xdr:row>35</xdr:row>
      <xdr:rowOff>116417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2500"/>
          <a:ext cx="1111250" cy="275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232833</xdr:colOff>
      <xdr:row>33</xdr:row>
      <xdr:rowOff>42334</xdr:rowOff>
    </xdr:from>
    <xdr:to>
      <xdr:col>28</xdr:col>
      <xdr:colOff>276512</xdr:colOff>
      <xdr:row>35</xdr:row>
      <xdr:rowOff>158752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6250" y="7186084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179917</xdr:colOff>
      <xdr:row>33</xdr:row>
      <xdr:rowOff>52917</xdr:rowOff>
    </xdr:from>
    <xdr:to>
      <xdr:col>19</xdr:col>
      <xdr:colOff>127000</xdr:colOff>
      <xdr:row>35</xdr:row>
      <xdr:rowOff>127001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8167" y="7196667"/>
          <a:ext cx="1386416" cy="391584"/>
        </a:xfrm>
        <a:prstGeom prst="rect">
          <a:avLst/>
        </a:prstGeom>
      </xdr:spPr>
    </xdr:pic>
    <xdr:clientData/>
  </xdr:twoCellAnchor>
  <xdr:twoCellAnchor editAs="oneCell">
    <xdr:from>
      <xdr:col>28</xdr:col>
      <xdr:colOff>306916</xdr:colOff>
      <xdr:row>33</xdr:row>
      <xdr:rowOff>21168</xdr:rowOff>
    </xdr:from>
    <xdr:to>
      <xdr:col>32</xdr:col>
      <xdr:colOff>412750</xdr:colOff>
      <xdr:row>35</xdr:row>
      <xdr:rowOff>137583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5333" y="7164918"/>
          <a:ext cx="1545167" cy="4339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1111250</xdr:colOff>
      <xdr:row>35</xdr:row>
      <xdr:rowOff>95250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2500"/>
          <a:ext cx="11112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74083</xdr:colOff>
      <xdr:row>33</xdr:row>
      <xdr:rowOff>10583</xdr:rowOff>
    </xdr:from>
    <xdr:to>
      <xdr:col>27</xdr:col>
      <xdr:colOff>350595</xdr:colOff>
      <xdr:row>35</xdr:row>
      <xdr:rowOff>127001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33" y="7154333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243417</xdr:colOff>
      <xdr:row>33</xdr:row>
      <xdr:rowOff>42333</xdr:rowOff>
    </xdr:from>
    <xdr:to>
      <xdr:col>18</xdr:col>
      <xdr:colOff>232834</xdr:colOff>
      <xdr:row>35</xdr:row>
      <xdr:rowOff>137583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7186083"/>
          <a:ext cx="1248834" cy="412750"/>
        </a:xfrm>
        <a:prstGeom prst="rect">
          <a:avLst/>
        </a:prstGeom>
      </xdr:spPr>
    </xdr:pic>
    <xdr:clientData/>
  </xdr:twoCellAnchor>
  <xdr:twoCellAnchor editAs="oneCell">
    <xdr:from>
      <xdr:col>30</xdr:col>
      <xdr:colOff>105833</xdr:colOff>
      <xdr:row>33</xdr:row>
      <xdr:rowOff>31752</xdr:rowOff>
    </xdr:from>
    <xdr:to>
      <xdr:col>33</xdr:col>
      <xdr:colOff>455082</xdr:colOff>
      <xdr:row>35</xdr:row>
      <xdr:rowOff>148167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6750" y="7175502"/>
          <a:ext cx="1682749" cy="4339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1111250</xdr:colOff>
      <xdr:row>35</xdr:row>
      <xdr:rowOff>63500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2500"/>
          <a:ext cx="1111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31750</xdr:colOff>
      <xdr:row>33</xdr:row>
      <xdr:rowOff>42333</xdr:rowOff>
    </xdr:from>
    <xdr:to>
      <xdr:col>28</xdr:col>
      <xdr:colOff>181262</xdr:colOff>
      <xdr:row>35</xdr:row>
      <xdr:rowOff>158751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7186083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179917</xdr:colOff>
      <xdr:row>33</xdr:row>
      <xdr:rowOff>74083</xdr:rowOff>
    </xdr:from>
    <xdr:to>
      <xdr:col>19</xdr:col>
      <xdr:colOff>105835</xdr:colOff>
      <xdr:row>35</xdr:row>
      <xdr:rowOff>116416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7217833"/>
          <a:ext cx="1291168" cy="359833"/>
        </a:xfrm>
        <a:prstGeom prst="rect">
          <a:avLst/>
        </a:prstGeom>
      </xdr:spPr>
    </xdr:pic>
    <xdr:clientData/>
  </xdr:twoCellAnchor>
  <xdr:twoCellAnchor editAs="oneCell">
    <xdr:from>
      <xdr:col>29</xdr:col>
      <xdr:colOff>84666</xdr:colOff>
      <xdr:row>33</xdr:row>
      <xdr:rowOff>10583</xdr:rowOff>
    </xdr:from>
    <xdr:to>
      <xdr:col>33</xdr:col>
      <xdr:colOff>412750</xdr:colOff>
      <xdr:row>35</xdr:row>
      <xdr:rowOff>127001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2583" y="7154333"/>
          <a:ext cx="1926167" cy="4339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1111250</xdr:colOff>
      <xdr:row>35</xdr:row>
      <xdr:rowOff>95250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2500"/>
          <a:ext cx="111125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179918</xdr:colOff>
      <xdr:row>33</xdr:row>
      <xdr:rowOff>21167</xdr:rowOff>
    </xdr:from>
    <xdr:to>
      <xdr:col>28</xdr:col>
      <xdr:colOff>202429</xdr:colOff>
      <xdr:row>35</xdr:row>
      <xdr:rowOff>137585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2751" y="7164917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264585</xdr:colOff>
      <xdr:row>33</xdr:row>
      <xdr:rowOff>21166</xdr:rowOff>
    </xdr:from>
    <xdr:to>
      <xdr:col>19</xdr:col>
      <xdr:colOff>42334</xdr:colOff>
      <xdr:row>35</xdr:row>
      <xdr:rowOff>137583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6918" y="7164916"/>
          <a:ext cx="1217083" cy="433917"/>
        </a:xfrm>
        <a:prstGeom prst="rect">
          <a:avLst/>
        </a:prstGeom>
      </xdr:spPr>
    </xdr:pic>
    <xdr:clientData/>
  </xdr:twoCellAnchor>
  <xdr:twoCellAnchor editAs="oneCell">
    <xdr:from>
      <xdr:col>27</xdr:col>
      <xdr:colOff>328085</xdr:colOff>
      <xdr:row>33</xdr:row>
      <xdr:rowOff>31751</xdr:rowOff>
    </xdr:from>
    <xdr:to>
      <xdr:col>32</xdr:col>
      <xdr:colOff>465668</xdr:colOff>
      <xdr:row>35</xdr:row>
      <xdr:rowOff>127001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8418" y="7175501"/>
          <a:ext cx="1936750" cy="41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1111250</xdr:colOff>
      <xdr:row>35</xdr:row>
      <xdr:rowOff>84667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2500"/>
          <a:ext cx="1111250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338667</xdr:colOff>
      <xdr:row>33</xdr:row>
      <xdr:rowOff>52917</xdr:rowOff>
    </xdr:from>
    <xdr:to>
      <xdr:col>27</xdr:col>
      <xdr:colOff>297679</xdr:colOff>
      <xdr:row>36</xdr:row>
      <xdr:rowOff>2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9667" y="7196667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200026</xdr:colOff>
      <xdr:row>34</xdr:row>
      <xdr:rowOff>66675</xdr:rowOff>
    </xdr:from>
    <xdr:to>
      <xdr:col>13</xdr:col>
      <xdr:colOff>38101</xdr:colOff>
      <xdr:row>36</xdr:row>
      <xdr:rowOff>123981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1" y="5838825"/>
          <a:ext cx="781050" cy="381156"/>
        </a:xfrm>
        <a:prstGeom prst="rect">
          <a:avLst/>
        </a:prstGeom>
      </xdr:spPr>
    </xdr:pic>
    <xdr:clientData/>
  </xdr:twoCellAnchor>
  <xdr:twoCellAnchor editAs="oneCell">
    <xdr:from>
      <xdr:col>30</xdr:col>
      <xdr:colOff>228601</xdr:colOff>
      <xdr:row>34</xdr:row>
      <xdr:rowOff>19050</xdr:rowOff>
    </xdr:from>
    <xdr:to>
      <xdr:col>32</xdr:col>
      <xdr:colOff>1190626</xdr:colOff>
      <xdr:row>36</xdr:row>
      <xdr:rowOff>152400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1" y="57912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19050</xdr:rowOff>
    </xdr:from>
    <xdr:to>
      <xdr:col>0</xdr:col>
      <xdr:colOff>1111250</xdr:colOff>
      <xdr:row>36</xdr:row>
      <xdr:rowOff>31054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120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171450</xdr:colOff>
      <xdr:row>34</xdr:row>
      <xdr:rowOff>19050</xdr:rowOff>
    </xdr:from>
    <xdr:to>
      <xdr:col>28</xdr:col>
      <xdr:colOff>169620</xdr:colOff>
      <xdr:row>36</xdr:row>
      <xdr:rowOff>129118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79120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52917</xdr:colOff>
      <xdr:row>33</xdr:row>
      <xdr:rowOff>42334</xdr:rowOff>
    </xdr:from>
    <xdr:to>
      <xdr:col>19</xdr:col>
      <xdr:colOff>95251</xdr:colOff>
      <xdr:row>35</xdr:row>
      <xdr:rowOff>74084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9334" y="7186084"/>
          <a:ext cx="1481667" cy="349250"/>
        </a:xfrm>
        <a:prstGeom prst="rect">
          <a:avLst/>
        </a:prstGeom>
      </xdr:spPr>
    </xdr:pic>
    <xdr:clientData/>
  </xdr:twoCellAnchor>
  <xdr:twoCellAnchor editAs="oneCell">
    <xdr:from>
      <xdr:col>28</xdr:col>
      <xdr:colOff>338667</xdr:colOff>
      <xdr:row>33</xdr:row>
      <xdr:rowOff>21168</xdr:rowOff>
    </xdr:from>
    <xdr:to>
      <xdr:col>33</xdr:col>
      <xdr:colOff>0</xdr:colOff>
      <xdr:row>35</xdr:row>
      <xdr:rowOff>137584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5834" y="7164918"/>
          <a:ext cx="1650999" cy="43391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33</xdr:row>
      <xdr:rowOff>84667</xdr:rowOff>
    </xdr:from>
    <xdr:to>
      <xdr:col>0</xdr:col>
      <xdr:colOff>1143000</xdr:colOff>
      <xdr:row>35</xdr:row>
      <xdr:rowOff>103021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7228417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52916</xdr:colOff>
      <xdr:row>33</xdr:row>
      <xdr:rowOff>42333</xdr:rowOff>
    </xdr:from>
    <xdr:to>
      <xdr:col>27</xdr:col>
      <xdr:colOff>371761</xdr:colOff>
      <xdr:row>35</xdr:row>
      <xdr:rowOff>158751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7833" y="7186083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6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6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24.545833333333331</v>
          </cell>
          <cell r="C5">
            <v>32.6</v>
          </cell>
          <cell r="D5">
            <v>16.899999999999999</v>
          </cell>
          <cell r="E5">
            <v>54.708333333333336</v>
          </cell>
          <cell r="F5">
            <v>90</v>
          </cell>
          <cell r="G5">
            <v>29</v>
          </cell>
          <cell r="H5">
            <v>12.96</v>
          </cell>
          <cell r="I5" t="str">
            <v>O</v>
          </cell>
          <cell r="J5">
            <v>30.96</v>
          </cell>
          <cell r="K5">
            <v>0</v>
          </cell>
        </row>
        <row r="6">
          <cell r="B6">
            <v>24.933333333333334</v>
          </cell>
          <cell r="C6">
            <v>34.4</v>
          </cell>
          <cell r="D6">
            <v>17.5</v>
          </cell>
          <cell r="E6">
            <v>56.875</v>
          </cell>
          <cell r="F6">
            <v>85</v>
          </cell>
          <cell r="G6">
            <v>29</v>
          </cell>
          <cell r="H6">
            <v>10.08</v>
          </cell>
          <cell r="I6" t="str">
            <v>O</v>
          </cell>
          <cell r="J6">
            <v>23.040000000000003</v>
          </cell>
          <cell r="K6">
            <v>0</v>
          </cell>
        </row>
        <row r="7">
          <cell r="B7">
            <v>22.637500000000003</v>
          </cell>
          <cell r="C7">
            <v>30.7</v>
          </cell>
          <cell r="D7">
            <v>18.2</v>
          </cell>
          <cell r="E7">
            <v>73.208333333333329</v>
          </cell>
          <cell r="F7">
            <v>100</v>
          </cell>
          <cell r="G7">
            <v>40</v>
          </cell>
          <cell r="H7">
            <v>20.16</v>
          </cell>
          <cell r="I7" t="str">
            <v>O</v>
          </cell>
          <cell r="J7">
            <v>48.24</v>
          </cell>
          <cell r="K7">
            <v>2.4</v>
          </cell>
        </row>
        <row r="8">
          <cell r="B8">
            <v>21.212499999999999</v>
          </cell>
          <cell r="C8">
            <v>26.2</v>
          </cell>
          <cell r="D8">
            <v>17.600000000000001</v>
          </cell>
          <cell r="E8">
            <v>76.17647058823529</v>
          </cell>
          <cell r="F8">
            <v>100</v>
          </cell>
          <cell r="G8">
            <v>59</v>
          </cell>
          <cell r="H8">
            <v>4.6800000000000006</v>
          </cell>
          <cell r="I8" t="str">
            <v>SO</v>
          </cell>
          <cell r="J8">
            <v>17.28</v>
          </cell>
          <cell r="K8">
            <v>0</v>
          </cell>
        </row>
        <row r="9">
          <cell r="B9">
            <v>20.741666666666667</v>
          </cell>
          <cell r="C9">
            <v>24</v>
          </cell>
          <cell r="D9">
            <v>18.7</v>
          </cell>
          <cell r="E9">
            <v>78.75</v>
          </cell>
          <cell r="F9">
            <v>82</v>
          </cell>
          <cell r="G9">
            <v>72</v>
          </cell>
          <cell r="H9">
            <v>10.44</v>
          </cell>
          <cell r="I9" t="str">
            <v>O</v>
          </cell>
          <cell r="J9">
            <v>19.440000000000001</v>
          </cell>
          <cell r="K9">
            <v>9.4</v>
          </cell>
        </row>
        <row r="10">
          <cell r="B10">
            <v>20.616666666666671</v>
          </cell>
          <cell r="C10">
            <v>26.8</v>
          </cell>
          <cell r="D10">
            <v>16.5</v>
          </cell>
          <cell r="E10">
            <v>47.615384615384613</v>
          </cell>
          <cell r="F10">
            <v>100</v>
          </cell>
          <cell r="G10">
            <v>32</v>
          </cell>
          <cell r="H10">
            <v>19.079999999999998</v>
          </cell>
          <cell r="I10" t="str">
            <v>N</v>
          </cell>
          <cell r="J10">
            <v>38.880000000000003</v>
          </cell>
          <cell r="K10">
            <v>0.2</v>
          </cell>
        </row>
        <row r="11">
          <cell r="B11">
            <v>19.720833333333335</v>
          </cell>
          <cell r="C11">
            <v>29.3</v>
          </cell>
          <cell r="D11">
            <v>11.1</v>
          </cell>
          <cell r="E11">
            <v>53.684210526315788</v>
          </cell>
          <cell r="F11">
            <v>100</v>
          </cell>
          <cell r="G11">
            <v>24</v>
          </cell>
          <cell r="H11">
            <v>7.9200000000000008</v>
          </cell>
          <cell r="I11" t="str">
            <v>NO</v>
          </cell>
          <cell r="J11">
            <v>18.36</v>
          </cell>
          <cell r="K11">
            <v>0</v>
          </cell>
        </row>
        <row r="12">
          <cell r="B12">
            <v>21.862500000000001</v>
          </cell>
          <cell r="C12">
            <v>33.200000000000003</v>
          </cell>
          <cell r="D12">
            <v>11.2</v>
          </cell>
          <cell r="E12">
            <v>49.631578947368418</v>
          </cell>
          <cell r="F12">
            <v>100</v>
          </cell>
          <cell r="G12">
            <v>18</v>
          </cell>
          <cell r="H12">
            <v>10.44</v>
          </cell>
          <cell r="I12" t="str">
            <v>O</v>
          </cell>
          <cell r="J12">
            <v>29.52</v>
          </cell>
          <cell r="K12">
            <v>0</v>
          </cell>
        </row>
        <row r="13">
          <cell r="B13">
            <v>24.054166666666664</v>
          </cell>
          <cell r="C13">
            <v>35.5</v>
          </cell>
          <cell r="D13">
            <v>13.6</v>
          </cell>
          <cell r="E13">
            <v>55.25</v>
          </cell>
          <cell r="F13">
            <v>100</v>
          </cell>
          <cell r="G13">
            <v>18</v>
          </cell>
          <cell r="H13">
            <v>8.64</v>
          </cell>
          <cell r="I13" t="str">
            <v>O</v>
          </cell>
          <cell r="J13">
            <v>18</v>
          </cell>
          <cell r="K13">
            <v>0</v>
          </cell>
        </row>
        <row r="14">
          <cell r="B14">
            <v>25.658333333333335</v>
          </cell>
          <cell r="C14">
            <v>36.200000000000003</v>
          </cell>
          <cell r="D14">
            <v>16.100000000000001</v>
          </cell>
          <cell r="E14">
            <v>50.625</v>
          </cell>
          <cell r="F14">
            <v>85</v>
          </cell>
          <cell r="G14">
            <v>22</v>
          </cell>
          <cell r="H14">
            <v>12.24</v>
          </cell>
          <cell r="I14" t="str">
            <v>SO</v>
          </cell>
          <cell r="J14">
            <v>27.720000000000002</v>
          </cell>
          <cell r="K14">
            <v>0</v>
          </cell>
        </row>
        <row r="15">
          <cell r="B15">
            <v>27.041666666666668</v>
          </cell>
          <cell r="C15">
            <v>36.200000000000003</v>
          </cell>
          <cell r="D15">
            <v>20.100000000000001</v>
          </cell>
          <cell r="E15">
            <v>52.5</v>
          </cell>
          <cell r="F15">
            <v>81</v>
          </cell>
          <cell r="G15">
            <v>25</v>
          </cell>
          <cell r="H15">
            <v>17.28</v>
          </cell>
          <cell r="I15" t="str">
            <v>O</v>
          </cell>
          <cell r="J15">
            <v>41.76</v>
          </cell>
          <cell r="K15">
            <v>0</v>
          </cell>
        </row>
        <row r="16">
          <cell r="B16">
            <v>28.337499999999995</v>
          </cell>
          <cell r="C16">
            <v>36.799999999999997</v>
          </cell>
          <cell r="D16">
            <v>21.7</v>
          </cell>
          <cell r="E16">
            <v>53.5</v>
          </cell>
          <cell r="F16">
            <v>80</v>
          </cell>
          <cell r="G16">
            <v>29</v>
          </cell>
          <cell r="H16">
            <v>18.720000000000002</v>
          </cell>
          <cell r="I16" t="str">
            <v>L</v>
          </cell>
          <cell r="J16">
            <v>43.2</v>
          </cell>
          <cell r="K16">
            <v>0</v>
          </cell>
        </row>
        <row r="17">
          <cell r="B17">
            <v>25.841666666666669</v>
          </cell>
          <cell r="C17">
            <v>30</v>
          </cell>
          <cell r="D17">
            <v>22.1</v>
          </cell>
          <cell r="E17">
            <v>69.333333333333329</v>
          </cell>
          <cell r="F17">
            <v>85</v>
          </cell>
          <cell r="G17">
            <v>46</v>
          </cell>
          <cell r="H17">
            <v>9</v>
          </cell>
          <cell r="I17" t="str">
            <v>NE</v>
          </cell>
          <cell r="J17">
            <v>21.240000000000002</v>
          </cell>
          <cell r="K17">
            <v>0</v>
          </cell>
        </row>
        <row r="18">
          <cell r="B18">
            <v>23.354166666666671</v>
          </cell>
          <cell r="C18">
            <v>26.8</v>
          </cell>
          <cell r="D18">
            <v>19.3</v>
          </cell>
          <cell r="E18">
            <v>79.7</v>
          </cell>
          <cell r="F18">
            <v>100</v>
          </cell>
          <cell r="G18">
            <v>62</v>
          </cell>
          <cell r="H18">
            <v>14.76</v>
          </cell>
          <cell r="I18" t="str">
            <v>O</v>
          </cell>
          <cell r="J18">
            <v>41.04</v>
          </cell>
          <cell r="K18">
            <v>3.6000000000000005</v>
          </cell>
        </row>
        <row r="19">
          <cell r="B19">
            <v>25.908333333333331</v>
          </cell>
          <cell r="C19">
            <v>36.6</v>
          </cell>
          <cell r="D19">
            <v>18.5</v>
          </cell>
          <cell r="E19">
            <v>52.769230769230766</v>
          </cell>
          <cell r="F19">
            <v>95</v>
          </cell>
          <cell r="G19">
            <v>32</v>
          </cell>
          <cell r="H19">
            <v>12.96</v>
          </cell>
          <cell r="I19" t="str">
            <v>L</v>
          </cell>
          <cell r="J19">
            <v>38.880000000000003</v>
          </cell>
          <cell r="K19">
            <v>0</v>
          </cell>
        </row>
        <row r="20">
          <cell r="B20">
            <v>28.958333333333339</v>
          </cell>
          <cell r="C20">
            <v>39</v>
          </cell>
          <cell r="D20">
            <v>20.3</v>
          </cell>
          <cell r="E20">
            <v>52.722222222222221</v>
          </cell>
          <cell r="F20">
            <v>98</v>
          </cell>
          <cell r="G20">
            <v>27</v>
          </cell>
          <cell r="H20">
            <v>13.68</v>
          </cell>
          <cell r="I20" t="str">
            <v>SE</v>
          </cell>
          <cell r="J20">
            <v>28.44</v>
          </cell>
          <cell r="K20">
            <v>0</v>
          </cell>
        </row>
        <row r="21">
          <cell r="B21">
            <v>28.979166666666668</v>
          </cell>
          <cell r="C21">
            <v>34.9</v>
          </cell>
          <cell r="D21">
            <v>23.9</v>
          </cell>
          <cell r="E21">
            <v>64.041666666666671</v>
          </cell>
          <cell r="F21">
            <v>100</v>
          </cell>
          <cell r="G21">
            <v>34</v>
          </cell>
          <cell r="H21">
            <v>12.96</v>
          </cell>
          <cell r="I21" t="str">
            <v>N</v>
          </cell>
          <cell r="J21">
            <v>26.28</v>
          </cell>
          <cell r="K21">
            <v>0.2</v>
          </cell>
        </row>
        <row r="22">
          <cell r="B22">
            <v>28.360869565217396</v>
          </cell>
          <cell r="C22">
            <v>37.9</v>
          </cell>
          <cell r="D22">
            <v>22.2</v>
          </cell>
          <cell r="E22">
            <v>61.5</v>
          </cell>
          <cell r="F22">
            <v>100</v>
          </cell>
          <cell r="G22">
            <v>29</v>
          </cell>
          <cell r="H22">
            <v>10.08</v>
          </cell>
          <cell r="I22" t="str">
            <v>NE</v>
          </cell>
          <cell r="J22">
            <v>27.36</v>
          </cell>
          <cell r="K22">
            <v>0</v>
          </cell>
        </row>
        <row r="23">
          <cell r="B23">
            <v>30.612499999999997</v>
          </cell>
          <cell r="C23">
            <v>40</v>
          </cell>
          <cell r="D23">
            <v>22.5</v>
          </cell>
          <cell r="E23">
            <v>45.4375</v>
          </cell>
          <cell r="F23">
            <v>100</v>
          </cell>
          <cell r="G23">
            <v>21</v>
          </cell>
          <cell r="H23">
            <v>11.520000000000001</v>
          </cell>
          <cell r="I23" t="str">
            <v>NE</v>
          </cell>
          <cell r="J23">
            <v>31.319999999999997</v>
          </cell>
          <cell r="K23">
            <v>0</v>
          </cell>
        </row>
        <row r="24">
          <cell r="B24">
            <v>28.170833333333338</v>
          </cell>
          <cell r="C24">
            <v>38.299999999999997</v>
          </cell>
          <cell r="D24">
            <v>22.2</v>
          </cell>
          <cell r="E24">
            <v>64.5</v>
          </cell>
          <cell r="F24">
            <v>100</v>
          </cell>
          <cell r="G24">
            <v>27</v>
          </cell>
          <cell r="H24">
            <v>25.2</v>
          </cell>
          <cell r="I24" t="str">
            <v>NE</v>
          </cell>
          <cell r="J24">
            <v>71.64</v>
          </cell>
          <cell r="K24">
            <v>3</v>
          </cell>
        </row>
        <row r="25">
          <cell r="B25">
            <v>24.724999999999998</v>
          </cell>
          <cell r="C25">
            <v>29.3</v>
          </cell>
          <cell r="D25">
            <v>21.2</v>
          </cell>
          <cell r="E25">
            <v>65.083333333333329</v>
          </cell>
          <cell r="F25">
            <v>100</v>
          </cell>
          <cell r="G25">
            <v>52</v>
          </cell>
          <cell r="H25">
            <v>12.96</v>
          </cell>
          <cell r="I25" t="str">
            <v>NO</v>
          </cell>
          <cell r="J25">
            <v>25.2</v>
          </cell>
          <cell r="K25">
            <v>5.2</v>
          </cell>
        </row>
        <row r="26">
          <cell r="B26">
            <v>26.704166666666666</v>
          </cell>
          <cell r="C26">
            <v>34.200000000000003</v>
          </cell>
          <cell r="D26">
            <v>20.5</v>
          </cell>
          <cell r="E26">
            <v>60.4</v>
          </cell>
          <cell r="F26">
            <v>100</v>
          </cell>
          <cell r="G26">
            <v>39</v>
          </cell>
          <cell r="H26">
            <v>11.879999999999999</v>
          </cell>
          <cell r="I26" t="str">
            <v>SO</v>
          </cell>
          <cell r="J26">
            <v>24.48</v>
          </cell>
          <cell r="K26">
            <v>0</v>
          </cell>
        </row>
        <row r="27">
          <cell r="B27">
            <v>26.662499999999994</v>
          </cell>
          <cell r="C27">
            <v>36.200000000000003</v>
          </cell>
          <cell r="D27">
            <v>21.9</v>
          </cell>
          <cell r="E27">
            <v>69.705882352941174</v>
          </cell>
          <cell r="F27">
            <v>100</v>
          </cell>
          <cell r="G27">
            <v>36</v>
          </cell>
          <cell r="H27">
            <v>14.04</v>
          </cell>
          <cell r="I27" t="str">
            <v>O</v>
          </cell>
          <cell r="J27">
            <v>69.48</v>
          </cell>
          <cell r="K27">
            <v>2.4000000000000004</v>
          </cell>
        </row>
        <row r="28">
          <cell r="B28">
            <v>26.695833333333336</v>
          </cell>
          <cell r="C28">
            <v>34.799999999999997</v>
          </cell>
          <cell r="D28">
            <v>22.6</v>
          </cell>
          <cell r="E28">
            <v>65.916666666666671</v>
          </cell>
          <cell r="F28">
            <v>100</v>
          </cell>
          <cell r="G28">
            <v>46</v>
          </cell>
          <cell r="H28">
            <v>12.24</v>
          </cell>
          <cell r="I28" t="str">
            <v>SE</v>
          </cell>
          <cell r="J28">
            <v>22.68</v>
          </cell>
          <cell r="K28">
            <v>0.2</v>
          </cell>
        </row>
        <row r="29">
          <cell r="B29">
            <v>27.041666666666668</v>
          </cell>
          <cell r="C29">
            <v>33.9</v>
          </cell>
          <cell r="D29">
            <v>23.3</v>
          </cell>
          <cell r="E29">
            <v>70.5</v>
          </cell>
          <cell r="F29">
            <v>100</v>
          </cell>
          <cell r="G29">
            <v>46</v>
          </cell>
          <cell r="H29">
            <v>12.24</v>
          </cell>
          <cell r="I29" t="str">
            <v>S</v>
          </cell>
          <cell r="J29">
            <v>25.92</v>
          </cell>
          <cell r="K29">
            <v>0.8</v>
          </cell>
        </row>
        <row r="30">
          <cell r="B30">
            <v>25.120833333333326</v>
          </cell>
          <cell r="C30">
            <v>32.200000000000003</v>
          </cell>
          <cell r="D30">
            <v>22.3</v>
          </cell>
          <cell r="E30">
            <v>77.416666666666671</v>
          </cell>
          <cell r="F30">
            <v>100</v>
          </cell>
          <cell r="G30">
            <v>45</v>
          </cell>
          <cell r="H30">
            <v>15.840000000000002</v>
          </cell>
          <cell r="I30" t="str">
            <v>O</v>
          </cell>
          <cell r="J30">
            <v>55.080000000000005</v>
          </cell>
          <cell r="K30">
            <v>11.6</v>
          </cell>
        </row>
        <row r="31">
          <cell r="B31">
            <v>23.333333333333329</v>
          </cell>
          <cell r="C31">
            <v>28.3</v>
          </cell>
          <cell r="D31">
            <v>19.3</v>
          </cell>
          <cell r="E31">
            <v>50.25</v>
          </cell>
          <cell r="F31">
            <v>100</v>
          </cell>
          <cell r="G31">
            <v>34</v>
          </cell>
          <cell r="H31">
            <v>16.2</v>
          </cell>
          <cell r="I31" t="str">
            <v>NO</v>
          </cell>
          <cell r="J31">
            <v>47.88</v>
          </cell>
          <cell r="K31">
            <v>4</v>
          </cell>
        </row>
        <row r="32">
          <cell r="B32">
            <v>20.383333333333329</v>
          </cell>
          <cell r="C32">
            <v>26.9</v>
          </cell>
          <cell r="D32">
            <v>14.7</v>
          </cell>
          <cell r="E32">
            <v>56.708333333333336</v>
          </cell>
          <cell r="F32">
            <v>87</v>
          </cell>
          <cell r="G32">
            <v>23</v>
          </cell>
          <cell r="H32">
            <v>14.04</v>
          </cell>
          <cell r="I32" t="str">
            <v>NO</v>
          </cell>
          <cell r="J32">
            <v>34.200000000000003</v>
          </cell>
          <cell r="K32">
            <v>0</v>
          </cell>
        </row>
        <row r="33">
          <cell r="B33">
            <v>20.262499999999999</v>
          </cell>
          <cell r="C33">
            <v>31</v>
          </cell>
          <cell r="D33">
            <v>10</v>
          </cell>
          <cell r="E33">
            <v>57.75</v>
          </cell>
          <cell r="F33">
            <v>100</v>
          </cell>
          <cell r="G33">
            <v>24</v>
          </cell>
          <cell r="H33">
            <v>9.7200000000000006</v>
          </cell>
          <cell r="I33" t="str">
            <v>SO</v>
          </cell>
          <cell r="J33">
            <v>29.16</v>
          </cell>
          <cell r="K33">
            <v>0</v>
          </cell>
        </row>
        <row r="34">
          <cell r="B34">
            <v>23.433333333333334</v>
          </cell>
          <cell r="C34">
            <v>34.700000000000003</v>
          </cell>
          <cell r="D34">
            <v>14.1</v>
          </cell>
          <cell r="E34">
            <v>57.333333333333336</v>
          </cell>
          <cell r="F34">
            <v>99</v>
          </cell>
          <cell r="G34">
            <v>25</v>
          </cell>
          <cell r="H34">
            <v>11.520000000000001</v>
          </cell>
          <cell r="I34" t="str">
            <v>O</v>
          </cell>
          <cell r="J34">
            <v>23.759999999999998</v>
          </cell>
          <cell r="K34">
            <v>0</v>
          </cell>
        </row>
        <row r="35">
          <cell r="B35">
            <v>25.466666666666669</v>
          </cell>
          <cell r="C35">
            <v>37.1</v>
          </cell>
          <cell r="D35">
            <v>19.399999999999999</v>
          </cell>
          <cell r="E35">
            <v>67.333333333333329</v>
          </cell>
          <cell r="F35">
            <v>100</v>
          </cell>
          <cell r="G35">
            <v>31</v>
          </cell>
          <cell r="H35">
            <v>12.6</v>
          </cell>
          <cell r="I35" t="str">
            <v>O</v>
          </cell>
          <cell r="J35">
            <v>41.4</v>
          </cell>
          <cell r="K35">
            <v>5.2</v>
          </cell>
        </row>
        <row r="36">
          <cell r="I36" t="str">
            <v>O</v>
          </cell>
        </row>
      </sheetData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26.941666666666666</v>
          </cell>
          <cell r="C5">
            <v>35.200000000000003</v>
          </cell>
          <cell r="D5">
            <v>20.100000000000001</v>
          </cell>
          <cell r="E5">
            <v>34.458333333333336</v>
          </cell>
          <cell r="F5">
            <v>53</v>
          </cell>
          <cell r="G5">
            <v>17</v>
          </cell>
          <cell r="H5">
            <v>24.48</v>
          </cell>
          <cell r="I5" t="str">
            <v>SE</v>
          </cell>
          <cell r="J5">
            <v>45.72</v>
          </cell>
          <cell r="K5">
            <v>0</v>
          </cell>
        </row>
        <row r="6">
          <cell r="B6">
            <v>26.245833333333334</v>
          </cell>
          <cell r="C6">
            <v>35.799999999999997</v>
          </cell>
          <cell r="D6">
            <v>18.399999999999999</v>
          </cell>
          <cell r="E6">
            <v>43.75</v>
          </cell>
          <cell r="F6">
            <v>67</v>
          </cell>
          <cell r="G6">
            <v>21</v>
          </cell>
          <cell r="H6">
            <v>20.16</v>
          </cell>
          <cell r="I6" t="str">
            <v>L</v>
          </cell>
          <cell r="J6">
            <v>34.92</v>
          </cell>
          <cell r="K6">
            <v>0</v>
          </cell>
        </row>
        <row r="7">
          <cell r="B7">
            <v>25.116666666666674</v>
          </cell>
          <cell r="C7">
            <v>35.200000000000003</v>
          </cell>
          <cell r="D7">
            <v>20.100000000000001</v>
          </cell>
          <cell r="E7">
            <v>58.208333333333336</v>
          </cell>
          <cell r="F7">
            <v>86</v>
          </cell>
          <cell r="G7">
            <v>28</v>
          </cell>
          <cell r="H7">
            <v>37.080000000000005</v>
          </cell>
          <cell r="I7" t="str">
            <v>NE</v>
          </cell>
          <cell r="J7">
            <v>60.839999999999996</v>
          </cell>
          <cell r="K7">
            <v>0.2</v>
          </cell>
        </row>
        <row r="8">
          <cell r="B8">
            <v>21.141666666666669</v>
          </cell>
          <cell r="C8">
            <v>27.2</v>
          </cell>
          <cell r="D8">
            <v>17.3</v>
          </cell>
          <cell r="E8">
            <v>81</v>
          </cell>
          <cell r="F8">
            <v>95</v>
          </cell>
          <cell r="G8">
            <v>56</v>
          </cell>
          <cell r="H8">
            <v>18.720000000000002</v>
          </cell>
          <cell r="I8" t="str">
            <v>NE</v>
          </cell>
          <cell r="J8">
            <v>27.720000000000002</v>
          </cell>
          <cell r="K8">
            <v>0</v>
          </cell>
        </row>
        <row r="9">
          <cell r="B9">
            <v>20.433333333333334</v>
          </cell>
          <cell r="C9">
            <v>28.4</v>
          </cell>
          <cell r="D9">
            <v>17</v>
          </cell>
          <cell r="E9">
            <v>88.375</v>
          </cell>
          <cell r="F9">
            <v>97</v>
          </cell>
          <cell r="G9">
            <v>57</v>
          </cell>
          <cell r="H9">
            <v>31.680000000000003</v>
          </cell>
          <cell r="I9" t="str">
            <v>L</v>
          </cell>
          <cell r="J9">
            <v>82.44</v>
          </cell>
          <cell r="K9">
            <v>0</v>
          </cell>
        </row>
        <row r="10">
          <cell r="B10">
            <v>19.841666666666665</v>
          </cell>
          <cell r="C10">
            <v>26.7</v>
          </cell>
          <cell r="D10">
            <v>15.9</v>
          </cell>
          <cell r="E10">
            <v>75.541666666666671</v>
          </cell>
          <cell r="F10">
            <v>97</v>
          </cell>
          <cell r="G10">
            <v>29</v>
          </cell>
          <cell r="H10">
            <v>22.32</v>
          </cell>
          <cell r="I10" t="str">
            <v>SO</v>
          </cell>
          <cell r="J10">
            <v>46.440000000000005</v>
          </cell>
          <cell r="K10">
            <v>0</v>
          </cell>
        </row>
        <row r="11">
          <cell r="B11">
            <v>19.295833333333338</v>
          </cell>
          <cell r="C11">
            <v>28.2</v>
          </cell>
          <cell r="D11">
            <v>10.6</v>
          </cell>
          <cell r="E11">
            <v>54.75</v>
          </cell>
          <cell r="F11">
            <v>92</v>
          </cell>
          <cell r="G11">
            <v>19</v>
          </cell>
          <cell r="H11">
            <v>14.04</v>
          </cell>
          <cell r="I11" t="str">
            <v>SO</v>
          </cell>
          <cell r="J11">
            <v>23.040000000000003</v>
          </cell>
          <cell r="K11">
            <v>0</v>
          </cell>
        </row>
        <row r="12">
          <cell r="B12">
            <v>22.224999999999998</v>
          </cell>
          <cell r="C12">
            <v>31.6</v>
          </cell>
          <cell r="D12">
            <v>13.7</v>
          </cell>
          <cell r="E12">
            <v>47.333333333333336</v>
          </cell>
          <cell r="F12">
            <v>77</v>
          </cell>
          <cell r="G12">
            <v>20</v>
          </cell>
          <cell r="H12">
            <v>18.720000000000002</v>
          </cell>
          <cell r="I12" t="str">
            <v>NE</v>
          </cell>
          <cell r="J12">
            <v>28.08</v>
          </cell>
          <cell r="K12">
            <v>0</v>
          </cell>
        </row>
        <row r="13">
          <cell r="B13">
            <v>25.483333333333338</v>
          </cell>
          <cell r="C13">
            <v>35.6</v>
          </cell>
          <cell r="D13">
            <v>15.9</v>
          </cell>
          <cell r="E13">
            <v>38.375</v>
          </cell>
          <cell r="F13">
            <v>70</v>
          </cell>
          <cell r="G13">
            <v>12</v>
          </cell>
          <cell r="H13">
            <v>16.559999999999999</v>
          </cell>
          <cell r="I13" t="str">
            <v>L</v>
          </cell>
          <cell r="J13">
            <v>35.28</v>
          </cell>
          <cell r="K13">
            <v>0</v>
          </cell>
        </row>
        <row r="14">
          <cell r="B14">
            <v>27.166666666666671</v>
          </cell>
          <cell r="C14">
            <v>35.5</v>
          </cell>
          <cell r="D14">
            <v>18.8</v>
          </cell>
          <cell r="E14">
            <v>35.5</v>
          </cell>
          <cell r="F14">
            <v>62</v>
          </cell>
          <cell r="G14">
            <v>18</v>
          </cell>
          <cell r="H14">
            <v>23.759999999999998</v>
          </cell>
          <cell r="I14" t="str">
            <v>L</v>
          </cell>
          <cell r="J14">
            <v>41.76</v>
          </cell>
          <cell r="K14">
            <v>0</v>
          </cell>
        </row>
        <row r="15">
          <cell r="B15">
            <v>23.791666666666668</v>
          </cell>
          <cell r="C15">
            <v>29.5</v>
          </cell>
          <cell r="D15">
            <v>18.399999999999999</v>
          </cell>
          <cell r="E15">
            <v>61.041666666666664</v>
          </cell>
          <cell r="F15">
            <v>93</v>
          </cell>
          <cell r="G15">
            <v>31</v>
          </cell>
          <cell r="H15">
            <v>32.4</v>
          </cell>
          <cell r="I15" t="str">
            <v>NE</v>
          </cell>
          <cell r="J15">
            <v>60.480000000000004</v>
          </cell>
          <cell r="K15">
            <v>0</v>
          </cell>
        </row>
        <row r="16">
          <cell r="B16">
            <v>24.004166666666666</v>
          </cell>
          <cell r="C16">
            <v>30.4</v>
          </cell>
          <cell r="D16">
            <v>18.3</v>
          </cell>
          <cell r="E16">
            <v>67.833333333333329</v>
          </cell>
          <cell r="F16">
            <v>88</v>
          </cell>
          <cell r="G16">
            <v>43</v>
          </cell>
          <cell r="H16">
            <v>25.56</v>
          </cell>
          <cell r="I16" t="str">
            <v>NE</v>
          </cell>
          <cell r="J16">
            <v>37.800000000000004</v>
          </cell>
          <cell r="K16">
            <v>0</v>
          </cell>
        </row>
        <row r="17">
          <cell r="B17">
            <v>23.900000000000002</v>
          </cell>
          <cell r="C17">
            <v>30.6</v>
          </cell>
          <cell r="D17">
            <v>19.2</v>
          </cell>
          <cell r="E17">
            <v>70.708333333333329</v>
          </cell>
          <cell r="F17">
            <v>91</v>
          </cell>
          <cell r="G17">
            <v>40</v>
          </cell>
          <cell r="H17">
            <v>21.96</v>
          </cell>
          <cell r="I17" t="str">
            <v>N</v>
          </cell>
          <cell r="J17">
            <v>35.64</v>
          </cell>
          <cell r="K17">
            <v>0</v>
          </cell>
        </row>
        <row r="18">
          <cell r="B18">
            <v>22.049999999999997</v>
          </cell>
          <cell r="C18">
            <v>30.8</v>
          </cell>
          <cell r="D18">
            <v>18.899999999999999</v>
          </cell>
          <cell r="E18">
            <v>82</v>
          </cell>
          <cell r="F18">
            <v>92</v>
          </cell>
          <cell r="G18">
            <v>43</v>
          </cell>
          <cell r="H18">
            <v>30.6</v>
          </cell>
          <cell r="I18" t="str">
            <v>NE</v>
          </cell>
          <cell r="J18">
            <v>52.2</v>
          </cell>
          <cell r="K18">
            <v>0</v>
          </cell>
        </row>
        <row r="19">
          <cell r="B19">
            <v>22.737499999999997</v>
          </cell>
          <cell r="C19">
            <v>32.299999999999997</v>
          </cell>
          <cell r="D19">
            <v>18.2</v>
          </cell>
          <cell r="E19">
            <v>77.666666666666671</v>
          </cell>
          <cell r="F19">
            <v>92</v>
          </cell>
          <cell r="G19">
            <v>41</v>
          </cell>
          <cell r="H19">
            <v>24.12</v>
          </cell>
          <cell r="I19" t="str">
            <v>NE</v>
          </cell>
          <cell r="J19">
            <v>81.72</v>
          </cell>
          <cell r="K19">
            <v>0</v>
          </cell>
        </row>
        <row r="20">
          <cell r="B20">
            <v>26.712499999999995</v>
          </cell>
          <cell r="C20">
            <v>35.5</v>
          </cell>
          <cell r="D20">
            <v>19.7</v>
          </cell>
          <cell r="E20">
            <v>59.25</v>
          </cell>
          <cell r="F20">
            <v>86</v>
          </cell>
          <cell r="G20">
            <v>27</v>
          </cell>
          <cell r="H20">
            <v>19.440000000000001</v>
          </cell>
          <cell r="I20" t="str">
            <v>NE</v>
          </cell>
          <cell r="J20">
            <v>34.56</v>
          </cell>
          <cell r="K20">
            <v>0</v>
          </cell>
        </row>
        <row r="21">
          <cell r="B21">
            <v>26.474999999999998</v>
          </cell>
          <cell r="C21">
            <v>32.4</v>
          </cell>
          <cell r="D21">
            <v>22.3</v>
          </cell>
          <cell r="E21">
            <v>62.875</v>
          </cell>
          <cell r="F21">
            <v>86</v>
          </cell>
          <cell r="G21">
            <v>37</v>
          </cell>
          <cell r="H21">
            <v>19.440000000000001</v>
          </cell>
          <cell r="I21" t="str">
            <v>SO</v>
          </cell>
          <cell r="J21">
            <v>38.880000000000003</v>
          </cell>
          <cell r="K21">
            <v>0</v>
          </cell>
        </row>
        <row r="22">
          <cell r="B22">
            <v>24.520833333333339</v>
          </cell>
          <cell r="C22">
            <v>33.799999999999997</v>
          </cell>
          <cell r="D22">
            <v>21.3</v>
          </cell>
          <cell r="E22">
            <v>76.708333333333329</v>
          </cell>
          <cell r="F22">
            <v>91</v>
          </cell>
          <cell r="G22">
            <v>35</v>
          </cell>
          <cell r="H22">
            <v>19.440000000000001</v>
          </cell>
          <cell r="I22" t="str">
            <v>NE</v>
          </cell>
          <cell r="J22">
            <v>51.480000000000004</v>
          </cell>
          <cell r="K22">
            <v>0</v>
          </cell>
        </row>
        <row r="23">
          <cell r="B23">
            <v>26.591666666666665</v>
          </cell>
          <cell r="C23">
            <v>35.700000000000003</v>
          </cell>
          <cell r="D23">
            <v>20.2</v>
          </cell>
          <cell r="E23">
            <v>64.666666666666671</v>
          </cell>
          <cell r="F23">
            <v>89</v>
          </cell>
          <cell r="G23">
            <v>28</v>
          </cell>
          <cell r="H23">
            <v>19.079999999999998</v>
          </cell>
          <cell r="I23" t="str">
            <v>NE</v>
          </cell>
          <cell r="J23">
            <v>30.240000000000002</v>
          </cell>
          <cell r="K23">
            <v>0</v>
          </cell>
        </row>
        <row r="24">
          <cell r="B24">
            <v>22.683333333333334</v>
          </cell>
          <cell r="C24">
            <v>29.8</v>
          </cell>
          <cell r="D24">
            <v>19.3</v>
          </cell>
          <cell r="E24">
            <v>81.666666666666671</v>
          </cell>
          <cell r="F24">
            <v>93</v>
          </cell>
          <cell r="G24">
            <v>53</v>
          </cell>
          <cell r="H24">
            <v>34.200000000000003</v>
          </cell>
          <cell r="I24" t="str">
            <v>N</v>
          </cell>
          <cell r="J24">
            <v>50.76</v>
          </cell>
          <cell r="K24">
            <v>0</v>
          </cell>
        </row>
        <row r="25">
          <cell r="B25">
            <v>22.775000000000002</v>
          </cell>
          <cell r="C25">
            <v>31.5</v>
          </cell>
          <cell r="D25">
            <v>19.100000000000001</v>
          </cell>
          <cell r="E25">
            <v>80.166666666666671</v>
          </cell>
          <cell r="F25">
            <v>95</v>
          </cell>
          <cell r="G25">
            <v>40</v>
          </cell>
          <cell r="H25">
            <v>20.52</v>
          </cell>
          <cell r="I25" t="str">
            <v>L</v>
          </cell>
          <cell r="J25">
            <v>36.36</v>
          </cell>
          <cell r="K25">
            <v>0</v>
          </cell>
        </row>
        <row r="26">
          <cell r="B26">
            <v>23.529166666666669</v>
          </cell>
          <cell r="C26">
            <v>32.1</v>
          </cell>
          <cell r="D26">
            <v>20.3</v>
          </cell>
          <cell r="E26">
            <v>79.083333333333329</v>
          </cell>
          <cell r="F26">
            <v>94</v>
          </cell>
          <cell r="G26">
            <v>44</v>
          </cell>
          <cell r="H26">
            <v>16.559999999999999</v>
          </cell>
          <cell r="I26" t="str">
            <v>L</v>
          </cell>
          <cell r="J26">
            <v>41.4</v>
          </cell>
          <cell r="K26">
            <v>0</v>
          </cell>
        </row>
        <row r="27">
          <cell r="B27">
            <v>24.495833333333334</v>
          </cell>
          <cell r="C27">
            <v>33.200000000000003</v>
          </cell>
          <cell r="D27">
            <v>19.7</v>
          </cell>
          <cell r="E27">
            <v>75.5</v>
          </cell>
          <cell r="F27">
            <v>94</v>
          </cell>
          <cell r="G27">
            <v>40</v>
          </cell>
          <cell r="H27">
            <v>37.800000000000004</v>
          </cell>
          <cell r="I27" t="str">
            <v>NE</v>
          </cell>
          <cell r="J27">
            <v>72.360000000000014</v>
          </cell>
          <cell r="K27">
            <v>0</v>
          </cell>
        </row>
        <row r="28">
          <cell r="B28">
            <v>23.766666666666662</v>
          </cell>
          <cell r="C28">
            <v>31.7</v>
          </cell>
          <cell r="D28">
            <v>19.2</v>
          </cell>
          <cell r="E28">
            <v>80.833333333333329</v>
          </cell>
          <cell r="F28">
            <v>95</v>
          </cell>
          <cell r="G28">
            <v>48</v>
          </cell>
          <cell r="H28">
            <v>32.04</v>
          </cell>
          <cell r="I28" t="str">
            <v>N</v>
          </cell>
          <cell r="J28">
            <v>57.24</v>
          </cell>
          <cell r="K28">
            <v>0</v>
          </cell>
        </row>
        <row r="29">
          <cell r="B29">
            <v>24.937499999999996</v>
          </cell>
          <cell r="C29">
            <v>32.799999999999997</v>
          </cell>
          <cell r="D29">
            <v>19.7</v>
          </cell>
          <cell r="E29">
            <v>71.541666666666671</v>
          </cell>
          <cell r="F29">
            <v>90</v>
          </cell>
          <cell r="G29">
            <v>34</v>
          </cell>
          <cell r="H29">
            <v>14.04</v>
          </cell>
          <cell r="I29" t="str">
            <v>L</v>
          </cell>
          <cell r="J29">
            <v>61.560000000000009</v>
          </cell>
          <cell r="K29">
            <v>0</v>
          </cell>
        </row>
        <row r="30">
          <cell r="B30">
            <v>24.254166666666663</v>
          </cell>
          <cell r="C30">
            <v>31.9</v>
          </cell>
          <cell r="D30">
            <v>20.3</v>
          </cell>
          <cell r="E30">
            <v>79.458333333333329</v>
          </cell>
          <cell r="F30">
            <v>93</v>
          </cell>
          <cell r="G30">
            <v>42</v>
          </cell>
          <cell r="H30">
            <v>28.8</v>
          </cell>
          <cell r="I30" t="str">
            <v>NE</v>
          </cell>
          <cell r="J30">
            <v>63.72</v>
          </cell>
          <cell r="K30">
            <v>0</v>
          </cell>
        </row>
        <row r="31">
          <cell r="B31">
            <v>20.570833333333336</v>
          </cell>
          <cell r="C31">
            <v>24.3</v>
          </cell>
          <cell r="D31">
            <v>18.5</v>
          </cell>
          <cell r="E31">
            <v>87.541666666666671</v>
          </cell>
          <cell r="F31">
            <v>96</v>
          </cell>
          <cell r="G31">
            <v>63</v>
          </cell>
          <cell r="H31">
            <v>14.76</v>
          </cell>
          <cell r="I31" t="str">
            <v>O</v>
          </cell>
          <cell r="J31">
            <v>34.92</v>
          </cell>
          <cell r="K31">
            <v>0</v>
          </cell>
        </row>
        <row r="32">
          <cell r="B32">
            <v>19.033333333333331</v>
          </cell>
          <cell r="C32">
            <v>25.6</v>
          </cell>
          <cell r="D32">
            <v>13.9</v>
          </cell>
          <cell r="E32">
            <v>65.583333333333329</v>
          </cell>
          <cell r="F32">
            <v>89</v>
          </cell>
          <cell r="G32">
            <v>34</v>
          </cell>
          <cell r="H32">
            <v>23.040000000000003</v>
          </cell>
          <cell r="I32" t="str">
            <v>S</v>
          </cell>
          <cell r="J32">
            <v>35.64</v>
          </cell>
          <cell r="K32">
            <v>0</v>
          </cell>
        </row>
        <row r="33">
          <cell r="B33">
            <v>19.883333333333336</v>
          </cell>
          <cell r="C33">
            <v>29.7</v>
          </cell>
          <cell r="D33">
            <v>11.9</v>
          </cell>
          <cell r="E33">
            <v>48.958333333333336</v>
          </cell>
          <cell r="F33">
            <v>75</v>
          </cell>
          <cell r="G33">
            <v>21</v>
          </cell>
          <cell r="H33">
            <v>13.68</v>
          </cell>
          <cell r="I33" t="str">
            <v>SE</v>
          </cell>
          <cell r="J33">
            <v>25.56</v>
          </cell>
          <cell r="K33">
            <v>0</v>
          </cell>
        </row>
        <row r="34">
          <cell r="B34">
            <v>24.420833333333334</v>
          </cell>
          <cell r="C34">
            <v>33.6</v>
          </cell>
          <cell r="D34">
            <v>16.899999999999999</v>
          </cell>
          <cell r="E34">
            <v>45.583333333333336</v>
          </cell>
          <cell r="F34">
            <v>66</v>
          </cell>
          <cell r="G34">
            <v>27</v>
          </cell>
          <cell r="H34">
            <v>19.079999999999998</v>
          </cell>
          <cell r="I34" t="str">
            <v>L</v>
          </cell>
          <cell r="J34">
            <v>33.480000000000004</v>
          </cell>
          <cell r="K34">
            <v>0</v>
          </cell>
        </row>
        <row r="35">
          <cell r="B35">
            <v>25.05</v>
          </cell>
          <cell r="C35">
            <v>32.5</v>
          </cell>
          <cell r="D35">
            <v>20.2</v>
          </cell>
          <cell r="E35">
            <v>62.541666666666664</v>
          </cell>
          <cell r="F35">
            <v>82</v>
          </cell>
          <cell r="G35">
            <v>39</v>
          </cell>
          <cell r="H35">
            <v>29.16</v>
          </cell>
          <cell r="I35" t="str">
            <v>NE</v>
          </cell>
          <cell r="J35">
            <v>46.440000000000005</v>
          </cell>
          <cell r="K35">
            <v>0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33.93636363636363</v>
          </cell>
          <cell r="C5">
            <v>38.700000000000003</v>
          </cell>
          <cell r="D5">
            <v>23</v>
          </cell>
          <cell r="E5">
            <v>23.818181818181817</v>
          </cell>
          <cell r="F5">
            <v>50</v>
          </cell>
          <cell r="G5">
            <v>15</v>
          </cell>
          <cell r="H5">
            <v>13.32</v>
          </cell>
          <cell r="I5" t="str">
            <v>SE</v>
          </cell>
          <cell r="J5">
            <v>40.32</v>
          </cell>
          <cell r="K5">
            <v>0</v>
          </cell>
        </row>
        <row r="6">
          <cell r="B6">
            <v>34.127272727272725</v>
          </cell>
          <cell r="C6">
            <v>38.5</v>
          </cell>
          <cell r="D6">
            <v>22.4</v>
          </cell>
          <cell r="E6">
            <v>27.818181818181817</v>
          </cell>
          <cell r="F6">
            <v>62</v>
          </cell>
          <cell r="G6">
            <v>19</v>
          </cell>
          <cell r="H6">
            <v>14.76</v>
          </cell>
          <cell r="I6" t="str">
            <v>L</v>
          </cell>
          <cell r="J6">
            <v>35.28</v>
          </cell>
          <cell r="K6">
            <v>0</v>
          </cell>
        </row>
        <row r="7">
          <cell r="B7">
            <v>29.777777777777779</v>
          </cell>
          <cell r="C7">
            <v>34.700000000000003</v>
          </cell>
          <cell r="D7">
            <v>23.4</v>
          </cell>
          <cell r="E7">
            <v>45.777777777777779</v>
          </cell>
          <cell r="F7">
            <v>74</v>
          </cell>
          <cell r="G7">
            <v>30</v>
          </cell>
          <cell r="H7">
            <v>15.48</v>
          </cell>
          <cell r="I7" t="str">
            <v>O</v>
          </cell>
          <cell r="J7">
            <v>33.480000000000004</v>
          </cell>
          <cell r="K7">
            <v>0.2</v>
          </cell>
        </row>
        <row r="8">
          <cell r="B8">
            <v>24.969230769230766</v>
          </cell>
          <cell r="C8">
            <v>28.4</v>
          </cell>
          <cell r="D8">
            <v>19.8</v>
          </cell>
          <cell r="E8">
            <v>73</v>
          </cell>
          <cell r="F8">
            <v>94</v>
          </cell>
          <cell r="G8">
            <v>61</v>
          </cell>
          <cell r="H8">
            <v>8.64</v>
          </cell>
          <cell r="I8" t="str">
            <v>O</v>
          </cell>
          <cell r="J8">
            <v>25.56</v>
          </cell>
          <cell r="K8">
            <v>0.2</v>
          </cell>
        </row>
        <row r="9">
          <cell r="B9">
            <v>22.774999999999995</v>
          </cell>
          <cell r="C9">
            <v>27.4</v>
          </cell>
          <cell r="D9">
            <v>19.2</v>
          </cell>
          <cell r="E9">
            <v>85.583333333333329</v>
          </cell>
          <cell r="F9">
            <v>95</v>
          </cell>
          <cell r="G9">
            <v>68</v>
          </cell>
          <cell r="H9">
            <v>10.8</v>
          </cell>
          <cell r="I9" t="str">
            <v>SE</v>
          </cell>
          <cell r="J9">
            <v>50.76</v>
          </cell>
          <cell r="K9">
            <v>28.799999999999997</v>
          </cell>
        </row>
        <row r="10">
          <cell r="B10">
            <v>24.335714285714289</v>
          </cell>
          <cell r="C10">
            <v>27.7</v>
          </cell>
          <cell r="D10">
            <v>18.7</v>
          </cell>
          <cell r="E10">
            <v>45.5</v>
          </cell>
          <cell r="F10">
            <v>96</v>
          </cell>
          <cell r="G10">
            <v>23</v>
          </cell>
          <cell r="H10">
            <v>16.559999999999999</v>
          </cell>
          <cell r="I10" t="str">
            <v>O</v>
          </cell>
          <cell r="J10">
            <v>35.64</v>
          </cell>
          <cell r="K10">
            <v>0</v>
          </cell>
        </row>
        <row r="11">
          <cell r="B11">
            <v>20.629166666666666</v>
          </cell>
          <cell r="C11">
            <v>30.4</v>
          </cell>
          <cell r="D11">
            <v>11.7</v>
          </cell>
          <cell r="E11">
            <v>59.375</v>
          </cell>
          <cell r="F11">
            <v>96</v>
          </cell>
          <cell r="G11">
            <v>19</v>
          </cell>
          <cell r="H11">
            <v>8.2799999999999994</v>
          </cell>
          <cell r="I11" t="str">
            <v>SE</v>
          </cell>
          <cell r="J11">
            <v>20.88</v>
          </cell>
          <cell r="K11">
            <v>0</v>
          </cell>
        </row>
        <row r="12">
          <cell r="B12">
            <v>22.733333333333331</v>
          </cell>
          <cell r="C12">
            <v>34.299999999999997</v>
          </cell>
          <cell r="D12">
            <v>12.3</v>
          </cell>
          <cell r="E12">
            <v>56.666666666666664</v>
          </cell>
          <cell r="F12">
            <v>95</v>
          </cell>
          <cell r="G12">
            <v>19</v>
          </cell>
          <cell r="H12">
            <v>8.64</v>
          </cell>
          <cell r="I12" t="str">
            <v>S</v>
          </cell>
          <cell r="J12">
            <v>24.12</v>
          </cell>
          <cell r="K12">
            <v>0</v>
          </cell>
        </row>
        <row r="13">
          <cell r="B13">
            <v>27.945</v>
          </cell>
          <cell r="C13">
            <v>36.799999999999997</v>
          </cell>
          <cell r="D13">
            <v>17.899999999999999</v>
          </cell>
          <cell r="E13">
            <v>37.700000000000003</v>
          </cell>
          <cell r="F13">
            <v>74</v>
          </cell>
          <cell r="G13">
            <v>14</v>
          </cell>
          <cell r="H13">
            <v>13.32</v>
          </cell>
          <cell r="I13" t="str">
            <v>SE</v>
          </cell>
          <cell r="J13">
            <v>29.880000000000003</v>
          </cell>
          <cell r="K13">
            <v>0</v>
          </cell>
        </row>
        <row r="14">
          <cell r="B14">
            <v>31.056249999999999</v>
          </cell>
          <cell r="C14">
            <v>38.1</v>
          </cell>
          <cell r="D14">
            <v>21.5</v>
          </cell>
          <cell r="E14">
            <v>34.875</v>
          </cell>
          <cell r="F14">
            <v>62</v>
          </cell>
          <cell r="G14">
            <v>21</v>
          </cell>
          <cell r="H14">
            <v>13.68</v>
          </cell>
          <cell r="I14" t="str">
            <v>L</v>
          </cell>
          <cell r="J14">
            <v>37.080000000000005</v>
          </cell>
          <cell r="K14">
            <v>0</v>
          </cell>
        </row>
        <row r="15">
          <cell r="B15">
            <v>29.421428571428571</v>
          </cell>
          <cell r="C15">
            <v>35</v>
          </cell>
          <cell r="D15">
            <v>20.5</v>
          </cell>
          <cell r="E15">
            <v>53.785714285714285</v>
          </cell>
          <cell r="F15">
            <v>90</v>
          </cell>
          <cell r="G15">
            <v>33</v>
          </cell>
          <cell r="H15">
            <v>12.6</v>
          </cell>
          <cell r="I15" t="str">
            <v>NE</v>
          </cell>
          <cell r="J15">
            <v>72</v>
          </cell>
          <cell r="K15">
            <v>23.2</v>
          </cell>
        </row>
        <row r="16">
          <cell r="B16">
            <v>28.271428571428572</v>
          </cell>
          <cell r="C16">
            <v>32.299999999999997</v>
          </cell>
          <cell r="D16">
            <v>22.2</v>
          </cell>
          <cell r="E16">
            <v>59.357142857142854</v>
          </cell>
          <cell r="F16">
            <v>90</v>
          </cell>
          <cell r="G16">
            <v>39</v>
          </cell>
          <cell r="H16">
            <v>13.32</v>
          </cell>
          <cell r="I16" t="str">
            <v>NO</v>
          </cell>
          <cell r="J16">
            <v>32.76</v>
          </cell>
          <cell r="K16">
            <v>0</v>
          </cell>
        </row>
        <row r="17">
          <cell r="B17">
            <v>29.507142857142856</v>
          </cell>
          <cell r="C17">
            <v>34.700000000000003</v>
          </cell>
          <cell r="D17">
            <v>22.1</v>
          </cell>
          <cell r="E17">
            <v>56.714285714285715</v>
          </cell>
          <cell r="F17">
            <v>90</v>
          </cell>
          <cell r="G17">
            <v>33</v>
          </cell>
          <cell r="H17">
            <v>10.44</v>
          </cell>
          <cell r="I17" t="str">
            <v>N</v>
          </cell>
          <cell r="J17">
            <v>27.720000000000002</v>
          </cell>
          <cell r="K17">
            <v>0</v>
          </cell>
        </row>
        <row r="18">
          <cell r="B18">
            <v>26.426315789473684</v>
          </cell>
          <cell r="C18">
            <v>35.700000000000003</v>
          </cell>
          <cell r="D18">
            <v>21.1</v>
          </cell>
          <cell r="E18">
            <v>69.84210526315789</v>
          </cell>
          <cell r="F18">
            <v>94</v>
          </cell>
          <cell r="G18">
            <v>33</v>
          </cell>
          <cell r="H18">
            <v>28.08</v>
          </cell>
          <cell r="I18" t="str">
            <v>SE</v>
          </cell>
          <cell r="J18">
            <v>57.960000000000008</v>
          </cell>
          <cell r="K18">
            <v>24.4</v>
          </cell>
        </row>
        <row r="19">
          <cell r="B19">
            <v>29.771428571428572</v>
          </cell>
          <cell r="C19">
            <v>35.6</v>
          </cell>
          <cell r="D19">
            <v>20.2</v>
          </cell>
          <cell r="E19">
            <v>58.857142857142854</v>
          </cell>
          <cell r="F19">
            <v>95</v>
          </cell>
          <cell r="G19">
            <v>34</v>
          </cell>
          <cell r="H19">
            <v>12.96</v>
          </cell>
          <cell r="I19" t="str">
            <v>S</v>
          </cell>
          <cell r="J19">
            <v>28.08</v>
          </cell>
          <cell r="K19">
            <v>0</v>
          </cell>
        </row>
        <row r="20">
          <cell r="B20">
            <v>30.074999999999999</v>
          </cell>
          <cell r="C20">
            <v>37.6</v>
          </cell>
          <cell r="D20">
            <v>22.5</v>
          </cell>
          <cell r="E20">
            <v>59.3</v>
          </cell>
          <cell r="F20">
            <v>91</v>
          </cell>
          <cell r="G20">
            <v>29</v>
          </cell>
          <cell r="H20">
            <v>14.76</v>
          </cell>
          <cell r="I20" t="str">
            <v>L</v>
          </cell>
          <cell r="J20">
            <v>30.96</v>
          </cell>
          <cell r="K20">
            <v>0</v>
          </cell>
        </row>
        <row r="21">
          <cell r="B21">
            <v>26.544444444444448</v>
          </cell>
          <cell r="C21">
            <v>29.8</v>
          </cell>
          <cell r="D21">
            <v>24.1</v>
          </cell>
          <cell r="E21">
            <v>74.333333333333329</v>
          </cell>
          <cell r="F21">
            <v>91</v>
          </cell>
          <cell r="G21">
            <v>56</v>
          </cell>
          <cell r="H21">
            <v>9</v>
          </cell>
          <cell r="I21" t="str">
            <v>L</v>
          </cell>
          <cell r="J21">
            <v>36</v>
          </cell>
          <cell r="K21">
            <v>1.2</v>
          </cell>
        </row>
        <row r="22">
          <cell r="B22">
            <v>30.023076923076925</v>
          </cell>
          <cell r="C22">
            <v>35.299999999999997</v>
          </cell>
          <cell r="D22">
            <v>24.2</v>
          </cell>
          <cell r="E22">
            <v>61.307692307692307</v>
          </cell>
          <cell r="F22">
            <v>92</v>
          </cell>
          <cell r="G22">
            <v>37</v>
          </cell>
          <cell r="H22">
            <v>13.68</v>
          </cell>
          <cell r="I22" t="str">
            <v>O</v>
          </cell>
          <cell r="J22">
            <v>30.96</v>
          </cell>
          <cell r="K22">
            <v>0</v>
          </cell>
        </row>
        <row r="23">
          <cell r="B23">
            <v>30.461904761904766</v>
          </cell>
          <cell r="C23">
            <v>37.799999999999997</v>
          </cell>
          <cell r="D23">
            <v>21.5</v>
          </cell>
          <cell r="E23">
            <v>60.142857142857146</v>
          </cell>
          <cell r="F23">
            <v>94</v>
          </cell>
          <cell r="G23">
            <v>30</v>
          </cell>
          <cell r="H23">
            <v>16.920000000000002</v>
          </cell>
          <cell r="I23" t="str">
            <v>O</v>
          </cell>
          <cell r="J23">
            <v>33.840000000000003</v>
          </cell>
          <cell r="K23">
            <v>0</v>
          </cell>
        </row>
        <row r="24">
          <cell r="B24">
            <v>26.075000000000006</v>
          </cell>
          <cell r="C24">
            <v>31.4</v>
          </cell>
          <cell r="D24">
            <v>23.2</v>
          </cell>
          <cell r="E24">
            <v>76.166666666666671</v>
          </cell>
          <cell r="F24">
            <v>92</v>
          </cell>
          <cell r="G24">
            <v>51</v>
          </cell>
          <cell r="H24">
            <v>11.879999999999999</v>
          </cell>
          <cell r="I24" t="str">
            <v>S</v>
          </cell>
          <cell r="J24">
            <v>40.680000000000007</v>
          </cell>
          <cell r="K24">
            <v>0</v>
          </cell>
        </row>
        <row r="25">
          <cell r="B25">
            <v>28.842857142857145</v>
          </cell>
          <cell r="C25">
            <v>33.299999999999997</v>
          </cell>
          <cell r="D25">
            <v>22.4</v>
          </cell>
          <cell r="E25">
            <v>58.857142857142854</v>
          </cell>
          <cell r="F25">
            <v>92</v>
          </cell>
          <cell r="G25">
            <v>40</v>
          </cell>
          <cell r="H25">
            <v>13.68</v>
          </cell>
          <cell r="I25" t="str">
            <v>S</v>
          </cell>
          <cell r="J25">
            <v>24.48</v>
          </cell>
          <cell r="K25">
            <v>0</v>
          </cell>
        </row>
        <row r="26">
          <cell r="B26">
            <v>27.766666666666662</v>
          </cell>
          <cell r="C26">
            <v>35.700000000000003</v>
          </cell>
          <cell r="D26">
            <v>21.4</v>
          </cell>
          <cell r="E26">
            <v>65.916666666666671</v>
          </cell>
          <cell r="F26">
            <v>93</v>
          </cell>
          <cell r="G26">
            <v>32</v>
          </cell>
          <cell r="H26">
            <v>18.720000000000002</v>
          </cell>
          <cell r="I26" t="str">
            <v>SE</v>
          </cell>
          <cell r="J26">
            <v>43.92</v>
          </cell>
          <cell r="K26">
            <v>0</v>
          </cell>
        </row>
        <row r="27">
          <cell r="B27">
            <v>26.866666666666664</v>
          </cell>
          <cell r="C27">
            <v>37.4</v>
          </cell>
          <cell r="D27">
            <v>21.1</v>
          </cell>
          <cell r="E27">
            <v>73.75</v>
          </cell>
          <cell r="F27">
            <v>92</v>
          </cell>
          <cell r="G27">
            <v>33</v>
          </cell>
          <cell r="H27">
            <v>29.880000000000003</v>
          </cell>
          <cell r="I27" t="str">
            <v>SE</v>
          </cell>
          <cell r="J27">
            <v>80.64</v>
          </cell>
          <cell r="K27">
            <v>20.8</v>
          </cell>
        </row>
        <row r="28">
          <cell r="B28">
            <v>26.208333333333329</v>
          </cell>
          <cell r="C28">
            <v>32.4</v>
          </cell>
          <cell r="D28">
            <v>22.4</v>
          </cell>
          <cell r="E28">
            <v>79</v>
          </cell>
          <cell r="F28">
            <v>94</v>
          </cell>
          <cell r="G28">
            <v>52</v>
          </cell>
          <cell r="H28">
            <v>14.76</v>
          </cell>
          <cell r="I28" t="str">
            <v>L</v>
          </cell>
          <cell r="J28">
            <v>26.64</v>
          </cell>
          <cell r="K28">
            <v>0.4</v>
          </cell>
        </row>
        <row r="29">
          <cell r="B29">
            <v>27.045833333333331</v>
          </cell>
          <cell r="C29">
            <v>35.200000000000003</v>
          </cell>
          <cell r="D29">
            <v>22.4</v>
          </cell>
          <cell r="E29">
            <v>76.416666666666671</v>
          </cell>
          <cell r="F29">
            <v>94</v>
          </cell>
          <cell r="G29">
            <v>41</v>
          </cell>
          <cell r="H29">
            <v>11.520000000000001</v>
          </cell>
          <cell r="I29" t="str">
            <v>L</v>
          </cell>
          <cell r="J29">
            <v>43.2</v>
          </cell>
          <cell r="K29">
            <v>10.199999999999999</v>
          </cell>
        </row>
        <row r="30">
          <cell r="B30">
            <v>25.566666666666659</v>
          </cell>
          <cell r="C30">
            <v>33.299999999999997</v>
          </cell>
          <cell r="D30">
            <v>21.6</v>
          </cell>
          <cell r="E30">
            <v>80.583333333333329</v>
          </cell>
          <cell r="F30">
            <v>95</v>
          </cell>
          <cell r="G30">
            <v>46</v>
          </cell>
          <cell r="H30">
            <v>19.8</v>
          </cell>
          <cell r="I30" t="str">
            <v>S</v>
          </cell>
          <cell r="J30">
            <v>54</v>
          </cell>
          <cell r="K30">
            <v>26.6</v>
          </cell>
        </row>
        <row r="31">
          <cell r="B31">
            <v>24.658333333333328</v>
          </cell>
          <cell r="C31">
            <v>30.3</v>
          </cell>
          <cell r="D31">
            <v>21.1</v>
          </cell>
          <cell r="E31">
            <v>67.791666666666671</v>
          </cell>
          <cell r="F31">
            <v>94</v>
          </cell>
          <cell r="G31">
            <v>31</v>
          </cell>
          <cell r="H31">
            <v>16.2</v>
          </cell>
          <cell r="I31" t="str">
            <v>O</v>
          </cell>
          <cell r="J31">
            <v>33.840000000000003</v>
          </cell>
          <cell r="K31">
            <v>0.60000000000000009</v>
          </cell>
        </row>
        <row r="32">
          <cell r="B32">
            <v>22.495833333333337</v>
          </cell>
          <cell r="C32">
            <v>29.7</v>
          </cell>
          <cell r="D32">
            <v>16.899999999999999</v>
          </cell>
          <cell r="E32">
            <v>55.25</v>
          </cell>
          <cell r="F32">
            <v>80</v>
          </cell>
          <cell r="G32">
            <v>30</v>
          </cell>
          <cell r="H32">
            <v>12.96</v>
          </cell>
          <cell r="I32" t="str">
            <v>SE</v>
          </cell>
          <cell r="J32">
            <v>28.44</v>
          </cell>
          <cell r="K32">
            <v>0</v>
          </cell>
        </row>
        <row r="33">
          <cell r="B33">
            <v>20.999999999999996</v>
          </cell>
          <cell r="C33">
            <v>31.2</v>
          </cell>
          <cell r="D33">
            <v>11.1</v>
          </cell>
          <cell r="E33">
            <v>50.708333333333336</v>
          </cell>
          <cell r="F33">
            <v>90</v>
          </cell>
          <cell r="G33">
            <v>18</v>
          </cell>
          <cell r="H33">
            <v>11.520000000000001</v>
          </cell>
          <cell r="I33" t="str">
            <v>SE</v>
          </cell>
          <cell r="J33">
            <v>23.040000000000003</v>
          </cell>
          <cell r="K33">
            <v>0</v>
          </cell>
        </row>
        <row r="34">
          <cell r="B34">
            <v>24.399999999999995</v>
          </cell>
          <cell r="C34">
            <v>36</v>
          </cell>
          <cell r="D34">
            <v>14.8</v>
          </cell>
          <cell r="E34">
            <v>52.625</v>
          </cell>
          <cell r="F34">
            <v>82</v>
          </cell>
          <cell r="G34">
            <v>25</v>
          </cell>
          <cell r="H34">
            <v>9.7200000000000006</v>
          </cell>
          <cell r="I34" t="str">
            <v>L</v>
          </cell>
          <cell r="J34">
            <v>24.12</v>
          </cell>
          <cell r="K34">
            <v>0</v>
          </cell>
        </row>
        <row r="35">
          <cell r="B35">
            <v>26.487500000000001</v>
          </cell>
          <cell r="C35">
            <v>33.9</v>
          </cell>
          <cell r="D35">
            <v>20.3</v>
          </cell>
          <cell r="E35">
            <v>65.416666666666671</v>
          </cell>
          <cell r="F35">
            <v>85</v>
          </cell>
          <cell r="G35">
            <v>43</v>
          </cell>
          <cell r="H35">
            <v>14.4</v>
          </cell>
          <cell r="I35" t="str">
            <v>SO</v>
          </cell>
          <cell r="J35">
            <v>39.6</v>
          </cell>
          <cell r="K35">
            <v>0</v>
          </cell>
        </row>
        <row r="36">
          <cell r="I36" t="str">
            <v>SE</v>
          </cell>
        </row>
      </sheetData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23.604166666666671</v>
          </cell>
          <cell r="C5">
            <v>30.7</v>
          </cell>
          <cell r="D5">
            <v>18.5</v>
          </cell>
          <cell r="E5">
            <v>57.541666666666664</v>
          </cell>
          <cell r="F5">
            <v>81</v>
          </cell>
          <cell r="G5">
            <v>33</v>
          </cell>
          <cell r="H5">
            <v>21.240000000000002</v>
          </cell>
          <cell r="I5" t="str">
            <v>N</v>
          </cell>
          <cell r="J5">
            <v>42.480000000000004</v>
          </cell>
          <cell r="K5">
            <v>0</v>
          </cell>
        </row>
        <row r="6">
          <cell r="B6">
            <v>24.129166666666674</v>
          </cell>
          <cell r="C6">
            <v>30.3</v>
          </cell>
          <cell r="D6">
            <v>17.5</v>
          </cell>
          <cell r="E6">
            <v>54.041666666666664</v>
          </cell>
          <cell r="F6">
            <v>77</v>
          </cell>
          <cell r="G6">
            <v>34</v>
          </cell>
          <cell r="H6">
            <v>20.88</v>
          </cell>
          <cell r="I6" t="str">
            <v>N</v>
          </cell>
          <cell r="J6">
            <v>32.76</v>
          </cell>
          <cell r="K6">
            <v>0</v>
          </cell>
        </row>
        <row r="7">
          <cell r="B7">
            <v>20.425000000000001</v>
          </cell>
          <cell r="C7">
            <v>26.8</v>
          </cell>
          <cell r="D7">
            <v>16.3</v>
          </cell>
          <cell r="E7">
            <v>71.75</v>
          </cell>
          <cell r="F7">
            <v>96</v>
          </cell>
          <cell r="G7">
            <v>45</v>
          </cell>
          <cell r="H7">
            <v>25.56</v>
          </cell>
          <cell r="I7" t="str">
            <v>N</v>
          </cell>
          <cell r="J7">
            <v>46.440000000000005</v>
          </cell>
          <cell r="K7">
            <v>5.4</v>
          </cell>
        </row>
        <row r="8">
          <cell r="B8">
            <v>19.524999999999999</v>
          </cell>
          <cell r="C8">
            <v>25.8</v>
          </cell>
          <cell r="D8">
            <v>16</v>
          </cell>
          <cell r="E8">
            <v>82.041666666666671</v>
          </cell>
          <cell r="F8">
            <v>97</v>
          </cell>
          <cell r="G8">
            <v>54</v>
          </cell>
          <cell r="H8">
            <v>12.96</v>
          </cell>
          <cell r="I8" t="str">
            <v>N</v>
          </cell>
          <cell r="J8">
            <v>29.52</v>
          </cell>
          <cell r="K8">
            <v>0.2</v>
          </cell>
        </row>
        <row r="9">
          <cell r="B9">
            <v>20.645833333333332</v>
          </cell>
          <cell r="C9">
            <v>25</v>
          </cell>
          <cell r="D9">
            <v>17.2</v>
          </cell>
          <cell r="E9">
            <v>77.5</v>
          </cell>
          <cell r="F9">
            <v>97</v>
          </cell>
          <cell r="G9">
            <v>57</v>
          </cell>
          <cell r="H9">
            <v>13.32</v>
          </cell>
          <cell r="I9" t="str">
            <v>N</v>
          </cell>
          <cell r="J9">
            <v>40.680000000000007</v>
          </cell>
          <cell r="K9">
            <v>13.8</v>
          </cell>
        </row>
        <row r="10">
          <cell r="B10">
            <v>17.758333333333333</v>
          </cell>
          <cell r="C10">
            <v>22.6</v>
          </cell>
          <cell r="D10">
            <v>12</v>
          </cell>
          <cell r="E10">
            <v>69.166666666666671</v>
          </cell>
          <cell r="F10">
            <v>85</v>
          </cell>
          <cell r="G10">
            <v>48</v>
          </cell>
          <cell r="H10">
            <v>22.68</v>
          </cell>
          <cell r="I10" t="str">
            <v>N</v>
          </cell>
          <cell r="J10">
            <v>51.480000000000004</v>
          </cell>
          <cell r="K10">
            <v>0</v>
          </cell>
        </row>
        <row r="11">
          <cell r="B11">
            <v>18.412500000000001</v>
          </cell>
          <cell r="C11">
            <v>27.1</v>
          </cell>
          <cell r="D11">
            <v>10.6</v>
          </cell>
          <cell r="E11">
            <v>65.291666666666671</v>
          </cell>
          <cell r="F11">
            <v>97</v>
          </cell>
          <cell r="G11">
            <v>27</v>
          </cell>
          <cell r="H11">
            <v>12.24</v>
          </cell>
          <cell r="I11" t="str">
            <v>N</v>
          </cell>
          <cell r="J11">
            <v>25.56</v>
          </cell>
          <cell r="K11">
            <v>0</v>
          </cell>
        </row>
        <row r="12">
          <cell r="B12">
            <v>22.712500000000002</v>
          </cell>
          <cell r="C12">
            <v>30.2</v>
          </cell>
          <cell r="D12">
            <v>14.6</v>
          </cell>
          <cell r="E12">
            <v>46</v>
          </cell>
          <cell r="F12">
            <v>79</v>
          </cell>
          <cell r="G12">
            <v>22</v>
          </cell>
          <cell r="H12">
            <v>11.16</v>
          </cell>
          <cell r="I12" t="str">
            <v>N</v>
          </cell>
          <cell r="J12">
            <v>21.6</v>
          </cell>
          <cell r="K12">
            <v>0</v>
          </cell>
        </row>
        <row r="13">
          <cell r="B13">
            <v>23.395833333333332</v>
          </cell>
          <cell r="C13">
            <v>32</v>
          </cell>
          <cell r="D13">
            <v>15.7</v>
          </cell>
          <cell r="E13">
            <v>47.666666666666664</v>
          </cell>
          <cell r="F13">
            <v>76</v>
          </cell>
          <cell r="G13">
            <v>19</v>
          </cell>
          <cell r="H13">
            <v>11.879999999999999</v>
          </cell>
          <cell r="I13" t="str">
            <v>N</v>
          </cell>
          <cell r="J13">
            <v>23.759999999999998</v>
          </cell>
          <cell r="K13">
            <v>0</v>
          </cell>
        </row>
        <row r="14">
          <cell r="B14">
            <v>25.483333333333331</v>
          </cell>
          <cell r="C14">
            <v>33.700000000000003</v>
          </cell>
          <cell r="D14">
            <v>17.8</v>
          </cell>
          <cell r="E14">
            <v>38.375</v>
          </cell>
          <cell r="F14">
            <v>54</v>
          </cell>
          <cell r="G14">
            <v>23</v>
          </cell>
          <cell r="H14">
            <v>21.96</v>
          </cell>
          <cell r="I14" t="str">
            <v>N</v>
          </cell>
          <cell r="J14">
            <v>45.36</v>
          </cell>
          <cell r="K14">
            <v>0</v>
          </cell>
        </row>
        <row r="15">
          <cell r="B15">
            <v>25.024999999999995</v>
          </cell>
          <cell r="C15">
            <v>30.9</v>
          </cell>
          <cell r="D15">
            <v>20.9</v>
          </cell>
          <cell r="E15">
            <v>54.625</v>
          </cell>
          <cell r="F15">
            <v>72</v>
          </cell>
          <cell r="G15">
            <v>33</v>
          </cell>
          <cell r="H15">
            <v>25.92</v>
          </cell>
          <cell r="I15" t="str">
            <v>N</v>
          </cell>
          <cell r="J15">
            <v>52.2</v>
          </cell>
          <cell r="K15">
            <v>0.60000000000000009</v>
          </cell>
        </row>
        <row r="16">
          <cell r="B16">
            <v>25.579166666666666</v>
          </cell>
          <cell r="C16">
            <v>35.200000000000003</v>
          </cell>
          <cell r="D16">
            <v>18.399999999999999</v>
          </cell>
          <cell r="E16">
            <v>61.041666666666664</v>
          </cell>
          <cell r="F16">
            <v>85</v>
          </cell>
          <cell r="G16">
            <v>33</v>
          </cell>
          <cell r="H16">
            <v>28.8</v>
          </cell>
          <cell r="I16" t="str">
            <v>N</v>
          </cell>
          <cell r="J16">
            <v>54.36</v>
          </cell>
          <cell r="K16">
            <v>0.2</v>
          </cell>
        </row>
        <row r="17">
          <cell r="B17">
            <v>22.541666666666668</v>
          </cell>
          <cell r="C17">
            <v>27.4</v>
          </cell>
          <cell r="D17">
            <v>16.7</v>
          </cell>
          <cell r="E17">
            <v>78.958333333333329</v>
          </cell>
          <cell r="F17">
            <v>95</v>
          </cell>
          <cell r="G17">
            <v>60</v>
          </cell>
          <cell r="H17">
            <v>20.52</v>
          </cell>
          <cell r="I17" t="str">
            <v>N</v>
          </cell>
          <cell r="J17">
            <v>46.800000000000004</v>
          </cell>
          <cell r="K17">
            <v>18.3</v>
          </cell>
        </row>
        <row r="18">
          <cell r="B18">
            <v>20.537499999999998</v>
          </cell>
          <cell r="C18">
            <v>25.1</v>
          </cell>
          <cell r="D18">
            <v>17.899999999999999</v>
          </cell>
          <cell r="E18">
            <v>89.458333333333329</v>
          </cell>
          <cell r="F18">
            <v>97</v>
          </cell>
          <cell r="G18">
            <v>67</v>
          </cell>
          <cell r="H18">
            <v>23.040000000000003</v>
          </cell>
          <cell r="I18" t="str">
            <v>N</v>
          </cell>
          <cell r="J18">
            <v>46.440000000000005</v>
          </cell>
          <cell r="K18">
            <v>34.6</v>
          </cell>
        </row>
        <row r="19">
          <cell r="B19">
            <v>25.25</v>
          </cell>
          <cell r="C19">
            <v>35.200000000000003</v>
          </cell>
          <cell r="D19">
            <v>19.8</v>
          </cell>
          <cell r="E19">
            <v>70.125</v>
          </cell>
          <cell r="F19">
            <v>94</v>
          </cell>
          <cell r="G19">
            <v>32</v>
          </cell>
          <cell r="H19">
            <v>19.8</v>
          </cell>
          <cell r="I19" t="str">
            <v>N</v>
          </cell>
          <cell r="J19">
            <v>40.680000000000007</v>
          </cell>
          <cell r="K19">
            <v>0</v>
          </cell>
        </row>
        <row r="20">
          <cell r="B20">
            <v>29.016666666666662</v>
          </cell>
          <cell r="C20">
            <v>37.4</v>
          </cell>
          <cell r="D20">
            <v>22.5</v>
          </cell>
          <cell r="E20">
            <v>56.625</v>
          </cell>
          <cell r="F20">
            <v>81</v>
          </cell>
          <cell r="G20">
            <v>29</v>
          </cell>
          <cell r="H20">
            <v>23.040000000000003</v>
          </cell>
          <cell r="I20" t="str">
            <v>N</v>
          </cell>
          <cell r="J20">
            <v>57.6</v>
          </cell>
          <cell r="K20">
            <v>0</v>
          </cell>
        </row>
        <row r="21">
          <cell r="B21">
            <v>28.629166666666663</v>
          </cell>
          <cell r="C21">
            <v>36</v>
          </cell>
          <cell r="D21">
            <v>24.4</v>
          </cell>
          <cell r="E21">
            <v>59.5</v>
          </cell>
          <cell r="F21">
            <v>75</v>
          </cell>
          <cell r="G21">
            <v>34</v>
          </cell>
          <cell r="H21">
            <v>16.920000000000002</v>
          </cell>
          <cell r="I21" t="str">
            <v>N</v>
          </cell>
          <cell r="J21">
            <v>39.96</v>
          </cell>
          <cell r="K21">
            <v>0</v>
          </cell>
        </row>
        <row r="22">
          <cell r="B22">
            <v>29.620833333333334</v>
          </cell>
          <cell r="C22">
            <v>36.700000000000003</v>
          </cell>
          <cell r="D22">
            <v>24.6</v>
          </cell>
          <cell r="E22">
            <v>58.75</v>
          </cell>
          <cell r="F22">
            <v>80</v>
          </cell>
          <cell r="G22">
            <v>31</v>
          </cell>
          <cell r="H22">
            <v>20.16</v>
          </cell>
          <cell r="I22" t="str">
            <v>N</v>
          </cell>
          <cell r="J22">
            <v>44.64</v>
          </cell>
          <cell r="K22">
            <v>0</v>
          </cell>
        </row>
        <row r="23">
          <cell r="B23">
            <v>29.945833333333336</v>
          </cell>
          <cell r="C23">
            <v>37.799999999999997</v>
          </cell>
          <cell r="D23">
            <v>22.5</v>
          </cell>
          <cell r="E23">
            <v>54.791666666666664</v>
          </cell>
          <cell r="F23">
            <v>82</v>
          </cell>
          <cell r="G23">
            <v>28</v>
          </cell>
          <cell r="H23">
            <v>28.08</v>
          </cell>
          <cell r="I23" t="str">
            <v>N</v>
          </cell>
          <cell r="J23">
            <v>48.96</v>
          </cell>
          <cell r="K23">
            <v>0</v>
          </cell>
        </row>
        <row r="24">
          <cell r="B24">
            <v>28.050000000000008</v>
          </cell>
          <cell r="C24">
            <v>33.799999999999997</v>
          </cell>
          <cell r="D24">
            <v>23.9</v>
          </cell>
          <cell r="E24">
            <v>67.625</v>
          </cell>
          <cell r="F24">
            <v>91</v>
          </cell>
          <cell r="G24">
            <v>45</v>
          </cell>
          <cell r="H24">
            <v>16.559999999999999</v>
          </cell>
          <cell r="I24" t="str">
            <v>N</v>
          </cell>
          <cell r="J24">
            <v>34.92</v>
          </cell>
          <cell r="K24">
            <v>0.5</v>
          </cell>
        </row>
        <row r="25">
          <cell r="B25">
            <v>23.837499999999995</v>
          </cell>
          <cell r="C25">
            <v>29</v>
          </cell>
          <cell r="D25">
            <v>19.600000000000001</v>
          </cell>
          <cell r="E25">
            <v>71.125</v>
          </cell>
          <cell r="F25">
            <v>95</v>
          </cell>
          <cell r="G25">
            <v>48</v>
          </cell>
          <cell r="H25">
            <v>18.720000000000002</v>
          </cell>
          <cell r="I25" t="str">
            <v>N</v>
          </cell>
          <cell r="J25">
            <v>34.200000000000003</v>
          </cell>
          <cell r="K25">
            <v>0</v>
          </cell>
        </row>
        <row r="26">
          <cell r="B26">
            <v>24.754166666666666</v>
          </cell>
          <cell r="C26">
            <v>33.299999999999997</v>
          </cell>
          <cell r="D26">
            <v>17.399999999999999</v>
          </cell>
          <cell r="E26">
            <v>58.708333333333336</v>
          </cell>
          <cell r="F26">
            <v>80</v>
          </cell>
          <cell r="G26">
            <v>36</v>
          </cell>
          <cell r="H26">
            <v>12.6</v>
          </cell>
          <cell r="I26" t="str">
            <v>N</v>
          </cell>
          <cell r="J26">
            <v>25.92</v>
          </cell>
          <cell r="K26">
            <v>0</v>
          </cell>
        </row>
        <row r="27">
          <cell r="B27">
            <v>27.183333333333337</v>
          </cell>
          <cell r="C27">
            <v>34</v>
          </cell>
          <cell r="D27">
            <v>21.5</v>
          </cell>
          <cell r="E27">
            <v>62.75</v>
          </cell>
          <cell r="F27">
            <v>83</v>
          </cell>
          <cell r="G27">
            <v>38</v>
          </cell>
          <cell r="H27">
            <v>15.840000000000002</v>
          </cell>
          <cell r="I27" t="str">
            <v>N</v>
          </cell>
          <cell r="J27">
            <v>29.880000000000003</v>
          </cell>
          <cell r="K27">
            <v>0</v>
          </cell>
        </row>
        <row r="28">
          <cell r="B28">
            <v>27.533333333333335</v>
          </cell>
          <cell r="C28">
            <v>33.1</v>
          </cell>
          <cell r="D28">
            <v>24.2</v>
          </cell>
          <cell r="E28">
            <v>66.208333333333329</v>
          </cell>
          <cell r="F28">
            <v>79</v>
          </cell>
          <cell r="G28">
            <v>45</v>
          </cell>
          <cell r="H28">
            <v>19.440000000000001</v>
          </cell>
          <cell r="I28" t="str">
            <v>N</v>
          </cell>
          <cell r="J28">
            <v>37.080000000000005</v>
          </cell>
          <cell r="K28">
            <v>0</v>
          </cell>
        </row>
        <row r="29">
          <cell r="B29">
            <v>27.187499999999996</v>
          </cell>
          <cell r="C29">
            <v>34.200000000000003</v>
          </cell>
          <cell r="D29">
            <v>23.1</v>
          </cell>
          <cell r="E29">
            <v>66.041666666666671</v>
          </cell>
          <cell r="F29">
            <v>86</v>
          </cell>
          <cell r="G29">
            <v>34</v>
          </cell>
          <cell r="H29">
            <v>16.559999999999999</v>
          </cell>
          <cell r="I29" t="str">
            <v>N</v>
          </cell>
          <cell r="J29">
            <v>36.36</v>
          </cell>
          <cell r="K29">
            <v>0</v>
          </cell>
        </row>
        <row r="30">
          <cell r="B30">
            <v>23.516666666666666</v>
          </cell>
          <cell r="C30">
            <v>29.1</v>
          </cell>
          <cell r="D30">
            <v>20.399999999999999</v>
          </cell>
          <cell r="E30">
            <v>84.708333333333329</v>
          </cell>
          <cell r="F30">
            <v>97</v>
          </cell>
          <cell r="G30">
            <v>54</v>
          </cell>
          <cell r="H30">
            <v>12.96</v>
          </cell>
          <cell r="I30" t="str">
            <v>N</v>
          </cell>
          <cell r="J30">
            <v>39.6</v>
          </cell>
          <cell r="K30">
            <v>41.1</v>
          </cell>
        </row>
        <row r="31">
          <cell r="B31">
            <v>19.899999999999999</v>
          </cell>
          <cell r="C31">
            <v>24.8</v>
          </cell>
          <cell r="D31">
            <v>15.5</v>
          </cell>
          <cell r="E31">
            <v>75.166666666666671</v>
          </cell>
          <cell r="F31">
            <v>96</v>
          </cell>
          <cell r="G31">
            <v>47</v>
          </cell>
          <cell r="H31">
            <v>21.240000000000002</v>
          </cell>
          <cell r="I31" t="str">
            <v>N</v>
          </cell>
          <cell r="J31">
            <v>46.800000000000004</v>
          </cell>
          <cell r="K31">
            <v>0.6</v>
          </cell>
        </row>
        <row r="32">
          <cell r="B32">
            <v>16.345833333333331</v>
          </cell>
          <cell r="C32">
            <v>23.1</v>
          </cell>
          <cell r="D32">
            <v>9.6999999999999993</v>
          </cell>
          <cell r="E32">
            <v>60</v>
          </cell>
          <cell r="F32">
            <v>85</v>
          </cell>
          <cell r="G32">
            <v>28</v>
          </cell>
          <cell r="H32">
            <v>19.440000000000001</v>
          </cell>
          <cell r="I32" t="str">
            <v>N</v>
          </cell>
          <cell r="J32">
            <v>38.159999999999997</v>
          </cell>
          <cell r="K32">
            <v>0</v>
          </cell>
        </row>
        <row r="33">
          <cell r="B33">
            <v>18.762499999999999</v>
          </cell>
          <cell r="C33">
            <v>27.7</v>
          </cell>
          <cell r="D33">
            <v>10.3</v>
          </cell>
          <cell r="E33">
            <v>52.708333333333336</v>
          </cell>
          <cell r="F33">
            <v>80</v>
          </cell>
          <cell r="G33">
            <v>27</v>
          </cell>
          <cell r="H33">
            <v>15.48</v>
          </cell>
          <cell r="I33" t="str">
            <v>N</v>
          </cell>
          <cell r="J33">
            <v>31.680000000000003</v>
          </cell>
          <cell r="K33">
            <v>0</v>
          </cell>
        </row>
        <row r="34">
          <cell r="B34">
            <v>22.858333333333334</v>
          </cell>
          <cell r="C34">
            <v>30.5</v>
          </cell>
          <cell r="D34">
            <v>15.9</v>
          </cell>
          <cell r="E34">
            <v>52.625</v>
          </cell>
          <cell r="F34">
            <v>79</v>
          </cell>
          <cell r="G34">
            <v>32</v>
          </cell>
          <cell r="H34">
            <v>20.16</v>
          </cell>
          <cell r="I34" t="str">
            <v>N</v>
          </cell>
          <cell r="J34">
            <v>36.72</v>
          </cell>
          <cell r="K34">
            <v>0</v>
          </cell>
        </row>
        <row r="35">
          <cell r="B35">
            <v>24.862500000000001</v>
          </cell>
          <cell r="C35">
            <v>33.1</v>
          </cell>
          <cell r="D35">
            <v>21.7</v>
          </cell>
          <cell r="E35">
            <v>59.75</v>
          </cell>
          <cell r="F35">
            <v>81</v>
          </cell>
          <cell r="G35">
            <v>38</v>
          </cell>
          <cell r="H35">
            <v>20.88</v>
          </cell>
          <cell r="I35" t="str">
            <v>N</v>
          </cell>
          <cell r="J35">
            <v>54.72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22.020833333333329</v>
          </cell>
          <cell r="C5">
            <v>29.7</v>
          </cell>
          <cell r="D5">
            <v>16.3</v>
          </cell>
          <cell r="E5">
            <v>72.25</v>
          </cell>
          <cell r="F5">
            <v>100</v>
          </cell>
          <cell r="G5">
            <v>38</v>
          </cell>
          <cell r="H5">
            <v>19.8</v>
          </cell>
          <cell r="I5" t="str">
            <v>L</v>
          </cell>
          <cell r="J5">
            <v>34.92</v>
          </cell>
          <cell r="K5">
            <v>0.60000000000000009</v>
          </cell>
        </row>
        <row r="6">
          <cell r="B6">
            <v>22.9375</v>
          </cell>
          <cell r="C6">
            <v>29.5</v>
          </cell>
          <cell r="D6">
            <v>16.899999999999999</v>
          </cell>
          <cell r="E6">
            <v>59.208333333333336</v>
          </cell>
          <cell r="F6">
            <v>80</v>
          </cell>
          <cell r="G6">
            <v>35</v>
          </cell>
          <cell r="H6">
            <v>19.440000000000001</v>
          </cell>
          <cell r="I6" t="str">
            <v>NE</v>
          </cell>
          <cell r="J6">
            <v>37.440000000000005</v>
          </cell>
          <cell r="K6">
            <v>0</v>
          </cell>
        </row>
        <row r="7">
          <cell r="B7">
            <v>19.033333333333335</v>
          </cell>
          <cell r="C7">
            <v>24.8</v>
          </cell>
          <cell r="D7">
            <v>16</v>
          </cell>
          <cell r="E7">
            <v>82.333333333333329</v>
          </cell>
          <cell r="F7">
            <v>99</v>
          </cell>
          <cell r="G7">
            <v>54</v>
          </cell>
          <cell r="H7">
            <v>22.32</v>
          </cell>
          <cell r="I7" t="str">
            <v>SE</v>
          </cell>
          <cell r="J7">
            <v>43.2</v>
          </cell>
          <cell r="K7">
            <v>16.599999999999998</v>
          </cell>
        </row>
        <row r="8">
          <cell r="B8">
            <v>19.591666666666665</v>
          </cell>
          <cell r="C8">
            <v>25.8</v>
          </cell>
          <cell r="D8">
            <v>15.7</v>
          </cell>
          <cell r="E8">
            <v>81.631578947368425</v>
          </cell>
          <cell r="F8">
            <v>100</v>
          </cell>
          <cell r="G8">
            <v>54</v>
          </cell>
          <cell r="H8">
            <v>0</v>
          </cell>
          <cell r="I8" t="str">
            <v>SE</v>
          </cell>
          <cell r="J8">
            <v>18</v>
          </cell>
          <cell r="K8">
            <v>0.2</v>
          </cell>
        </row>
        <row r="9">
          <cell r="B9">
            <v>20.670833333333338</v>
          </cell>
          <cell r="C9">
            <v>27</v>
          </cell>
          <cell r="D9">
            <v>15.5</v>
          </cell>
          <cell r="E9">
            <v>76.875</v>
          </cell>
          <cell r="F9">
            <v>96</v>
          </cell>
          <cell r="G9">
            <v>49</v>
          </cell>
          <cell r="H9">
            <v>10.8</v>
          </cell>
          <cell r="I9" t="str">
            <v>L</v>
          </cell>
          <cell r="J9">
            <v>26.64</v>
          </cell>
          <cell r="K9">
            <v>0</v>
          </cell>
        </row>
        <row r="10">
          <cell r="B10">
            <v>17.654166666666665</v>
          </cell>
          <cell r="C10">
            <v>22.5</v>
          </cell>
          <cell r="D10">
            <v>12.4</v>
          </cell>
          <cell r="E10">
            <v>71.791666666666671</v>
          </cell>
          <cell r="F10">
            <v>90</v>
          </cell>
          <cell r="G10">
            <v>49</v>
          </cell>
          <cell r="H10">
            <v>25.2</v>
          </cell>
          <cell r="I10" t="str">
            <v>SO</v>
          </cell>
          <cell r="J10">
            <v>49.680000000000007</v>
          </cell>
          <cell r="K10">
            <v>0</v>
          </cell>
        </row>
        <row r="11">
          <cell r="B11">
            <v>18.945833333333333</v>
          </cell>
          <cell r="C11">
            <v>27.4</v>
          </cell>
          <cell r="D11">
            <v>11.5</v>
          </cell>
          <cell r="E11">
            <v>68.875</v>
          </cell>
          <cell r="F11">
            <v>98</v>
          </cell>
          <cell r="G11">
            <v>31</v>
          </cell>
          <cell r="H11">
            <v>12.96</v>
          </cell>
          <cell r="I11" t="str">
            <v>SO</v>
          </cell>
          <cell r="J11">
            <v>30.96</v>
          </cell>
          <cell r="K11">
            <v>0</v>
          </cell>
        </row>
        <row r="12">
          <cell r="B12">
            <v>21.854166666666668</v>
          </cell>
          <cell r="C12">
            <v>29.8</v>
          </cell>
          <cell r="D12">
            <v>13.2</v>
          </cell>
          <cell r="E12">
            <v>54.208333333333336</v>
          </cell>
          <cell r="F12">
            <v>89</v>
          </cell>
          <cell r="G12">
            <v>30</v>
          </cell>
          <cell r="H12">
            <v>7.9200000000000008</v>
          </cell>
          <cell r="I12" t="str">
            <v>SE</v>
          </cell>
          <cell r="J12">
            <v>27.720000000000002</v>
          </cell>
          <cell r="K12">
            <v>0</v>
          </cell>
        </row>
        <row r="13">
          <cell r="B13">
            <v>23.008333333333336</v>
          </cell>
          <cell r="C13">
            <v>31.2</v>
          </cell>
          <cell r="D13">
            <v>15.1</v>
          </cell>
          <cell r="E13">
            <v>51.166666666666664</v>
          </cell>
          <cell r="F13">
            <v>79</v>
          </cell>
          <cell r="G13">
            <v>20</v>
          </cell>
          <cell r="H13">
            <v>12.24</v>
          </cell>
          <cell r="I13" t="str">
            <v>SE</v>
          </cell>
          <cell r="J13">
            <v>24.840000000000003</v>
          </cell>
          <cell r="K13">
            <v>0</v>
          </cell>
        </row>
        <row r="14">
          <cell r="B14">
            <v>23.88333333333334</v>
          </cell>
          <cell r="C14">
            <v>32.1</v>
          </cell>
          <cell r="D14">
            <v>15.1</v>
          </cell>
          <cell r="E14">
            <v>43.916666666666664</v>
          </cell>
          <cell r="F14">
            <v>62</v>
          </cell>
          <cell r="G14">
            <v>29</v>
          </cell>
          <cell r="H14">
            <v>23.400000000000002</v>
          </cell>
          <cell r="I14" t="str">
            <v>NE</v>
          </cell>
          <cell r="J14">
            <v>40.32</v>
          </cell>
          <cell r="K14">
            <v>0</v>
          </cell>
        </row>
        <row r="15">
          <cell r="B15">
            <v>24.595833333333328</v>
          </cell>
          <cell r="C15">
            <v>30.7</v>
          </cell>
          <cell r="D15">
            <v>19.100000000000001</v>
          </cell>
          <cell r="E15">
            <v>54.666666666666664</v>
          </cell>
          <cell r="F15">
            <v>73</v>
          </cell>
          <cell r="G15">
            <v>41</v>
          </cell>
          <cell r="H15">
            <v>31.680000000000003</v>
          </cell>
          <cell r="I15" t="str">
            <v>L</v>
          </cell>
          <cell r="J15">
            <v>51.480000000000004</v>
          </cell>
          <cell r="K15">
            <v>0</v>
          </cell>
        </row>
        <row r="16">
          <cell r="B16">
            <v>23.620833333333334</v>
          </cell>
          <cell r="C16">
            <v>35.299999999999997</v>
          </cell>
          <cell r="D16">
            <v>18.3</v>
          </cell>
          <cell r="E16">
            <v>67.666666666666671</v>
          </cell>
          <cell r="F16">
            <v>100</v>
          </cell>
          <cell r="G16">
            <v>33</v>
          </cell>
          <cell r="H16">
            <v>23.759999999999998</v>
          </cell>
          <cell r="I16" t="str">
            <v>N</v>
          </cell>
          <cell r="J16">
            <v>54.72</v>
          </cell>
          <cell r="K16">
            <v>31.4</v>
          </cell>
        </row>
        <row r="17">
          <cell r="B17">
            <v>19.945833333333336</v>
          </cell>
          <cell r="C17">
            <v>23.4</v>
          </cell>
          <cell r="D17">
            <v>16.600000000000001</v>
          </cell>
          <cell r="E17">
            <v>92.708333333333329</v>
          </cell>
          <cell r="F17">
            <v>100</v>
          </cell>
          <cell r="G17">
            <v>78</v>
          </cell>
          <cell r="H17">
            <v>24.840000000000003</v>
          </cell>
          <cell r="I17" t="str">
            <v>NE</v>
          </cell>
          <cell r="J17">
            <v>46.800000000000004</v>
          </cell>
          <cell r="K17">
            <v>30.799999999999997</v>
          </cell>
        </row>
        <row r="18">
          <cell r="B18">
            <v>21.179166666666667</v>
          </cell>
          <cell r="C18">
            <v>26.5</v>
          </cell>
          <cell r="D18">
            <v>18.100000000000001</v>
          </cell>
          <cell r="E18">
            <v>88.291666666666671</v>
          </cell>
          <cell r="F18">
            <v>100</v>
          </cell>
          <cell r="G18">
            <v>65</v>
          </cell>
          <cell r="H18">
            <v>15.840000000000002</v>
          </cell>
          <cell r="I18" t="str">
            <v>NE</v>
          </cell>
          <cell r="J18">
            <v>50.76</v>
          </cell>
          <cell r="K18">
            <v>31.400000000000002</v>
          </cell>
        </row>
        <row r="19">
          <cell r="B19">
            <v>23.729166666666668</v>
          </cell>
          <cell r="C19">
            <v>30.2</v>
          </cell>
          <cell r="D19">
            <v>20</v>
          </cell>
          <cell r="E19">
            <v>80.875</v>
          </cell>
          <cell r="F19">
            <v>95</v>
          </cell>
          <cell r="G19">
            <v>60</v>
          </cell>
          <cell r="H19">
            <v>17.64</v>
          </cell>
          <cell r="I19" t="str">
            <v>NE</v>
          </cell>
          <cell r="J19">
            <v>33.119999999999997</v>
          </cell>
          <cell r="K19">
            <v>0</v>
          </cell>
        </row>
        <row r="20">
          <cell r="B20">
            <v>28.487499999999997</v>
          </cell>
          <cell r="C20">
            <v>36.299999999999997</v>
          </cell>
          <cell r="D20">
            <v>22.6</v>
          </cell>
          <cell r="E20">
            <v>64.333333333333329</v>
          </cell>
          <cell r="F20">
            <v>87</v>
          </cell>
          <cell r="G20">
            <v>34</v>
          </cell>
          <cell r="H20">
            <v>21.96</v>
          </cell>
          <cell r="I20" t="str">
            <v>NE</v>
          </cell>
          <cell r="J20">
            <v>46.800000000000004</v>
          </cell>
          <cell r="K20">
            <v>0</v>
          </cell>
        </row>
        <row r="21">
          <cell r="B21">
            <v>29.191666666666666</v>
          </cell>
          <cell r="C21">
            <v>35.1</v>
          </cell>
          <cell r="D21">
            <v>23.8</v>
          </cell>
          <cell r="E21">
            <v>61.5</v>
          </cell>
          <cell r="F21">
            <v>81</v>
          </cell>
          <cell r="G21">
            <v>39</v>
          </cell>
          <cell r="H21">
            <v>16.559999999999999</v>
          </cell>
          <cell r="I21" t="str">
            <v>N</v>
          </cell>
          <cell r="J21">
            <v>39.24</v>
          </cell>
          <cell r="K21">
            <v>0</v>
          </cell>
        </row>
        <row r="22">
          <cell r="B22">
            <v>27.833333333333329</v>
          </cell>
          <cell r="C22">
            <v>33.4</v>
          </cell>
          <cell r="D22">
            <v>24.5</v>
          </cell>
          <cell r="E22">
            <v>69.142857142857139</v>
          </cell>
          <cell r="F22">
            <v>84</v>
          </cell>
          <cell r="G22">
            <v>49</v>
          </cell>
          <cell r="H22">
            <v>18.720000000000002</v>
          </cell>
          <cell r="I22" t="str">
            <v>NE</v>
          </cell>
          <cell r="J22">
            <v>36</v>
          </cell>
          <cell r="K22">
            <v>0</v>
          </cell>
        </row>
        <row r="23">
          <cell r="B23">
            <v>30.204166666666666</v>
          </cell>
          <cell r="C23">
            <v>37.799999999999997</v>
          </cell>
          <cell r="D23">
            <v>23.9</v>
          </cell>
          <cell r="E23">
            <v>57.5</v>
          </cell>
          <cell r="F23">
            <v>82</v>
          </cell>
          <cell r="G23">
            <v>29</v>
          </cell>
          <cell r="H23">
            <v>24.840000000000003</v>
          </cell>
          <cell r="I23" t="str">
            <v>NO</v>
          </cell>
          <cell r="J23">
            <v>47.519999999999996</v>
          </cell>
          <cell r="K23">
            <v>0</v>
          </cell>
        </row>
        <row r="24">
          <cell r="B24">
            <v>27.020833333333329</v>
          </cell>
          <cell r="C24">
            <v>30.9</v>
          </cell>
          <cell r="D24">
            <v>23.3</v>
          </cell>
          <cell r="E24">
            <v>73.125</v>
          </cell>
          <cell r="F24">
            <v>89</v>
          </cell>
          <cell r="G24">
            <v>55</v>
          </cell>
          <cell r="H24">
            <v>15.48</v>
          </cell>
          <cell r="I24" t="str">
            <v>S</v>
          </cell>
          <cell r="J24">
            <v>35.64</v>
          </cell>
          <cell r="K24">
            <v>0</v>
          </cell>
        </row>
        <row r="25">
          <cell r="B25">
            <v>23.337499999999995</v>
          </cell>
          <cell r="C25">
            <v>27.9</v>
          </cell>
          <cell r="D25">
            <v>19.7</v>
          </cell>
          <cell r="E25">
            <v>66.791666666666671</v>
          </cell>
          <cell r="F25">
            <v>87</v>
          </cell>
          <cell r="G25">
            <v>30</v>
          </cell>
          <cell r="H25">
            <v>16.920000000000002</v>
          </cell>
          <cell r="I25" t="str">
            <v>S</v>
          </cell>
          <cell r="J25">
            <v>37.440000000000005</v>
          </cell>
          <cell r="K25">
            <v>0</v>
          </cell>
        </row>
        <row r="26">
          <cell r="B26">
            <v>24.612499999999994</v>
          </cell>
          <cell r="C26">
            <v>32.9</v>
          </cell>
          <cell r="D26">
            <v>17.8</v>
          </cell>
          <cell r="E26">
            <v>65.958333333333329</v>
          </cell>
          <cell r="F26">
            <v>85</v>
          </cell>
          <cell r="G26">
            <v>45</v>
          </cell>
          <cell r="H26">
            <v>7.9200000000000008</v>
          </cell>
          <cell r="I26" t="str">
            <v>S</v>
          </cell>
          <cell r="J26">
            <v>28.8</v>
          </cell>
          <cell r="K26">
            <v>0</v>
          </cell>
        </row>
        <row r="27">
          <cell r="B27">
            <v>26.370833333333326</v>
          </cell>
          <cell r="C27">
            <v>33.1</v>
          </cell>
          <cell r="D27">
            <v>20.5</v>
          </cell>
          <cell r="E27">
            <v>66.5</v>
          </cell>
          <cell r="F27">
            <v>86</v>
          </cell>
          <cell r="G27">
            <v>46</v>
          </cell>
          <cell r="H27">
            <v>23.400000000000002</v>
          </cell>
          <cell r="I27" t="str">
            <v>NE</v>
          </cell>
          <cell r="J27">
            <v>38.159999999999997</v>
          </cell>
          <cell r="K27">
            <v>0</v>
          </cell>
        </row>
        <row r="28">
          <cell r="B28">
            <v>28</v>
          </cell>
          <cell r="C28">
            <v>33.9</v>
          </cell>
          <cell r="D28">
            <v>24.3</v>
          </cell>
          <cell r="E28">
            <v>67.041666666666671</v>
          </cell>
          <cell r="F28">
            <v>83</v>
          </cell>
          <cell r="G28">
            <v>44</v>
          </cell>
          <cell r="H28">
            <v>14.76</v>
          </cell>
          <cell r="I28" t="str">
            <v>N</v>
          </cell>
          <cell r="J28">
            <v>33.480000000000004</v>
          </cell>
          <cell r="K28">
            <v>4.2</v>
          </cell>
        </row>
        <row r="29">
          <cell r="B29">
            <v>25.654166666666669</v>
          </cell>
          <cell r="C29">
            <v>31.1</v>
          </cell>
          <cell r="D29">
            <v>21.2</v>
          </cell>
          <cell r="E29">
            <v>77.333333333333329</v>
          </cell>
          <cell r="F29">
            <v>97</v>
          </cell>
          <cell r="G29">
            <v>56</v>
          </cell>
          <cell r="H29">
            <v>23.400000000000002</v>
          </cell>
          <cell r="I29" t="str">
            <v>NE</v>
          </cell>
          <cell r="J29">
            <v>39.24</v>
          </cell>
          <cell r="K29">
            <v>3</v>
          </cell>
        </row>
        <row r="30">
          <cell r="B30">
            <v>20.408333333333331</v>
          </cell>
          <cell r="C30">
            <v>24.7</v>
          </cell>
          <cell r="D30">
            <v>19.3</v>
          </cell>
          <cell r="E30">
            <v>90</v>
          </cell>
          <cell r="F30">
            <v>97</v>
          </cell>
          <cell r="G30">
            <v>77</v>
          </cell>
          <cell r="H30">
            <v>19.8</v>
          </cell>
          <cell r="I30" t="str">
            <v>SE</v>
          </cell>
          <cell r="J30">
            <v>64.08</v>
          </cell>
          <cell r="K30">
            <v>158.19999999999999</v>
          </cell>
        </row>
        <row r="31">
          <cell r="B31">
            <v>20.079166666666669</v>
          </cell>
          <cell r="C31">
            <v>24.5</v>
          </cell>
          <cell r="D31">
            <v>16.2</v>
          </cell>
          <cell r="E31">
            <v>73.952380952380949</v>
          </cell>
          <cell r="F31">
            <v>100</v>
          </cell>
          <cell r="G31">
            <v>48</v>
          </cell>
          <cell r="H31">
            <v>23.040000000000003</v>
          </cell>
          <cell r="I31" t="str">
            <v>SO</v>
          </cell>
          <cell r="J31">
            <v>46.800000000000004</v>
          </cell>
          <cell r="K31">
            <v>5</v>
          </cell>
        </row>
        <row r="32">
          <cell r="B32">
            <v>16.208333333333336</v>
          </cell>
          <cell r="C32">
            <v>21.8</v>
          </cell>
          <cell r="D32">
            <v>10.4</v>
          </cell>
          <cell r="E32">
            <v>59.375</v>
          </cell>
          <cell r="F32">
            <v>85</v>
          </cell>
          <cell r="G32">
            <v>30</v>
          </cell>
          <cell r="H32">
            <v>16.920000000000002</v>
          </cell>
          <cell r="I32" t="str">
            <v>S</v>
          </cell>
          <cell r="J32">
            <v>38.159999999999997</v>
          </cell>
          <cell r="K32">
            <v>0</v>
          </cell>
        </row>
        <row r="33">
          <cell r="B33">
            <v>18.999999999999996</v>
          </cell>
          <cell r="C33">
            <v>27.2</v>
          </cell>
          <cell r="D33">
            <v>11.3</v>
          </cell>
          <cell r="E33">
            <v>57.708333333333336</v>
          </cell>
          <cell r="F33">
            <v>84</v>
          </cell>
          <cell r="G33">
            <v>32</v>
          </cell>
          <cell r="H33">
            <v>22.68</v>
          </cell>
          <cell r="I33" t="str">
            <v>NE</v>
          </cell>
          <cell r="J33">
            <v>42.480000000000004</v>
          </cell>
          <cell r="K33">
            <v>0</v>
          </cell>
        </row>
        <row r="34">
          <cell r="B34">
            <v>22.016666666666669</v>
          </cell>
          <cell r="C34">
            <v>30.3</v>
          </cell>
          <cell r="D34">
            <v>15.4</v>
          </cell>
          <cell r="E34">
            <v>57.166666666666664</v>
          </cell>
          <cell r="F34">
            <v>82</v>
          </cell>
          <cell r="G34">
            <v>31</v>
          </cell>
          <cell r="H34">
            <v>23.040000000000003</v>
          </cell>
          <cell r="I34" t="str">
            <v>NE</v>
          </cell>
          <cell r="J34">
            <v>39.96</v>
          </cell>
          <cell r="K34">
            <v>0</v>
          </cell>
        </row>
        <row r="35">
          <cell r="B35">
            <v>24.937500000000004</v>
          </cell>
          <cell r="C35">
            <v>33</v>
          </cell>
          <cell r="D35">
            <v>20.100000000000001</v>
          </cell>
          <cell r="E35">
            <v>63.583333333333336</v>
          </cell>
          <cell r="F35">
            <v>82</v>
          </cell>
          <cell r="G35">
            <v>43</v>
          </cell>
          <cell r="H35">
            <v>22.68</v>
          </cell>
          <cell r="I35" t="str">
            <v>NE</v>
          </cell>
          <cell r="J35">
            <v>58.32</v>
          </cell>
          <cell r="K35">
            <v>0.8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23.621739130434779</v>
          </cell>
          <cell r="C5">
            <v>30.2</v>
          </cell>
          <cell r="D5">
            <v>19.100000000000001</v>
          </cell>
          <cell r="E5">
            <v>56.521739130434781</v>
          </cell>
          <cell r="F5">
            <v>76</v>
          </cell>
          <cell r="G5">
            <v>35</v>
          </cell>
          <cell r="H5">
            <v>21.96</v>
          </cell>
          <cell r="I5" t="str">
            <v>L</v>
          </cell>
          <cell r="J5">
            <v>39.24</v>
          </cell>
          <cell r="K5">
            <v>0</v>
          </cell>
        </row>
        <row r="6">
          <cell r="B6">
            <v>23.49130434782608</v>
          </cell>
          <cell r="C6">
            <v>30.7</v>
          </cell>
          <cell r="D6">
            <v>16.8</v>
          </cell>
          <cell r="E6">
            <v>56.304347826086953</v>
          </cell>
          <cell r="F6">
            <v>78</v>
          </cell>
          <cell r="G6">
            <v>33</v>
          </cell>
          <cell r="H6">
            <v>19.8</v>
          </cell>
          <cell r="I6" t="str">
            <v>L</v>
          </cell>
          <cell r="J6">
            <v>34.200000000000003</v>
          </cell>
          <cell r="K6">
            <v>0</v>
          </cell>
        </row>
        <row r="7">
          <cell r="B7">
            <v>20.308333333333337</v>
          </cell>
          <cell r="C7">
            <v>25.9</v>
          </cell>
          <cell r="D7">
            <v>16.899999999999999</v>
          </cell>
          <cell r="E7">
            <v>71.416666666666671</v>
          </cell>
          <cell r="F7">
            <v>93</v>
          </cell>
          <cell r="G7">
            <v>51</v>
          </cell>
          <cell r="H7">
            <v>25.56</v>
          </cell>
          <cell r="I7" t="str">
            <v>SE</v>
          </cell>
          <cell r="J7">
            <v>47.519999999999996</v>
          </cell>
          <cell r="K7">
            <v>6</v>
          </cell>
        </row>
        <row r="8">
          <cell r="B8">
            <v>20.258333333333336</v>
          </cell>
          <cell r="C8">
            <v>25.8</v>
          </cell>
          <cell r="D8">
            <v>16.7</v>
          </cell>
          <cell r="E8">
            <v>78.458333333333329</v>
          </cell>
          <cell r="F8">
            <v>95</v>
          </cell>
          <cell r="G8">
            <v>50</v>
          </cell>
          <cell r="H8">
            <v>11.879999999999999</v>
          </cell>
          <cell r="I8" t="str">
            <v>S</v>
          </cell>
          <cell r="J8">
            <v>24.840000000000003</v>
          </cell>
          <cell r="K8">
            <v>0.2</v>
          </cell>
        </row>
        <row r="9">
          <cell r="B9">
            <v>21.679166666666671</v>
          </cell>
          <cell r="C9">
            <v>26.6</v>
          </cell>
          <cell r="D9">
            <v>19.100000000000001</v>
          </cell>
          <cell r="E9">
            <v>70.416666666666671</v>
          </cell>
          <cell r="F9">
            <v>82</v>
          </cell>
          <cell r="G9">
            <v>49</v>
          </cell>
          <cell r="H9">
            <v>13.32</v>
          </cell>
          <cell r="I9" t="str">
            <v>L</v>
          </cell>
          <cell r="J9">
            <v>35.64</v>
          </cell>
          <cell r="K9">
            <v>0</v>
          </cell>
        </row>
        <row r="10">
          <cell r="B10">
            <v>19.45</v>
          </cell>
          <cell r="C10">
            <v>23.8</v>
          </cell>
          <cell r="D10">
            <v>14.3</v>
          </cell>
          <cell r="E10">
            <v>63.083333333333336</v>
          </cell>
          <cell r="F10">
            <v>84</v>
          </cell>
          <cell r="G10">
            <v>38</v>
          </cell>
          <cell r="H10">
            <v>23.040000000000003</v>
          </cell>
          <cell r="I10" t="str">
            <v>SO</v>
          </cell>
          <cell r="J10">
            <v>46.440000000000005</v>
          </cell>
          <cell r="K10">
            <v>0</v>
          </cell>
        </row>
        <row r="11">
          <cell r="B11">
            <v>19.795833333333331</v>
          </cell>
          <cell r="C11">
            <v>28.2</v>
          </cell>
          <cell r="D11">
            <v>12.4</v>
          </cell>
          <cell r="E11">
            <v>59.5</v>
          </cell>
          <cell r="F11">
            <v>91</v>
          </cell>
          <cell r="G11">
            <v>27</v>
          </cell>
          <cell r="H11">
            <v>12.24</v>
          </cell>
          <cell r="I11" t="str">
            <v>S</v>
          </cell>
          <cell r="J11">
            <v>24.840000000000003</v>
          </cell>
          <cell r="K11">
            <v>0</v>
          </cell>
        </row>
        <row r="12">
          <cell r="B12">
            <v>22.452631578947365</v>
          </cell>
          <cell r="C12">
            <v>30.7</v>
          </cell>
          <cell r="D12">
            <v>17.399999999999999</v>
          </cell>
          <cell r="E12">
            <v>46.263157894736842</v>
          </cell>
          <cell r="F12">
            <v>64</v>
          </cell>
          <cell r="G12">
            <v>22</v>
          </cell>
          <cell r="H12">
            <v>12.6</v>
          </cell>
          <cell r="I12" t="str">
            <v>SE</v>
          </cell>
          <cell r="J12">
            <v>24.48</v>
          </cell>
          <cell r="K12">
            <v>0</v>
          </cell>
        </row>
        <row r="13">
          <cell r="B13">
            <v>23.39473684210526</v>
          </cell>
          <cell r="C13">
            <v>32.700000000000003</v>
          </cell>
          <cell r="D13">
            <v>17.899999999999999</v>
          </cell>
          <cell r="E13">
            <v>46.263157894736842</v>
          </cell>
          <cell r="F13">
            <v>64</v>
          </cell>
          <cell r="G13">
            <v>20</v>
          </cell>
          <cell r="H13">
            <v>15.840000000000002</v>
          </cell>
          <cell r="I13" t="str">
            <v>S</v>
          </cell>
          <cell r="J13">
            <v>26.64</v>
          </cell>
          <cell r="K13">
            <v>0</v>
          </cell>
        </row>
        <row r="14">
          <cell r="B14">
            <v>24.445000000000004</v>
          </cell>
          <cell r="C14">
            <v>33</v>
          </cell>
          <cell r="D14">
            <v>18.8</v>
          </cell>
          <cell r="E14">
            <v>44.75</v>
          </cell>
          <cell r="F14">
            <v>74</v>
          </cell>
          <cell r="G14">
            <v>26</v>
          </cell>
          <cell r="H14">
            <v>17.64</v>
          </cell>
          <cell r="I14" t="str">
            <v>L</v>
          </cell>
          <cell r="J14">
            <v>34.56</v>
          </cell>
          <cell r="K14">
            <v>0</v>
          </cell>
        </row>
        <row r="15">
          <cell r="B15">
            <v>23.381818181818186</v>
          </cell>
          <cell r="C15">
            <v>28.7</v>
          </cell>
          <cell r="D15">
            <v>19.600000000000001</v>
          </cell>
          <cell r="E15">
            <v>61.18181818181818</v>
          </cell>
          <cell r="F15">
            <v>83</v>
          </cell>
          <cell r="G15">
            <v>41</v>
          </cell>
          <cell r="H15">
            <v>26.28</v>
          </cell>
          <cell r="I15" t="str">
            <v>L</v>
          </cell>
          <cell r="J15">
            <v>50.04</v>
          </cell>
          <cell r="K15">
            <v>0.4</v>
          </cell>
        </row>
        <row r="16">
          <cell r="B16">
            <v>22.014285714285712</v>
          </cell>
          <cell r="C16">
            <v>30.6</v>
          </cell>
          <cell r="D16">
            <v>20.100000000000001</v>
          </cell>
          <cell r="E16">
            <v>67.5</v>
          </cell>
          <cell r="F16">
            <v>78</v>
          </cell>
          <cell r="G16">
            <v>41</v>
          </cell>
          <cell r="H16">
            <v>15.840000000000002</v>
          </cell>
          <cell r="I16" t="str">
            <v>NE</v>
          </cell>
          <cell r="J16">
            <v>35.64</v>
          </cell>
          <cell r="K16">
            <v>0</v>
          </cell>
        </row>
        <row r="17">
          <cell r="B17">
            <v>22.213636363636368</v>
          </cell>
          <cell r="C17">
            <v>27</v>
          </cell>
          <cell r="D17">
            <v>17.8</v>
          </cell>
          <cell r="E17">
            <v>82.13636363636364</v>
          </cell>
          <cell r="F17">
            <v>95</v>
          </cell>
          <cell r="G17">
            <v>61</v>
          </cell>
          <cell r="H17">
            <v>23.400000000000002</v>
          </cell>
          <cell r="I17" t="str">
            <v>L</v>
          </cell>
          <cell r="J17">
            <v>53.64</v>
          </cell>
          <cell r="K17">
            <v>17.8</v>
          </cell>
        </row>
        <row r="18">
          <cell r="B18">
            <v>20.978260869565219</v>
          </cell>
          <cell r="C18">
            <v>24.6</v>
          </cell>
          <cell r="D18">
            <v>17.7</v>
          </cell>
          <cell r="E18">
            <v>86.260869565217391</v>
          </cell>
          <cell r="F18">
            <v>96</v>
          </cell>
          <cell r="G18">
            <v>64</v>
          </cell>
          <cell r="H18">
            <v>18</v>
          </cell>
          <cell r="I18" t="str">
            <v>L</v>
          </cell>
          <cell r="J18">
            <v>50.76</v>
          </cell>
          <cell r="K18">
            <v>5.0000000000000009</v>
          </cell>
        </row>
        <row r="19">
          <cell r="B19">
            <v>21.157142857142862</v>
          </cell>
          <cell r="C19">
            <v>27.6</v>
          </cell>
          <cell r="D19">
            <v>20</v>
          </cell>
          <cell r="E19">
            <v>87.214285714285708</v>
          </cell>
          <cell r="F19">
            <v>92</v>
          </cell>
          <cell r="G19">
            <v>63</v>
          </cell>
          <cell r="H19">
            <v>12.24</v>
          </cell>
          <cell r="I19" t="str">
            <v>NE</v>
          </cell>
          <cell r="J19">
            <v>24.840000000000003</v>
          </cell>
          <cell r="K19">
            <v>0.2</v>
          </cell>
        </row>
        <row r="20">
          <cell r="B20">
            <v>25.181818181818183</v>
          </cell>
          <cell r="C20">
            <v>28.8</v>
          </cell>
          <cell r="D20">
            <v>23.2</v>
          </cell>
          <cell r="E20">
            <v>74.909090909090907</v>
          </cell>
          <cell r="F20">
            <v>82</v>
          </cell>
          <cell r="G20">
            <v>62</v>
          </cell>
          <cell r="H20">
            <v>8.64</v>
          </cell>
          <cell r="I20" t="str">
            <v>NE</v>
          </cell>
          <cell r="J20">
            <v>18</v>
          </cell>
          <cell r="K20">
            <v>0.2</v>
          </cell>
        </row>
        <row r="21">
          <cell r="B21">
            <v>27.566666666666663</v>
          </cell>
          <cell r="C21">
            <v>32.5</v>
          </cell>
          <cell r="D21">
            <v>24.4</v>
          </cell>
          <cell r="E21">
            <v>62.833333333333336</v>
          </cell>
          <cell r="F21">
            <v>79</v>
          </cell>
          <cell r="G21">
            <v>45</v>
          </cell>
          <cell r="H21">
            <v>11.16</v>
          </cell>
          <cell r="I21" t="str">
            <v>NE</v>
          </cell>
          <cell r="J21">
            <v>25.2</v>
          </cell>
          <cell r="K21">
            <v>0</v>
          </cell>
        </row>
        <row r="22">
          <cell r="B22">
            <v>25.933333333333334</v>
          </cell>
          <cell r="C22">
            <v>28.6</v>
          </cell>
          <cell r="D22">
            <v>24.3</v>
          </cell>
          <cell r="E22">
            <v>73.166666666666671</v>
          </cell>
          <cell r="F22">
            <v>83</v>
          </cell>
          <cell r="G22">
            <v>61</v>
          </cell>
          <cell r="H22">
            <v>8.2799999999999994</v>
          </cell>
          <cell r="I22" t="str">
            <v>N</v>
          </cell>
          <cell r="J22">
            <v>16.920000000000002</v>
          </cell>
          <cell r="K22">
            <v>0</v>
          </cell>
        </row>
        <row r="23">
          <cell r="B23">
            <v>26.683333333333334</v>
          </cell>
          <cell r="C23">
            <v>32.9</v>
          </cell>
          <cell r="D23">
            <v>24.2</v>
          </cell>
          <cell r="E23">
            <v>68.666666666666671</v>
          </cell>
          <cell r="F23">
            <v>79</v>
          </cell>
          <cell r="G23">
            <v>47</v>
          </cell>
          <cell r="H23">
            <v>14.4</v>
          </cell>
          <cell r="I23" t="str">
            <v>NE</v>
          </cell>
          <cell r="J23">
            <v>24.48</v>
          </cell>
          <cell r="K23">
            <v>0</v>
          </cell>
        </row>
        <row r="24">
          <cell r="B24">
            <v>26.8</v>
          </cell>
          <cell r="C24">
            <v>27.9</v>
          </cell>
          <cell r="D24">
            <v>26.8</v>
          </cell>
          <cell r="E24">
            <v>63</v>
          </cell>
          <cell r="F24">
            <v>63</v>
          </cell>
          <cell r="G24">
            <v>59</v>
          </cell>
          <cell r="H24">
            <v>5.7600000000000007</v>
          </cell>
          <cell r="I24" t="str">
            <v>O</v>
          </cell>
          <cell r="J24">
            <v>15.120000000000001</v>
          </cell>
          <cell r="K24">
            <v>0</v>
          </cell>
        </row>
        <row r="25">
          <cell r="B25">
            <v>22.425000000000001</v>
          </cell>
          <cell r="C25">
            <v>28.3</v>
          </cell>
          <cell r="D25">
            <v>21.3</v>
          </cell>
          <cell r="E25">
            <v>84.36363636363636</v>
          </cell>
          <cell r="F25">
            <v>100</v>
          </cell>
          <cell r="G25">
            <v>57</v>
          </cell>
          <cell r="H25">
            <v>15.840000000000002</v>
          </cell>
          <cell r="I25" t="str">
            <v>SO</v>
          </cell>
          <cell r="J25">
            <v>57.960000000000008</v>
          </cell>
          <cell r="K25">
            <v>0</v>
          </cell>
        </row>
        <row r="26">
          <cell r="B26">
            <v>21.545454545454543</v>
          </cell>
          <cell r="C26">
            <v>26.1</v>
          </cell>
          <cell r="D26">
            <v>19.7</v>
          </cell>
          <cell r="E26">
            <v>64.818181818181813</v>
          </cell>
          <cell r="F26">
            <v>74</v>
          </cell>
          <cell r="G26">
            <v>46</v>
          </cell>
          <cell r="H26">
            <v>15.120000000000001</v>
          </cell>
          <cell r="I26" t="str">
            <v>S</v>
          </cell>
          <cell r="J26">
            <v>28.08</v>
          </cell>
          <cell r="K26">
            <v>0</v>
          </cell>
        </row>
        <row r="27">
          <cell r="B27">
            <v>22.583333333333332</v>
          </cell>
          <cell r="C27">
            <v>25.9</v>
          </cell>
          <cell r="D27">
            <v>20.5</v>
          </cell>
          <cell r="E27">
            <v>77.833333333333329</v>
          </cell>
          <cell r="F27">
            <v>83</v>
          </cell>
          <cell r="G27">
            <v>70</v>
          </cell>
          <cell r="H27">
            <v>15.48</v>
          </cell>
          <cell r="I27" t="str">
            <v>L</v>
          </cell>
          <cell r="J27">
            <v>29.16</v>
          </cell>
          <cell r="K27">
            <v>0</v>
          </cell>
        </row>
        <row r="28">
          <cell r="B28">
            <v>26.150000000000002</v>
          </cell>
          <cell r="C28">
            <v>28.7</v>
          </cell>
          <cell r="D28">
            <v>24.2</v>
          </cell>
          <cell r="E28">
            <v>74.666666666666671</v>
          </cell>
          <cell r="F28">
            <v>86</v>
          </cell>
          <cell r="G28">
            <v>59</v>
          </cell>
          <cell r="H28">
            <v>13.32</v>
          </cell>
          <cell r="I28" t="str">
            <v>N</v>
          </cell>
          <cell r="J28">
            <v>23.040000000000003</v>
          </cell>
          <cell r="K28">
            <v>0</v>
          </cell>
        </row>
        <row r="29">
          <cell r="B29">
            <v>24.783333333333331</v>
          </cell>
          <cell r="C29">
            <v>30.2</v>
          </cell>
          <cell r="D29">
            <v>22.6</v>
          </cell>
          <cell r="E29">
            <v>78.833333333333329</v>
          </cell>
          <cell r="F29">
            <v>87</v>
          </cell>
          <cell r="G29">
            <v>61</v>
          </cell>
          <cell r="H29">
            <v>10.8</v>
          </cell>
          <cell r="I29" t="str">
            <v>L</v>
          </cell>
          <cell r="J29">
            <v>22.68</v>
          </cell>
          <cell r="K29">
            <v>0</v>
          </cell>
        </row>
        <row r="30">
          <cell r="B30">
            <v>22.169230769230772</v>
          </cell>
          <cell r="C30">
            <v>25.6</v>
          </cell>
          <cell r="D30">
            <v>20.6</v>
          </cell>
          <cell r="E30">
            <v>89.769230769230774</v>
          </cell>
          <cell r="F30">
            <v>95</v>
          </cell>
          <cell r="G30">
            <v>75</v>
          </cell>
          <cell r="H30">
            <v>16.920000000000002</v>
          </cell>
          <cell r="I30" t="str">
            <v>L</v>
          </cell>
          <cell r="J30">
            <v>36.36</v>
          </cell>
          <cell r="K30">
            <v>0</v>
          </cell>
        </row>
        <row r="31">
          <cell r="B31">
            <v>20.05</v>
          </cell>
          <cell r="C31">
            <v>24</v>
          </cell>
          <cell r="D31">
            <v>17.8</v>
          </cell>
          <cell r="E31">
            <v>79.900000000000006</v>
          </cell>
          <cell r="F31">
            <v>96</v>
          </cell>
          <cell r="G31">
            <v>48</v>
          </cell>
          <cell r="H31">
            <v>20.16</v>
          </cell>
          <cell r="I31" t="str">
            <v>SO</v>
          </cell>
          <cell r="J31">
            <v>42.12</v>
          </cell>
          <cell r="K31">
            <v>0</v>
          </cell>
        </row>
        <row r="32">
          <cell r="B32">
            <v>17.05</v>
          </cell>
          <cell r="C32">
            <v>23.3</v>
          </cell>
          <cell r="D32">
            <v>11.1</v>
          </cell>
          <cell r="E32">
            <v>58.590909090909093</v>
          </cell>
          <cell r="F32">
            <v>83</v>
          </cell>
          <cell r="G32">
            <v>28</v>
          </cell>
          <cell r="H32">
            <v>19.8</v>
          </cell>
          <cell r="I32" t="str">
            <v>S</v>
          </cell>
          <cell r="J32">
            <v>42.12</v>
          </cell>
          <cell r="K32">
            <v>0</v>
          </cell>
        </row>
        <row r="33">
          <cell r="B33">
            <v>16.55</v>
          </cell>
          <cell r="C33">
            <v>24</v>
          </cell>
          <cell r="D33">
            <v>13.2</v>
          </cell>
          <cell r="E33">
            <v>56.714285714285715</v>
          </cell>
          <cell r="F33">
            <v>68</v>
          </cell>
          <cell r="G33">
            <v>43</v>
          </cell>
          <cell r="H33">
            <v>16.559999999999999</v>
          </cell>
          <cell r="I33" t="str">
            <v>S</v>
          </cell>
          <cell r="J33">
            <v>34.200000000000003</v>
          </cell>
          <cell r="K33">
            <v>0</v>
          </cell>
        </row>
        <row r="34">
          <cell r="B34">
            <v>18.930769230769229</v>
          </cell>
          <cell r="C34">
            <v>23.1</v>
          </cell>
          <cell r="D34">
            <v>15.9</v>
          </cell>
          <cell r="E34">
            <v>66.230769230769226</v>
          </cell>
          <cell r="F34">
            <v>83</v>
          </cell>
          <cell r="G34">
            <v>48</v>
          </cell>
          <cell r="H34">
            <v>16.2</v>
          </cell>
          <cell r="I34" t="str">
            <v>L</v>
          </cell>
          <cell r="J34">
            <v>32.04</v>
          </cell>
          <cell r="K34">
            <v>0</v>
          </cell>
        </row>
        <row r="35">
          <cell r="B35">
            <v>22.616666666666664</v>
          </cell>
          <cell r="C35">
            <v>25.2</v>
          </cell>
          <cell r="D35">
            <v>20.8</v>
          </cell>
          <cell r="E35">
            <v>65.5</v>
          </cell>
          <cell r="F35">
            <v>80</v>
          </cell>
          <cell r="G35">
            <v>52</v>
          </cell>
          <cell r="H35">
            <v>14.76</v>
          </cell>
          <cell r="I35" t="str">
            <v>L</v>
          </cell>
          <cell r="J35">
            <v>28.44</v>
          </cell>
          <cell r="K35">
            <v>0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26.724999999999991</v>
          </cell>
          <cell r="C5">
            <v>32.799999999999997</v>
          </cell>
          <cell r="D5">
            <v>22.1</v>
          </cell>
          <cell r="E5">
            <v>46.833333333333336</v>
          </cell>
          <cell r="F5">
            <v>65</v>
          </cell>
          <cell r="G5">
            <v>33</v>
          </cell>
          <cell r="H5">
            <v>12.96</v>
          </cell>
          <cell r="I5" t="str">
            <v>SE</v>
          </cell>
          <cell r="J5">
            <v>41.04</v>
          </cell>
          <cell r="K5">
            <v>0</v>
          </cell>
        </row>
        <row r="6">
          <cell r="B6">
            <v>26.866666666666671</v>
          </cell>
          <cell r="C6">
            <v>34.6</v>
          </cell>
          <cell r="D6">
            <v>18.5</v>
          </cell>
          <cell r="E6">
            <v>51.125</v>
          </cell>
          <cell r="F6">
            <v>90</v>
          </cell>
          <cell r="G6">
            <v>28</v>
          </cell>
          <cell r="H6">
            <v>11.879999999999999</v>
          </cell>
          <cell r="I6" t="str">
            <v>L</v>
          </cell>
          <cell r="J6">
            <v>27.36</v>
          </cell>
          <cell r="K6">
            <v>0</v>
          </cell>
        </row>
        <row r="7">
          <cell r="B7">
            <v>21.995833333333334</v>
          </cell>
          <cell r="C7">
            <v>29.1</v>
          </cell>
          <cell r="D7">
            <v>18.100000000000001</v>
          </cell>
          <cell r="E7">
            <v>72.25</v>
          </cell>
          <cell r="F7">
            <v>92</v>
          </cell>
          <cell r="G7">
            <v>42</v>
          </cell>
          <cell r="H7">
            <v>8.2799999999999994</v>
          </cell>
          <cell r="I7" t="str">
            <v>SE</v>
          </cell>
          <cell r="J7">
            <v>29.16</v>
          </cell>
          <cell r="K7">
            <v>5.2000000000000011</v>
          </cell>
        </row>
        <row r="8">
          <cell r="B8">
            <v>22.095833333333331</v>
          </cell>
          <cell r="C8">
            <v>29.5</v>
          </cell>
          <cell r="D8">
            <v>17.600000000000001</v>
          </cell>
          <cell r="E8">
            <v>74.958333333333329</v>
          </cell>
          <cell r="F8">
            <v>97</v>
          </cell>
          <cell r="G8">
            <v>45</v>
          </cell>
          <cell r="H8">
            <v>7.5600000000000005</v>
          </cell>
          <cell r="I8" t="str">
            <v>NE</v>
          </cell>
          <cell r="J8">
            <v>21.6</v>
          </cell>
          <cell r="K8">
            <v>0.2</v>
          </cell>
        </row>
        <row r="9">
          <cell r="B9">
            <v>23.512499999999999</v>
          </cell>
          <cell r="C9">
            <v>28.8</v>
          </cell>
          <cell r="D9">
            <v>17.600000000000001</v>
          </cell>
          <cell r="E9">
            <v>72.583333333333329</v>
          </cell>
          <cell r="F9">
            <v>98</v>
          </cell>
          <cell r="G9">
            <v>46</v>
          </cell>
          <cell r="H9">
            <v>11.879999999999999</v>
          </cell>
          <cell r="I9" t="str">
            <v>SE</v>
          </cell>
          <cell r="J9">
            <v>36.72</v>
          </cell>
          <cell r="K9">
            <v>26.6</v>
          </cell>
        </row>
        <row r="10">
          <cell r="B10">
            <v>20.658333333333328</v>
          </cell>
          <cell r="C10">
            <v>25.9</v>
          </cell>
          <cell r="D10">
            <v>14.8</v>
          </cell>
          <cell r="E10">
            <v>60.708333333333336</v>
          </cell>
          <cell r="F10">
            <v>81</v>
          </cell>
          <cell r="G10">
            <v>35</v>
          </cell>
          <cell r="H10">
            <v>14.4</v>
          </cell>
          <cell r="I10" t="str">
            <v>SO</v>
          </cell>
          <cell r="J10">
            <v>34.92</v>
          </cell>
          <cell r="K10">
            <v>0</v>
          </cell>
        </row>
        <row r="11">
          <cell r="B11">
            <v>19.895833333333332</v>
          </cell>
          <cell r="C11">
            <v>29.6</v>
          </cell>
          <cell r="D11">
            <v>10.7</v>
          </cell>
          <cell r="E11">
            <v>63.083333333333336</v>
          </cell>
          <cell r="F11">
            <v>98</v>
          </cell>
          <cell r="G11">
            <v>25</v>
          </cell>
          <cell r="H11">
            <v>9.3600000000000012</v>
          </cell>
          <cell r="I11" t="str">
            <v>NE</v>
          </cell>
          <cell r="J11">
            <v>20.88</v>
          </cell>
          <cell r="K11">
            <v>0</v>
          </cell>
        </row>
        <row r="12">
          <cell r="B12">
            <v>22.724999999999998</v>
          </cell>
          <cell r="C12">
            <v>32.299999999999997</v>
          </cell>
          <cell r="D12">
            <v>15.2</v>
          </cell>
          <cell r="E12">
            <v>57.916666666666664</v>
          </cell>
          <cell r="F12">
            <v>88</v>
          </cell>
          <cell r="G12">
            <v>22</v>
          </cell>
          <cell r="H12">
            <v>7.9200000000000008</v>
          </cell>
          <cell r="I12" t="str">
            <v>S</v>
          </cell>
          <cell r="J12">
            <v>24.48</v>
          </cell>
          <cell r="K12">
            <v>0</v>
          </cell>
        </row>
        <row r="13">
          <cell r="B13">
            <v>24.962500000000006</v>
          </cell>
          <cell r="C13">
            <v>34.200000000000003</v>
          </cell>
          <cell r="D13">
            <v>14.6</v>
          </cell>
          <cell r="E13">
            <v>51.083333333333336</v>
          </cell>
          <cell r="F13">
            <v>91</v>
          </cell>
          <cell r="G13">
            <v>21</v>
          </cell>
          <cell r="H13">
            <v>7.9200000000000008</v>
          </cell>
          <cell r="I13" t="str">
            <v>L</v>
          </cell>
          <cell r="J13">
            <v>22.68</v>
          </cell>
          <cell r="K13">
            <v>0</v>
          </cell>
        </row>
        <row r="14">
          <cell r="B14">
            <v>27.662499999999998</v>
          </cell>
          <cell r="C14">
            <v>36.6</v>
          </cell>
          <cell r="D14">
            <v>19</v>
          </cell>
          <cell r="E14">
            <v>36.375</v>
          </cell>
          <cell r="F14">
            <v>57</v>
          </cell>
          <cell r="G14">
            <v>16</v>
          </cell>
          <cell r="H14">
            <v>17.64</v>
          </cell>
          <cell r="I14" t="str">
            <v>SE</v>
          </cell>
          <cell r="J14">
            <v>30.240000000000002</v>
          </cell>
          <cell r="K14">
            <v>0</v>
          </cell>
        </row>
        <row r="15">
          <cell r="B15">
            <v>26.908333333333335</v>
          </cell>
          <cell r="C15">
            <v>35.9</v>
          </cell>
          <cell r="D15">
            <v>19.5</v>
          </cell>
          <cell r="E15">
            <v>55.666666666666664</v>
          </cell>
          <cell r="F15">
            <v>82</v>
          </cell>
          <cell r="G15">
            <v>32</v>
          </cell>
          <cell r="H15">
            <v>14.04</v>
          </cell>
          <cell r="I15" t="str">
            <v>SE</v>
          </cell>
          <cell r="J15">
            <v>34.200000000000003</v>
          </cell>
          <cell r="K15">
            <v>0</v>
          </cell>
        </row>
        <row r="16">
          <cell r="B16">
            <v>27.541666666666661</v>
          </cell>
          <cell r="C16">
            <v>34.1</v>
          </cell>
          <cell r="D16">
            <v>21.5</v>
          </cell>
          <cell r="E16">
            <v>59.541666666666664</v>
          </cell>
          <cell r="F16">
            <v>80</v>
          </cell>
          <cell r="G16">
            <v>44</v>
          </cell>
          <cell r="H16">
            <v>25.2</v>
          </cell>
          <cell r="I16" t="str">
            <v>N</v>
          </cell>
          <cell r="J16">
            <v>48.24</v>
          </cell>
          <cell r="K16">
            <v>0</v>
          </cell>
        </row>
        <row r="17">
          <cell r="B17">
            <v>27.25</v>
          </cell>
          <cell r="C17">
            <v>31.7</v>
          </cell>
          <cell r="D17">
            <v>23.4</v>
          </cell>
          <cell r="E17">
            <v>64.041666666666671</v>
          </cell>
          <cell r="F17">
            <v>79</v>
          </cell>
          <cell r="G17">
            <v>49</v>
          </cell>
          <cell r="H17">
            <v>16.920000000000002</v>
          </cell>
          <cell r="I17" t="str">
            <v>N</v>
          </cell>
          <cell r="J17">
            <v>38.880000000000003</v>
          </cell>
          <cell r="K17">
            <v>0</v>
          </cell>
        </row>
        <row r="18">
          <cell r="B18">
            <v>25.395833333333329</v>
          </cell>
          <cell r="C18">
            <v>30</v>
          </cell>
          <cell r="D18">
            <v>20.7</v>
          </cell>
          <cell r="E18">
            <v>74.375</v>
          </cell>
          <cell r="F18">
            <v>97</v>
          </cell>
          <cell r="G18">
            <v>54</v>
          </cell>
          <cell r="H18">
            <v>25.2</v>
          </cell>
          <cell r="I18" t="str">
            <v>L</v>
          </cell>
          <cell r="J18">
            <v>53.28</v>
          </cell>
          <cell r="K18">
            <v>22.200000000000003</v>
          </cell>
        </row>
        <row r="19">
          <cell r="B19">
            <v>27.208333333333332</v>
          </cell>
          <cell r="C19">
            <v>35.1</v>
          </cell>
          <cell r="D19">
            <v>20.8</v>
          </cell>
          <cell r="E19">
            <v>63.541666666666664</v>
          </cell>
          <cell r="F19">
            <v>87</v>
          </cell>
          <cell r="G19">
            <v>33</v>
          </cell>
          <cell r="H19">
            <v>20.88</v>
          </cell>
          <cell r="I19" t="str">
            <v>N</v>
          </cell>
          <cell r="J19">
            <v>40.32</v>
          </cell>
          <cell r="K19">
            <v>0</v>
          </cell>
        </row>
        <row r="20">
          <cell r="B20">
            <v>30.424999999999994</v>
          </cell>
          <cell r="C20">
            <v>36.700000000000003</v>
          </cell>
          <cell r="D20">
            <v>24.6</v>
          </cell>
          <cell r="E20">
            <v>50.833333333333336</v>
          </cell>
          <cell r="F20">
            <v>72</v>
          </cell>
          <cell r="G20">
            <v>30</v>
          </cell>
          <cell r="H20">
            <v>21.96</v>
          </cell>
          <cell r="I20" t="str">
            <v>N</v>
          </cell>
          <cell r="J20">
            <v>50.04</v>
          </cell>
          <cell r="K20">
            <v>0</v>
          </cell>
        </row>
        <row r="21">
          <cell r="B21">
            <v>31.079166666666669</v>
          </cell>
          <cell r="C21">
            <v>37.5</v>
          </cell>
          <cell r="D21">
            <v>25.1</v>
          </cell>
          <cell r="E21">
            <v>51.333333333333336</v>
          </cell>
          <cell r="F21">
            <v>77</v>
          </cell>
          <cell r="G21">
            <v>28</v>
          </cell>
          <cell r="H21">
            <v>18.720000000000002</v>
          </cell>
          <cell r="I21" t="str">
            <v>N</v>
          </cell>
          <cell r="J21">
            <v>40.680000000000007</v>
          </cell>
          <cell r="K21">
            <v>0</v>
          </cell>
        </row>
        <row r="22">
          <cell r="B22">
            <v>30.645833333333329</v>
          </cell>
          <cell r="C22">
            <v>36.299999999999997</v>
          </cell>
          <cell r="D22">
            <v>27</v>
          </cell>
          <cell r="E22">
            <v>55.041666666666664</v>
          </cell>
          <cell r="F22">
            <v>68</v>
          </cell>
          <cell r="G22">
            <v>35</v>
          </cell>
          <cell r="H22">
            <v>18</v>
          </cell>
          <cell r="I22" t="str">
            <v>N</v>
          </cell>
          <cell r="J22">
            <v>41.4</v>
          </cell>
          <cell r="K22">
            <v>0.4</v>
          </cell>
        </row>
        <row r="23">
          <cell r="B23">
            <v>30.970833333333335</v>
          </cell>
          <cell r="C23">
            <v>38.200000000000003</v>
          </cell>
          <cell r="D23">
            <v>24</v>
          </cell>
          <cell r="E23">
            <v>55.166666666666664</v>
          </cell>
          <cell r="F23">
            <v>85</v>
          </cell>
          <cell r="G23">
            <v>26</v>
          </cell>
          <cell r="H23">
            <v>18</v>
          </cell>
          <cell r="I23" t="str">
            <v>N</v>
          </cell>
          <cell r="J23">
            <v>39.96</v>
          </cell>
          <cell r="K23">
            <v>0</v>
          </cell>
        </row>
        <row r="24">
          <cell r="B24">
            <v>27.183333333333334</v>
          </cell>
          <cell r="C24">
            <v>32.200000000000003</v>
          </cell>
          <cell r="D24">
            <v>23.6</v>
          </cell>
          <cell r="E24">
            <v>71.708333333333329</v>
          </cell>
          <cell r="F24">
            <v>87</v>
          </cell>
          <cell r="G24">
            <v>45</v>
          </cell>
          <cell r="H24">
            <v>14.76</v>
          </cell>
          <cell r="I24" t="str">
            <v>SO</v>
          </cell>
          <cell r="J24">
            <v>37.440000000000005</v>
          </cell>
          <cell r="K24">
            <v>0</v>
          </cell>
        </row>
        <row r="25">
          <cell r="B25">
            <v>25.241666666666664</v>
          </cell>
          <cell r="C25">
            <v>32</v>
          </cell>
          <cell r="D25">
            <v>21.2</v>
          </cell>
          <cell r="E25">
            <v>69.541666666666671</v>
          </cell>
          <cell r="F25">
            <v>88</v>
          </cell>
          <cell r="G25">
            <v>44</v>
          </cell>
          <cell r="H25">
            <v>10.08</v>
          </cell>
          <cell r="I25" t="str">
            <v>S</v>
          </cell>
          <cell r="J25">
            <v>28.08</v>
          </cell>
          <cell r="K25">
            <v>0</v>
          </cell>
        </row>
        <row r="26">
          <cell r="B26">
            <v>26.366666666666664</v>
          </cell>
          <cell r="C26">
            <v>35.700000000000003</v>
          </cell>
          <cell r="D26">
            <v>17.7</v>
          </cell>
          <cell r="E26">
            <v>55.166666666666664</v>
          </cell>
          <cell r="F26">
            <v>90</v>
          </cell>
          <cell r="G26">
            <v>30</v>
          </cell>
          <cell r="H26">
            <v>9</v>
          </cell>
          <cell r="I26" t="str">
            <v>SE</v>
          </cell>
          <cell r="J26">
            <v>21.240000000000002</v>
          </cell>
          <cell r="K26">
            <v>0</v>
          </cell>
        </row>
        <row r="27">
          <cell r="B27">
            <v>28.799999999999997</v>
          </cell>
          <cell r="C27">
            <v>37</v>
          </cell>
          <cell r="D27">
            <v>23.1</v>
          </cell>
          <cell r="E27">
            <v>61.166666666666664</v>
          </cell>
          <cell r="F27">
            <v>96</v>
          </cell>
          <cell r="G27">
            <v>33</v>
          </cell>
          <cell r="H27">
            <v>19.079999999999998</v>
          </cell>
          <cell r="I27" t="str">
            <v>L</v>
          </cell>
          <cell r="J27">
            <v>49.680000000000007</v>
          </cell>
          <cell r="K27">
            <v>13.8</v>
          </cell>
        </row>
        <row r="28">
          <cell r="B28">
            <v>26.466666666666672</v>
          </cell>
          <cell r="C28">
            <v>31.8</v>
          </cell>
          <cell r="D28">
            <v>23.1</v>
          </cell>
          <cell r="E28">
            <v>80.5</v>
          </cell>
          <cell r="F28">
            <v>97</v>
          </cell>
          <cell r="G28">
            <v>57</v>
          </cell>
          <cell r="H28">
            <v>15.840000000000002</v>
          </cell>
          <cell r="I28" t="str">
            <v>N</v>
          </cell>
          <cell r="J28">
            <v>32.04</v>
          </cell>
          <cell r="K28">
            <v>2.6</v>
          </cell>
        </row>
        <row r="29">
          <cell r="B29">
            <v>27.837499999999995</v>
          </cell>
          <cell r="C29">
            <v>34.1</v>
          </cell>
          <cell r="D29">
            <v>23.9</v>
          </cell>
          <cell r="E29">
            <v>70.458333333333329</v>
          </cell>
          <cell r="F29">
            <v>89</v>
          </cell>
          <cell r="G29">
            <v>39</v>
          </cell>
          <cell r="H29">
            <v>12.96</v>
          </cell>
          <cell r="I29" t="str">
            <v>N</v>
          </cell>
          <cell r="J29">
            <v>29.52</v>
          </cell>
          <cell r="K29">
            <v>0</v>
          </cell>
        </row>
        <row r="30">
          <cell r="B30">
            <v>25.958333333333339</v>
          </cell>
          <cell r="C30">
            <v>29.5</v>
          </cell>
          <cell r="D30">
            <v>21.6</v>
          </cell>
          <cell r="E30">
            <v>76.166666666666671</v>
          </cell>
          <cell r="F30">
            <v>91</v>
          </cell>
          <cell r="G30">
            <v>58</v>
          </cell>
          <cell r="H30">
            <v>16.920000000000002</v>
          </cell>
          <cell r="I30" t="str">
            <v>SO</v>
          </cell>
          <cell r="J30">
            <v>36.36</v>
          </cell>
          <cell r="K30">
            <v>2.6</v>
          </cell>
        </row>
        <row r="31">
          <cell r="B31">
            <v>21.820833333333336</v>
          </cell>
          <cell r="C31">
            <v>27.2</v>
          </cell>
          <cell r="D31">
            <v>17.899999999999999</v>
          </cell>
          <cell r="E31">
            <v>68.291666666666671</v>
          </cell>
          <cell r="F31">
            <v>91</v>
          </cell>
          <cell r="G31">
            <v>38</v>
          </cell>
          <cell r="H31">
            <v>14.4</v>
          </cell>
          <cell r="I31" t="str">
            <v>SO</v>
          </cell>
          <cell r="J31">
            <v>41.04</v>
          </cell>
          <cell r="K31">
            <v>0</v>
          </cell>
        </row>
        <row r="32">
          <cell r="B32">
            <v>19.433333333333341</v>
          </cell>
          <cell r="C32">
            <v>27.1</v>
          </cell>
          <cell r="D32">
            <v>11.5</v>
          </cell>
          <cell r="E32">
            <v>55.083333333333336</v>
          </cell>
          <cell r="F32">
            <v>88</v>
          </cell>
          <cell r="G32">
            <v>24</v>
          </cell>
          <cell r="H32">
            <v>8.2799999999999994</v>
          </cell>
          <cell r="I32" t="str">
            <v>S</v>
          </cell>
          <cell r="J32">
            <v>27.720000000000002</v>
          </cell>
          <cell r="K32">
            <v>0</v>
          </cell>
        </row>
        <row r="33">
          <cell r="B33">
            <v>20.383333333333333</v>
          </cell>
          <cell r="C33">
            <v>31.7</v>
          </cell>
          <cell r="D33">
            <v>9.4</v>
          </cell>
          <cell r="E33">
            <v>51.75</v>
          </cell>
          <cell r="F33">
            <v>93</v>
          </cell>
          <cell r="G33">
            <v>18</v>
          </cell>
          <cell r="H33">
            <v>8.2799999999999994</v>
          </cell>
          <cell r="I33" t="str">
            <v>SE</v>
          </cell>
          <cell r="J33">
            <v>25.2</v>
          </cell>
          <cell r="K33">
            <v>0</v>
          </cell>
        </row>
        <row r="34">
          <cell r="B34">
            <v>25.066666666666674</v>
          </cell>
          <cell r="C34">
            <v>34.299999999999997</v>
          </cell>
          <cell r="D34">
            <v>16.100000000000001</v>
          </cell>
          <cell r="E34">
            <v>46.291666666666664</v>
          </cell>
          <cell r="F34">
            <v>75</v>
          </cell>
          <cell r="G34">
            <v>23</v>
          </cell>
          <cell r="H34">
            <v>14.76</v>
          </cell>
          <cell r="I34" t="str">
            <v>L</v>
          </cell>
          <cell r="J34">
            <v>29.880000000000003</v>
          </cell>
          <cell r="K34">
            <v>0</v>
          </cell>
        </row>
        <row r="35">
          <cell r="B35">
            <v>26.791666666666668</v>
          </cell>
          <cell r="C35">
            <v>35.6</v>
          </cell>
          <cell r="D35">
            <v>20.2</v>
          </cell>
          <cell r="E35">
            <v>59.458333333333336</v>
          </cell>
          <cell r="F35">
            <v>84</v>
          </cell>
          <cell r="G35">
            <v>32</v>
          </cell>
          <cell r="H35">
            <v>16.2</v>
          </cell>
          <cell r="I35" t="str">
            <v>N</v>
          </cell>
          <cell r="J35">
            <v>50.76</v>
          </cell>
          <cell r="K35">
            <v>0.2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26.474999999999998</v>
          </cell>
          <cell r="C5">
            <v>30.2</v>
          </cell>
          <cell r="D5">
            <v>19.5</v>
          </cell>
          <cell r="E5">
            <v>51.75</v>
          </cell>
          <cell r="F5">
            <v>87</v>
          </cell>
          <cell r="G5">
            <v>37</v>
          </cell>
          <cell r="H5">
            <v>10.44</v>
          </cell>
          <cell r="I5" t="str">
            <v>O</v>
          </cell>
          <cell r="J5">
            <v>30.240000000000002</v>
          </cell>
          <cell r="K5" t="str">
            <v>*</v>
          </cell>
        </row>
        <row r="6">
          <cell r="B6">
            <v>26.75</v>
          </cell>
          <cell r="C6">
            <v>31</v>
          </cell>
          <cell r="D6">
            <v>18.8</v>
          </cell>
          <cell r="E6">
            <v>46.75</v>
          </cell>
          <cell r="F6">
            <v>71</v>
          </cell>
          <cell r="G6">
            <v>33</v>
          </cell>
          <cell r="H6">
            <v>11.520000000000001</v>
          </cell>
          <cell r="I6" t="str">
            <v>O</v>
          </cell>
          <cell r="J6">
            <v>29.880000000000003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>
            <v>22.774999999999999</v>
          </cell>
          <cell r="C8">
            <v>25.7</v>
          </cell>
          <cell r="D8">
            <v>18.8</v>
          </cell>
          <cell r="E8">
            <v>67.25</v>
          </cell>
          <cell r="F8">
            <v>88</v>
          </cell>
          <cell r="G8">
            <v>56</v>
          </cell>
          <cell r="H8">
            <v>5.7600000000000007</v>
          </cell>
          <cell r="I8" t="str">
            <v>N</v>
          </cell>
          <cell r="J8">
            <v>18.720000000000002</v>
          </cell>
          <cell r="K8" t="str">
            <v>*</v>
          </cell>
        </row>
        <row r="9">
          <cell r="B9">
            <v>24</v>
          </cell>
          <cell r="C9">
            <v>26.2</v>
          </cell>
          <cell r="D9">
            <v>21</v>
          </cell>
          <cell r="E9">
            <v>66.5</v>
          </cell>
          <cell r="F9">
            <v>80</v>
          </cell>
          <cell r="G9">
            <v>51</v>
          </cell>
          <cell r="H9">
            <v>11.16</v>
          </cell>
          <cell r="I9" t="str">
            <v>SO</v>
          </cell>
          <cell r="J9">
            <v>23.759999999999998</v>
          </cell>
          <cell r="K9" t="str">
            <v>*</v>
          </cell>
        </row>
        <row r="10">
          <cell r="B10">
            <v>21.5</v>
          </cell>
          <cell r="C10">
            <v>23</v>
          </cell>
          <cell r="D10">
            <v>17.899999999999999</v>
          </cell>
          <cell r="E10">
            <v>48.5</v>
          </cell>
          <cell r="F10">
            <v>62</v>
          </cell>
          <cell r="G10">
            <v>43</v>
          </cell>
          <cell r="H10">
            <v>20.52</v>
          </cell>
          <cell r="I10" t="str">
            <v>L</v>
          </cell>
          <cell r="J10">
            <v>47.16</v>
          </cell>
          <cell r="K10" t="str">
            <v>*</v>
          </cell>
        </row>
        <row r="11">
          <cell r="B11">
            <v>23.6875</v>
          </cell>
          <cell r="C11">
            <v>27.6</v>
          </cell>
          <cell r="D11">
            <v>13.7</v>
          </cell>
          <cell r="E11">
            <v>44.625</v>
          </cell>
          <cell r="F11">
            <v>92</v>
          </cell>
          <cell r="G11">
            <v>28</v>
          </cell>
          <cell r="H11">
            <v>7.9200000000000008</v>
          </cell>
          <cell r="I11" t="str">
            <v>SO</v>
          </cell>
          <cell r="J11">
            <v>20.52</v>
          </cell>
          <cell r="K11" t="str">
            <v>*</v>
          </cell>
        </row>
        <row r="12">
          <cell r="B12">
            <v>28.328571428571426</v>
          </cell>
          <cell r="C12">
            <v>30.8</v>
          </cell>
          <cell r="D12">
            <v>22.8</v>
          </cell>
          <cell r="E12">
            <v>31.142857142857142</v>
          </cell>
          <cell r="F12">
            <v>53</v>
          </cell>
          <cell r="G12">
            <v>24</v>
          </cell>
          <cell r="H12">
            <v>10.44</v>
          </cell>
          <cell r="I12" t="str">
            <v>NE</v>
          </cell>
          <cell r="J12">
            <v>26.64</v>
          </cell>
          <cell r="K12" t="str">
            <v>*</v>
          </cell>
        </row>
        <row r="13">
          <cell r="B13">
            <v>28.324999999999996</v>
          </cell>
          <cell r="C13">
            <v>32.200000000000003</v>
          </cell>
          <cell r="D13">
            <v>18.5</v>
          </cell>
          <cell r="E13">
            <v>34.375</v>
          </cell>
          <cell r="F13">
            <v>67</v>
          </cell>
          <cell r="G13">
            <v>21</v>
          </cell>
          <cell r="H13">
            <v>11.16</v>
          </cell>
          <cell r="I13" t="str">
            <v>N</v>
          </cell>
          <cell r="J13">
            <v>22.68</v>
          </cell>
          <cell r="K13" t="str">
            <v>*</v>
          </cell>
        </row>
        <row r="14">
          <cell r="B14">
            <v>29.375</v>
          </cell>
          <cell r="C14">
            <v>33</v>
          </cell>
          <cell r="D14">
            <v>20.8</v>
          </cell>
          <cell r="E14">
            <v>40</v>
          </cell>
          <cell r="F14">
            <v>56</v>
          </cell>
          <cell r="G14">
            <v>28</v>
          </cell>
          <cell r="H14">
            <v>20.16</v>
          </cell>
          <cell r="I14" t="str">
            <v>O</v>
          </cell>
          <cell r="J14">
            <v>37.800000000000004</v>
          </cell>
          <cell r="K14" t="str">
            <v>*</v>
          </cell>
        </row>
        <row r="15">
          <cell r="B15">
            <v>29.966666666666665</v>
          </cell>
          <cell r="C15">
            <v>33</v>
          </cell>
          <cell r="D15">
            <v>23.6</v>
          </cell>
          <cell r="E15">
            <v>43</v>
          </cell>
          <cell r="F15">
            <v>58</v>
          </cell>
          <cell r="G15">
            <v>21</v>
          </cell>
          <cell r="H15">
            <v>11.16</v>
          </cell>
          <cell r="I15" t="str">
            <v>SO</v>
          </cell>
          <cell r="J15">
            <v>37.800000000000004</v>
          </cell>
          <cell r="K15" t="str">
            <v>*</v>
          </cell>
        </row>
        <row r="16">
          <cell r="B16">
            <v>32.585714285714289</v>
          </cell>
          <cell r="C16">
            <v>35.299999999999997</v>
          </cell>
          <cell r="D16">
            <v>25.2</v>
          </cell>
          <cell r="E16">
            <v>40.857142857142854</v>
          </cell>
          <cell r="F16">
            <v>63</v>
          </cell>
          <cell r="G16">
            <v>31</v>
          </cell>
          <cell r="H16">
            <v>23.400000000000002</v>
          </cell>
          <cell r="I16" t="str">
            <v>SO</v>
          </cell>
          <cell r="J16">
            <v>48.6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>
            <v>23.8</v>
          </cell>
          <cell r="C18">
            <v>25.1</v>
          </cell>
          <cell r="D18">
            <v>22.2</v>
          </cell>
          <cell r="E18">
            <v>74</v>
          </cell>
          <cell r="F18">
            <v>82</v>
          </cell>
          <cell r="G18">
            <v>68</v>
          </cell>
          <cell r="H18">
            <v>15.840000000000002</v>
          </cell>
          <cell r="I18" t="str">
            <v>SO</v>
          </cell>
          <cell r="J18">
            <v>33.840000000000003</v>
          </cell>
          <cell r="K18" t="str">
            <v>*</v>
          </cell>
        </row>
        <row r="19">
          <cell r="B19">
            <v>29.339999999999996</v>
          </cell>
          <cell r="C19">
            <v>32.1</v>
          </cell>
          <cell r="D19">
            <v>25.2</v>
          </cell>
          <cell r="E19">
            <v>60.2</v>
          </cell>
          <cell r="F19">
            <v>72</v>
          </cell>
          <cell r="G19">
            <v>51</v>
          </cell>
          <cell r="H19">
            <v>13.68</v>
          </cell>
          <cell r="I19" t="str">
            <v>SO</v>
          </cell>
          <cell r="J19">
            <v>28.44</v>
          </cell>
          <cell r="K19" t="str">
            <v>*</v>
          </cell>
        </row>
        <row r="20">
          <cell r="B20">
            <v>33.31428571428571</v>
          </cell>
          <cell r="C20">
            <v>36.299999999999997</v>
          </cell>
          <cell r="D20">
            <v>26.8</v>
          </cell>
          <cell r="E20">
            <v>46.571428571428569</v>
          </cell>
          <cell r="F20">
            <v>72</v>
          </cell>
          <cell r="G20">
            <v>33</v>
          </cell>
          <cell r="H20">
            <v>18</v>
          </cell>
          <cell r="I20" t="str">
            <v>S</v>
          </cell>
          <cell r="J20">
            <v>45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35.050000000000004</v>
          </cell>
          <cell r="C23">
            <v>37.4</v>
          </cell>
          <cell r="D23">
            <v>31</v>
          </cell>
          <cell r="E23">
            <v>38</v>
          </cell>
          <cell r="F23">
            <v>52</v>
          </cell>
          <cell r="G23">
            <v>32</v>
          </cell>
          <cell r="H23">
            <v>17.64</v>
          </cell>
          <cell r="I23" t="str">
            <v>S</v>
          </cell>
          <cell r="J23">
            <v>44.28</v>
          </cell>
          <cell r="K23" t="str">
            <v>*</v>
          </cell>
        </row>
        <row r="24">
          <cell r="B24">
            <v>29.933333333333334</v>
          </cell>
          <cell r="C24">
            <v>31.5</v>
          </cell>
          <cell r="D24">
            <v>28.5</v>
          </cell>
          <cell r="E24">
            <v>66</v>
          </cell>
          <cell r="F24">
            <v>73</v>
          </cell>
          <cell r="G24">
            <v>61</v>
          </cell>
          <cell r="H24">
            <v>10.8</v>
          </cell>
          <cell r="I24" t="str">
            <v>NE</v>
          </cell>
          <cell r="J24">
            <v>26.64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28.983333333333334</v>
          </cell>
          <cell r="C26">
            <v>33.799999999999997</v>
          </cell>
          <cell r="D26">
            <v>20.8</v>
          </cell>
          <cell r="E26">
            <v>52.833333333333336</v>
          </cell>
          <cell r="F26">
            <v>70</v>
          </cell>
          <cell r="G26">
            <v>40</v>
          </cell>
          <cell r="H26">
            <v>7.2</v>
          </cell>
          <cell r="I26" t="str">
            <v>NO</v>
          </cell>
          <cell r="J26">
            <v>18.720000000000002</v>
          </cell>
          <cell r="K26" t="str">
            <v>*</v>
          </cell>
        </row>
        <row r="27">
          <cell r="B27">
            <v>30.171428571428574</v>
          </cell>
          <cell r="C27">
            <v>34.299999999999997</v>
          </cell>
          <cell r="D27">
            <v>23.4</v>
          </cell>
          <cell r="E27">
            <v>53.285714285714285</v>
          </cell>
          <cell r="F27">
            <v>72</v>
          </cell>
          <cell r="G27">
            <v>42</v>
          </cell>
          <cell r="H27">
            <v>8.64</v>
          </cell>
          <cell r="I27" t="str">
            <v>O</v>
          </cell>
          <cell r="J27">
            <v>23.759999999999998</v>
          </cell>
          <cell r="K27" t="str">
            <v>*</v>
          </cell>
        </row>
        <row r="28">
          <cell r="B28">
            <v>32.4</v>
          </cell>
          <cell r="C28">
            <v>33.4</v>
          </cell>
          <cell r="D28">
            <v>28.8</v>
          </cell>
          <cell r="E28">
            <v>50</v>
          </cell>
          <cell r="F28">
            <v>65</v>
          </cell>
          <cell r="G28">
            <v>46</v>
          </cell>
          <cell r="H28">
            <v>15.48</v>
          </cell>
          <cell r="I28" t="str">
            <v>SO</v>
          </cell>
          <cell r="J28">
            <v>32.4</v>
          </cell>
          <cell r="K28" t="str">
            <v>*</v>
          </cell>
        </row>
        <row r="29">
          <cell r="B29">
            <v>28.860000000000003</v>
          </cell>
          <cell r="C29">
            <v>32.5</v>
          </cell>
          <cell r="D29">
            <v>25.6</v>
          </cell>
          <cell r="E29">
            <v>63.8</v>
          </cell>
          <cell r="F29">
            <v>76</v>
          </cell>
          <cell r="G29">
            <v>51</v>
          </cell>
          <cell r="H29">
            <v>12.24</v>
          </cell>
          <cell r="I29" t="str">
            <v>O</v>
          </cell>
          <cell r="J29">
            <v>30.6</v>
          </cell>
          <cell r="K29" t="str">
            <v>*</v>
          </cell>
        </row>
        <row r="30">
          <cell r="B30">
            <v>22.35</v>
          </cell>
          <cell r="C30">
            <v>23</v>
          </cell>
          <cell r="D30">
            <v>21.5</v>
          </cell>
          <cell r="E30">
            <v>91</v>
          </cell>
          <cell r="F30">
            <v>95</v>
          </cell>
          <cell r="G30">
            <v>87</v>
          </cell>
          <cell r="H30">
            <v>11.520000000000001</v>
          </cell>
          <cell r="I30" t="str">
            <v>NO</v>
          </cell>
          <cell r="J30">
            <v>29.16</v>
          </cell>
          <cell r="K30" t="str">
            <v>*</v>
          </cell>
        </row>
        <row r="31">
          <cell r="B31">
            <v>22.466666666666665</v>
          </cell>
          <cell r="C31">
            <v>24.3</v>
          </cell>
          <cell r="D31">
            <v>19.100000000000001</v>
          </cell>
          <cell r="E31">
            <v>56.833333333333336</v>
          </cell>
          <cell r="F31">
            <v>79</v>
          </cell>
          <cell r="G31">
            <v>47</v>
          </cell>
          <cell r="H31">
            <v>18</v>
          </cell>
          <cell r="I31" t="str">
            <v>NE</v>
          </cell>
          <cell r="J31">
            <v>38.880000000000003</v>
          </cell>
          <cell r="K31" t="str">
            <v>*</v>
          </cell>
        </row>
        <row r="32">
          <cell r="B32">
            <v>19.899999999999999</v>
          </cell>
          <cell r="C32">
            <v>23.3</v>
          </cell>
          <cell r="D32">
            <v>14.2</v>
          </cell>
          <cell r="E32">
            <v>40.125</v>
          </cell>
          <cell r="F32">
            <v>64</v>
          </cell>
          <cell r="G32">
            <v>32</v>
          </cell>
          <cell r="H32">
            <v>18</v>
          </cell>
          <cell r="I32" t="str">
            <v>N</v>
          </cell>
          <cell r="J32">
            <v>37.440000000000005</v>
          </cell>
          <cell r="K32" t="str">
            <v>*</v>
          </cell>
        </row>
        <row r="33">
          <cell r="B33">
            <v>25.074999999999999</v>
          </cell>
          <cell r="C33">
            <v>28.6</v>
          </cell>
          <cell r="D33">
            <v>15.5</v>
          </cell>
          <cell r="E33">
            <v>39.875</v>
          </cell>
          <cell r="F33">
            <v>69</v>
          </cell>
          <cell r="G33">
            <v>29</v>
          </cell>
          <cell r="H33">
            <v>10.8</v>
          </cell>
          <cell r="I33" t="str">
            <v>O</v>
          </cell>
          <cell r="J33">
            <v>30.240000000000002</v>
          </cell>
          <cell r="K33" t="str">
            <v>*</v>
          </cell>
        </row>
        <row r="34">
          <cell r="B34">
            <v>26.787500000000001</v>
          </cell>
          <cell r="C34">
            <v>31.6</v>
          </cell>
          <cell r="D34">
            <v>19.100000000000001</v>
          </cell>
          <cell r="E34">
            <v>42.75</v>
          </cell>
          <cell r="F34">
            <v>66</v>
          </cell>
          <cell r="G34">
            <v>28</v>
          </cell>
          <cell r="H34">
            <v>13.68</v>
          </cell>
          <cell r="I34" t="str">
            <v>O</v>
          </cell>
          <cell r="J34">
            <v>36.36</v>
          </cell>
          <cell r="K34" t="str">
            <v>*</v>
          </cell>
        </row>
        <row r="35">
          <cell r="B35">
            <v>30.216666666666669</v>
          </cell>
          <cell r="C35">
            <v>34.1</v>
          </cell>
          <cell r="D35">
            <v>26.1</v>
          </cell>
          <cell r="E35">
            <v>51.5</v>
          </cell>
          <cell r="F35">
            <v>63</v>
          </cell>
          <cell r="G35">
            <v>40</v>
          </cell>
          <cell r="H35">
            <v>15.840000000000002</v>
          </cell>
          <cell r="I35" t="str">
            <v>O</v>
          </cell>
          <cell r="J35">
            <v>33.480000000000004</v>
          </cell>
          <cell r="K35" t="str">
            <v>*</v>
          </cell>
        </row>
        <row r="36">
          <cell r="I36" t="str">
            <v>O</v>
          </cell>
        </row>
      </sheetData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23.816666666666663</v>
          </cell>
          <cell r="C5">
            <v>31.1</v>
          </cell>
          <cell r="D5">
            <v>17.899999999999999</v>
          </cell>
          <cell r="E5">
            <v>57.833333333333336</v>
          </cell>
          <cell r="F5">
            <v>88</v>
          </cell>
          <cell r="G5">
            <v>33</v>
          </cell>
          <cell r="H5">
            <v>13.68</v>
          </cell>
          <cell r="I5" t="str">
            <v>SO</v>
          </cell>
          <cell r="J5">
            <v>39.96</v>
          </cell>
          <cell r="K5">
            <v>1</v>
          </cell>
        </row>
        <row r="6">
          <cell r="B6">
            <v>24.108333333333334</v>
          </cell>
          <cell r="C6">
            <v>32</v>
          </cell>
          <cell r="D6">
            <v>17.7</v>
          </cell>
          <cell r="E6">
            <v>55.958333333333336</v>
          </cell>
          <cell r="F6">
            <v>80</v>
          </cell>
          <cell r="G6">
            <v>31</v>
          </cell>
          <cell r="H6">
            <v>13.32</v>
          </cell>
          <cell r="I6" t="str">
            <v>SO</v>
          </cell>
          <cell r="J6">
            <v>32.4</v>
          </cell>
          <cell r="K6">
            <v>0</v>
          </cell>
        </row>
        <row r="7">
          <cell r="B7">
            <v>19.766666666666666</v>
          </cell>
          <cell r="C7">
            <v>27.1</v>
          </cell>
          <cell r="D7">
            <v>16.7</v>
          </cell>
          <cell r="E7">
            <v>74.833333333333329</v>
          </cell>
          <cell r="F7">
            <v>95</v>
          </cell>
          <cell r="G7">
            <v>45</v>
          </cell>
          <cell r="H7">
            <v>15.120000000000001</v>
          </cell>
          <cell r="I7" t="str">
            <v>SO</v>
          </cell>
          <cell r="J7">
            <v>41.76</v>
          </cell>
          <cell r="K7">
            <v>6.4</v>
          </cell>
        </row>
        <row r="8">
          <cell r="B8">
            <v>20.116666666666664</v>
          </cell>
          <cell r="C8">
            <v>26.5</v>
          </cell>
          <cell r="D8">
            <v>16.600000000000001</v>
          </cell>
          <cell r="E8">
            <v>80.625</v>
          </cell>
          <cell r="F8">
            <v>96</v>
          </cell>
          <cell r="G8">
            <v>55</v>
          </cell>
          <cell r="H8">
            <v>9.3600000000000012</v>
          </cell>
          <cell r="I8" t="str">
            <v>SO</v>
          </cell>
          <cell r="J8">
            <v>25.2</v>
          </cell>
          <cell r="K8">
            <v>0</v>
          </cell>
        </row>
        <row r="9">
          <cell r="B9">
            <v>20.337499999999999</v>
          </cell>
          <cell r="C9">
            <v>25.4</v>
          </cell>
          <cell r="D9">
            <v>17.3</v>
          </cell>
          <cell r="E9">
            <v>83.041666666666671</v>
          </cell>
          <cell r="F9">
            <v>96</v>
          </cell>
          <cell r="G9">
            <v>58</v>
          </cell>
          <cell r="H9">
            <v>7.5600000000000005</v>
          </cell>
          <cell r="I9" t="str">
            <v>SO</v>
          </cell>
          <cell r="J9">
            <v>26.64</v>
          </cell>
          <cell r="K9">
            <v>29.4</v>
          </cell>
        </row>
        <row r="10">
          <cell r="B10">
            <v>18.945833333333329</v>
          </cell>
          <cell r="C10">
            <v>24.3</v>
          </cell>
          <cell r="D10">
            <v>12.4</v>
          </cell>
          <cell r="E10">
            <v>65.083333333333329</v>
          </cell>
          <cell r="F10">
            <v>90</v>
          </cell>
          <cell r="G10">
            <v>41</v>
          </cell>
          <cell r="H10">
            <v>9.3600000000000012</v>
          </cell>
          <cell r="I10" t="str">
            <v>NE</v>
          </cell>
          <cell r="J10">
            <v>35.28</v>
          </cell>
          <cell r="K10">
            <v>0</v>
          </cell>
        </row>
        <row r="11">
          <cell r="B11">
            <v>18.291666666666668</v>
          </cell>
          <cell r="C11">
            <v>28.8</v>
          </cell>
          <cell r="D11">
            <v>9.1999999999999993</v>
          </cell>
          <cell r="E11">
            <v>64.25</v>
          </cell>
          <cell r="F11">
            <v>95</v>
          </cell>
          <cell r="G11">
            <v>24</v>
          </cell>
          <cell r="H11">
            <v>9</v>
          </cell>
          <cell r="I11" t="str">
            <v>NE</v>
          </cell>
          <cell r="J11">
            <v>23.759999999999998</v>
          </cell>
          <cell r="K11">
            <v>0</v>
          </cell>
        </row>
        <row r="12">
          <cell r="B12">
            <v>20.920833333333331</v>
          </cell>
          <cell r="C12">
            <v>31.3</v>
          </cell>
          <cell r="D12">
            <v>12.9</v>
          </cell>
          <cell r="E12">
            <v>58.541666666666664</v>
          </cell>
          <cell r="F12">
            <v>86</v>
          </cell>
          <cell r="G12">
            <v>23</v>
          </cell>
          <cell r="H12">
            <v>8.2799999999999994</v>
          </cell>
          <cell r="I12" t="str">
            <v>NE</v>
          </cell>
          <cell r="J12">
            <v>25.2</v>
          </cell>
          <cell r="K12">
            <v>0</v>
          </cell>
        </row>
        <row r="13">
          <cell r="B13">
            <v>24.066666666666666</v>
          </cell>
          <cell r="C13">
            <v>33</v>
          </cell>
          <cell r="D13">
            <v>14.2</v>
          </cell>
          <cell r="E13">
            <v>47.583333333333336</v>
          </cell>
          <cell r="F13">
            <v>84</v>
          </cell>
          <cell r="G13">
            <v>20</v>
          </cell>
          <cell r="H13">
            <v>11.16</v>
          </cell>
          <cell r="I13" t="str">
            <v>SO</v>
          </cell>
          <cell r="J13">
            <v>21.96</v>
          </cell>
          <cell r="K13">
            <v>0</v>
          </cell>
        </row>
        <row r="14">
          <cell r="B14">
            <v>25.179166666666664</v>
          </cell>
          <cell r="C14">
            <v>35.200000000000003</v>
          </cell>
          <cell r="D14">
            <v>14.4</v>
          </cell>
          <cell r="E14">
            <v>43.666666666666664</v>
          </cell>
          <cell r="F14">
            <v>75</v>
          </cell>
          <cell r="G14">
            <v>22</v>
          </cell>
          <cell r="H14">
            <v>13.68</v>
          </cell>
          <cell r="I14" t="str">
            <v>SO</v>
          </cell>
          <cell r="J14">
            <v>36.36</v>
          </cell>
          <cell r="K14">
            <v>0</v>
          </cell>
        </row>
        <row r="15">
          <cell r="B15">
            <v>24.583333333333329</v>
          </cell>
          <cell r="C15">
            <v>34.200000000000003</v>
          </cell>
          <cell r="D15">
            <v>18.8</v>
          </cell>
          <cell r="E15">
            <v>58.75</v>
          </cell>
          <cell r="F15">
            <v>80</v>
          </cell>
          <cell r="G15">
            <v>30</v>
          </cell>
          <cell r="H15">
            <v>24.12</v>
          </cell>
          <cell r="I15" t="str">
            <v>SO</v>
          </cell>
          <cell r="J15">
            <v>50.4</v>
          </cell>
          <cell r="K15">
            <v>0.2</v>
          </cell>
        </row>
        <row r="16">
          <cell r="B16">
            <v>26.387499999999999</v>
          </cell>
          <cell r="C16">
            <v>35.299999999999997</v>
          </cell>
          <cell r="D16">
            <v>18.5</v>
          </cell>
          <cell r="E16">
            <v>61.583333333333336</v>
          </cell>
          <cell r="F16">
            <v>88</v>
          </cell>
          <cell r="G16">
            <v>36</v>
          </cell>
          <cell r="H16">
            <v>11.879999999999999</v>
          </cell>
          <cell r="I16" t="str">
            <v>L</v>
          </cell>
          <cell r="J16">
            <v>42.12</v>
          </cell>
          <cell r="K16">
            <v>0</v>
          </cell>
        </row>
        <row r="17">
          <cell r="B17">
            <v>23.699999999999992</v>
          </cell>
          <cell r="C17">
            <v>27.8</v>
          </cell>
          <cell r="D17">
            <v>18.899999999999999</v>
          </cell>
          <cell r="E17">
            <v>74.75</v>
          </cell>
          <cell r="F17">
            <v>92</v>
          </cell>
          <cell r="G17">
            <v>59</v>
          </cell>
          <cell r="H17">
            <v>14.04</v>
          </cell>
          <cell r="I17" t="str">
            <v>L</v>
          </cell>
          <cell r="J17">
            <v>32.04</v>
          </cell>
          <cell r="K17">
            <v>0</v>
          </cell>
        </row>
        <row r="18">
          <cell r="B18">
            <v>22.391666666666666</v>
          </cell>
          <cell r="C18">
            <v>26.8</v>
          </cell>
          <cell r="D18">
            <v>18.7</v>
          </cell>
          <cell r="E18">
            <v>82.625</v>
          </cell>
          <cell r="F18">
            <v>96</v>
          </cell>
          <cell r="G18">
            <v>59</v>
          </cell>
          <cell r="H18">
            <v>11.16</v>
          </cell>
          <cell r="I18" t="str">
            <v>S</v>
          </cell>
          <cell r="J18">
            <v>46.080000000000005</v>
          </cell>
          <cell r="K18">
            <v>0</v>
          </cell>
        </row>
        <row r="19">
          <cell r="B19">
            <v>25.595833333333331</v>
          </cell>
          <cell r="C19">
            <v>35.4</v>
          </cell>
          <cell r="D19">
            <v>18.899999999999999</v>
          </cell>
          <cell r="E19">
            <v>68.916666666666671</v>
          </cell>
          <cell r="F19">
            <v>95</v>
          </cell>
          <cell r="G19">
            <v>32</v>
          </cell>
          <cell r="H19">
            <v>6.84</v>
          </cell>
          <cell r="I19" t="str">
            <v>L</v>
          </cell>
          <cell r="J19">
            <v>28.08</v>
          </cell>
          <cell r="K19">
            <v>0</v>
          </cell>
        </row>
        <row r="20">
          <cell r="B20">
            <v>28.879166666666663</v>
          </cell>
          <cell r="C20">
            <v>37.4</v>
          </cell>
          <cell r="D20">
            <v>21.4</v>
          </cell>
          <cell r="E20">
            <v>58.416666666666664</v>
          </cell>
          <cell r="F20">
            <v>87</v>
          </cell>
          <cell r="G20">
            <v>30</v>
          </cell>
          <cell r="H20">
            <v>8.64</v>
          </cell>
          <cell r="I20" t="str">
            <v>L</v>
          </cell>
          <cell r="J20">
            <v>41.04</v>
          </cell>
          <cell r="K20">
            <v>0</v>
          </cell>
        </row>
        <row r="21">
          <cell r="B21">
            <v>28.887499999999999</v>
          </cell>
          <cell r="C21">
            <v>37.9</v>
          </cell>
          <cell r="D21">
            <v>21.8</v>
          </cell>
          <cell r="E21">
            <v>60.5</v>
          </cell>
          <cell r="F21">
            <v>86</v>
          </cell>
          <cell r="G21">
            <v>31</v>
          </cell>
          <cell r="H21">
            <v>8.2799999999999994</v>
          </cell>
          <cell r="I21" t="str">
            <v>L</v>
          </cell>
          <cell r="J21">
            <v>36.72</v>
          </cell>
          <cell r="K21">
            <v>0</v>
          </cell>
        </row>
        <row r="22">
          <cell r="B22">
            <v>30.095833333333335</v>
          </cell>
          <cell r="C22">
            <v>37.1</v>
          </cell>
          <cell r="D22">
            <v>24.5</v>
          </cell>
          <cell r="E22">
            <v>56.25</v>
          </cell>
          <cell r="F22">
            <v>80</v>
          </cell>
          <cell r="G22">
            <v>31</v>
          </cell>
          <cell r="H22">
            <v>12.6</v>
          </cell>
          <cell r="I22" t="str">
            <v>L</v>
          </cell>
          <cell r="J22">
            <v>32.4</v>
          </cell>
          <cell r="K22">
            <v>0</v>
          </cell>
        </row>
        <row r="23">
          <cell r="B23">
            <v>29.837500000000006</v>
          </cell>
          <cell r="C23">
            <v>38.6</v>
          </cell>
          <cell r="D23">
            <v>21.5</v>
          </cell>
          <cell r="E23">
            <v>55.416666666666664</v>
          </cell>
          <cell r="F23">
            <v>87</v>
          </cell>
          <cell r="G23">
            <v>26</v>
          </cell>
          <cell r="H23">
            <v>18.720000000000002</v>
          </cell>
          <cell r="I23" t="str">
            <v>NE</v>
          </cell>
          <cell r="J23">
            <v>45.72</v>
          </cell>
          <cell r="K23">
            <v>0</v>
          </cell>
        </row>
        <row r="24">
          <cell r="B24">
            <v>27.370833333333334</v>
          </cell>
          <cell r="C24">
            <v>36.200000000000003</v>
          </cell>
          <cell r="D24">
            <v>18.7</v>
          </cell>
          <cell r="E24">
            <v>68.208333333333329</v>
          </cell>
          <cell r="F24">
            <v>96</v>
          </cell>
          <cell r="G24">
            <v>38</v>
          </cell>
          <cell r="H24">
            <v>29.880000000000003</v>
          </cell>
          <cell r="I24" t="str">
            <v>NE</v>
          </cell>
          <cell r="J24">
            <v>72</v>
          </cell>
          <cell r="K24">
            <v>54.8</v>
          </cell>
        </row>
        <row r="25">
          <cell r="B25">
            <v>24.720833333333331</v>
          </cell>
          <cell r="C25">
            <v>30.9</v>
          </cell>
          <cell r="D25">
            <v>20.6</v>
          </cell>
          <cell r="E25">
            <v>73.208333333333329</v>
          </cell>
          <cell r="F25">
            <v>92</v>
          </cell>
          <cell r="G25">
            <v>44</v>
          </cell>
          <cell r="H25">
            <v>4.6800000000000006</v>
          </cell>
          <cell r="I25" t="str">
            <v>O</v>
          </cell>
          <cell r="J25">
            <v>21.6</v>
          </cell>
          <cell r="K25">
            <v>0</v>
          </cell>
        </row>
        <row r="26">
          <cell r="B26">
            <v>25.358333333333331</v>
          </cell>
          <cell r="C26">
            <v>32.700000000000003</v>
          </cell>
          <cell r="D26">
            <v>18.7</v>
          </cell>
          <cell r="E26">
            <v>57.541666666666664</v>
          </cell>
          <cell r="F26">
            <v>73</v>
          </cell>
          <cell r="G26">
            <v>39</v>
          </cell>
          <cell r="H26">
            <v>5.7600000000000007</v>
          </cell>
          <cell r="I26" t="str">
            <v>SO</v>
          </cell>
          <cell r="J26">
            <v>23.040000000000003</v>
          </cell>
          <cell r="K26">
            <v>0</v>
          </cell>
        </row>
        <row r="27">
          <cell r="B27">
            <v>25.616666666666664</v>
          </cell>
          <cell r="C27">
            <v>33.9</v>
          </cell>
          <cell r="D27">
            <v>20.7</v>
          </cell>
          <cell r="E27">
            <v>73.25</v>
          </cell>
          <cell r="F27">
            <v>95</v>
          </cell>
          <cell r="G27">
            <v>45</v>
          </cell>
          <cell r="H27">
            <v>18</v>
          </cell>
          <cell r="I27" t="str">
            <v>SO</v>
          </cell>
          <cell r="J27">
            <v>66.960000000000008</v>
          </cell>
          <cell r="K27">
            <v>18.8</v>
          </cell>
        </row>
        <row r="28">
          <cell r="B28">
            <v>25.624999999999996</v>
          </cell>
          <cell r="C28">
            <v>32.1</v>
          </cell>
          <cell r="D28">
            <v>22.1</v>
          </cell>
          <cell r="E28">
            <v>80.958333333333329</v>
          </cell>
          <cell r="F28">
            <v>95</v>
          </cell>
          <cell r="G28">
            <v>56</v>
          </cell>
          <cell r="H28">
            <v>11.16</v>
          </cell>
          <cell r="I28" t="str">
            <v>NE</v>
          </cell>
          <cell r="J28">
            <v>32.04</v>
          </cell>
          <cell r="K28">
            <v>0.60000000000000009</v>
          </cell>
        </row>
        <row r="29">
          <cell r="B29">
            <v>26.320833333333336</v>
          </cell>
          <cell r="C29">
            <v>35.5</v>
          </cell>
          <cell r="D29">
            <v>22.1</v>
          </cell>
          <cell r="E29">
            <v>73.708333333333329</v>
          </cell>
          <cell r="F29">
            <v>92</v>
          </cell>
          <cell r="G29">
            <v>36</v>
          </cell>
          <cell r="H29">
            <v>9.7200000000000006</v>
          </cell>
          <cell r="I29" t="str">
            <v>L</v>
          </cell>
          <cell r="J29">
            <v>29.52</v>
          </cell>
          <cell r="K29">
            <v>0</v>
          </cell>
        </row>
        <row r="30">
          <cell r="B30">
            <v>25.82083333333334</v>
          </cell>
          <cell r="C30">
            <v>32.799999999999997</v>
          </cell>
          <cell r="D30">
            <v>22.1</v>
          </cell>
          <cell r="E30">
            <v>72.625</v>
          </cell>
          <cell r="F30">
            <v>91</v>
          </cell>
          <cell r="G30">
            <v>44</v>
          </cell>
          <cell r="H30">
            <v>25.92</v>
          </cell>
          <cell r="I30" t="str">
            <v>NE</v>
          </cell>
          <cell r="J30">
            <v>55.800000000000004</v>
          </cell>
          <cell r="K30">
            <v>0.60000000000000009</v>
          </cell>
        </row>
        <row r="31">
          <cell r="B31">
            <v>21.591666666666669</v>
          </cell>
          <cell r="C31">
            <v>27.6</v>
          </cell>
          <cell r="D31">
            <v>16.8</v>
          </cell>
          <cell r="E31">
            <v>67.041666666666671</v>
          </cell>
          <cell r="F31">
            <v>95</v>
          </cell>
          <cell r="G31">
            <v>33</v>
          </cell>
          <cell r="H31">
            <v>12.24</v>
          </cell>
          <cell r="I31" t="str">
            <v>NE</v>
          </cell>
          <cell r="J31">
            <v>36.72</v>
          </cell>
          <cell r="K31">
            <v>2</v>
          </cell>
        </row>
        <row r="32">
          <cell r="B32">
            <v>18.020833333333336</v>
          </cell>
          <cell r="C32">
            <v>25.5</v>
          </cell>
          <cell r="D32">
            <v>10.6</v>
          </cell>
          <cell r="E32">
            <v>56.208333333333336</v>
          </cell>
          <cell r="F32">
            <v>83</v>
          </cell>
          <cell r="G32">
            <v>25</v>
          </cell>
          <cell r="H32">
            <v>11.16</v>
          </cell>
          <cell r="I32" t="str">
            <v>O</v>
          </cell>
          <cell r="J32">
            <v>32.04</v>
          </cell>
          <cell r="K32">
            <v>0</v>
          </cell>
        </row>
        <row r="33">
          <cell r="B33">
            <v>19.645833333333336</v>
          </cell>
          <cell r="C33">
            <v>28.8</v>
          </cell>
          <cell r="D33">
            <v>9.8000000000000007</v>
          </cell>
          <cell r="E33">
            <v>48.041666666666664</v>
          </cell>
          <cell r="F33">
            <v>83</v>
          </cell>
          <cell r="G33">
            <v>22</v>
          </cell>
          <cell r="H33">
            <v>13.32</v>
          </cell>
          <cell r="I33" t="str">
            <v>SO</v>
          </cell>
          <cell r="J33">
            <v>29.16</v>
          </cell>
          <cell r="K33">
            <v>0</v>
          </cell>
        </row>
        <row r="34">
          <cell r="B34">
            <v>22.845833333333335</v>
          </cell>
          <cell r="C34">
            <v>33.799999999999997</v>
          </cell>
          <cell r="D34">
            <v>13.6</v>
          </cell>
          <cell r="E34">
            <v>55.208333333333336</v>
          </cell>
          <cell r="F34">
            <v>85</v>
          </cell>
          <cell r="G34">
            <v>24</v>
          </cell>
          <cell r="H34">
            <v>14.04</v>
          </cell>
          <cell r="I34" t="str">
            <v>SO</v>
          </cell>
          <cell r="J34">
            <v>33.840000000000003</v>
          </cell>
          <cell r="K34">
            <v>0</v>
          </cell>
        </row>
        <row r="35">
          <cell r="B35">
            <v>24.637499999999999</v>
          </cell>
          <cell r="C35">
            <v>36.200000000000003</v>
          </cell>
          <cell r="D35">
            <v>19.3</v>
          </cell>
          <cell r="E35">
            <v>65.541666666666671</v>
          </cell>
          <cell r="F35">
            <v>94</v>
          </cell>
          <cell r="G35">
            <v>30</v>
          </cell>
          <cell r="H35">
            <v>18.720000000000002</v>
          </cell>
          <cell r="I35" t="str">
            <v>SO</v>
          </cell>
          <cell r="J35">
            <v>53.28</v>
          </cell>
          <cell r="K35">
            <v>5.6000000000000005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27.104166666666661</v>
          </cell>
          <cell r="C5">
            <v>31.1</v>
          </cell>
          <cell r="D5">
            <v>21.9</v>
          </cell>
          <cell r="E5">
            <v>44.416666666666664</v>
          </cell>
          <cell r="F5">
            <v>61</v>
          </cell>
          <cell r="G5">
            <v>34</v>
          </cell>
          <cell r="H5">
            <v>13.32</v>
          </cell>
          <cell r="I5" t="str">
            <v>S</v>
          </cell>
          <cell r="J5">
            <v>30.6</v>
          </cell>
          <cell r="K5">
            <v>0</v>
          </cell>
        </row>
        <row r="6">
          <cell r="B6">
            <v>27.495833333333334</v>
          </cell>
          <cell r="C6">
            <v>35.700000000000003</v>
          </cell>
          <cell r="D6">
            <v>21.5</v>
          </cell>
          <cell r="E6">
            <v>49.125</v>
          </cell>
          <cell r="F6">
            <v>68</v>
          </cell>
          <cell r="G6">
            <v>26</v>
          </cell>
          <cell r="H6">
            <v>9.3600000000000012</v>
          </cell>
          <cell r="I6" t="str">
            <v>S</v>
          </cell>
          <cell r="J6">
            <v>24.12</v>
          </cell>
          <cell r="K6">
            <v>0</v>
          </cell>
        </row>
        <row r="7">
          <cell r="B7">
            <v>25.095833333333331</v>
          </cell>
          <cell r="C7">
            <v>30.7</v>
          </cell>
          <cell r="D7">
            <v>19.2</v>
          </cell>
          <cell r="E7">
            <v>60.208333333333336</v>
          </cell>
          <cell r="F7">
            <v>87</v>
          </cell>
          <cell r="G7">
            <v>42</v>
          </cell>
          <cell r="H7">
            <v>21.6</v>
          </cell>
          <cell r="I7" t="str">
            <v>S</v>
          </cell>
          <cell r="J7">
            <v>41.76</v>
          </cell>
          <cell r="K7">
            <v>0.8</v>
          </cell>
        </row>
        <row r="8">
          <cell r="B8">
            <v>21.612500000000001</v>
          </cell>
          <cell r="C8">
            <v>27.1</v>
          </cell>
          <cell r="D8">
            <v>18.600000000000001</v>
          </cell>
          <cell r="E8">
            <v>76.75</v>
          </cell>
          <cell r="F8">
            <v>89</v>
          </cell>
          <cell r="G8">
            <v>54</v>
          </cell>
          <cell r="H8">
            <v>4.32</v>
          </cell>
          <cell r="I8" t="str">
            <v>S</v>
          </cell>
          <cell r="J8">
            <v>16.920000000000002</v>
          </cell>
          <cell r="K8">
            <v>0</v>
          </cell>
        </row>
        <row r="9">
          <cell r="B9">
            <v>22.404166666666665</v>
          </cell>
          <cell r="C9">
            <v>27.9</v>
          </cell>
          <cell r="D9">
            <v>19.8</v>
          </cell>
          <cell r="E9">
            <v>79.125</v>
          </cell>
          <cell r="F9">
            <v>94</v>
          </cell>
          <cell r="G9">
            <v>47</v>
          </cell>
          <cell r="H9">
            <v>19.440000000000001</v>
          </cell>
          <cell r="I9" t="str">
            <v>SE</v>
          </cell>
          <cell r="J9">
            <v>37.800000000000004</v>
          </cell>
          <cell r="K9">
            <v>18.8</v>
          </cell>
        </row>
        <row r="10">
          <cell r="B10">
            <v>22.362500000000001</v>
          </cell>
          <cell r="C10">
            <v>29.1</v>
          </cell>
          <cell r="D10">
            <v>14.4</v>
          </cell>
          <cell r="E10">
            <v>56.25</v>
          </cell>
          <cell r="F10">
            <v>90</v>
          </cell>
          <cell r="G10">
            <v>26</v>
          </cell>
          <cell r="H10">
            <v>14.4</v>
          </cell>
          <cell r="I10" t="str">
            <v>S</v>
          </cell>
          <cell r="J10">
            <v>27</v>
          </cell>
          <cell r="K10">
            <v>0</v>
          </cell>
        </row>
        <row r="11">
          <cell r="B11">
            <v>20.945833333333336</v>
          </cell>
          <cell r="C11">
            <v>30.3</v>
          </cell>
          <cell r="D11">
            <v>12</v>
          </cell>
          <cell r="E11">
            <v>59.583333333333336</v>
          </cell>
          <cell r="F11">
            <v>93</v>
          </cell>
          <cell r="G11">
            <v>25</v>
          </cell>
          <cell r="H11">
            <v>6.48</v>
          </cell>
          <cell r="I11" t="str">
            <v>S</v>
          </cell>
          <cell r="J11">
            <v>19.440000000000001</v>
          </cell>
          <cell r="K11">
            <v>0</v>
          </cell>
        </row>
        <row r="12">
          <cell r="B12">
            <v>23.966666666666665</v>
          </cell>
          <cell r="C12">
            <v>33.200000000000003</v>
          </cell>
          <cell r="D12">
            <v>15.5</v>
          </cell>
          <cell r="E12">
            <v>53.041666666666664</v>
          </cell>
          <cell r="F12">
            <v>88</v>
          </cell>
          <cell r="G12">
            <v>23</v>
          </cell>
          <cell r="H12">
            <v>6.84</v>
          </cell>
          <cell r="I12" t="str">
            <v>S</v>
          </cell>
          <cell r="J12">
            <v>21.6</v>
          </cell>
          <cell r="K12">
            <v>0</v>
          </cell>
        </row>
        <row r="13">
          <cell r="B13">
            <v>26.304166666666664</v>
          </cell>
          <cell r="C13">
            <v>35</v>
          </cell>
          <cell r="D13">
            <v>19.100000000000001</v>
          </cell>
          <cell r="E13">
            <v>44.125</v>
          </cell>
          <cell r="F13">
            <v>67</v>
          </cell>
          <cell r="G13">
            <v>21</v>
          </cell>
          <cell r="H13">
            <v>10.08</v>
          </cell>
          <cell r="I13" t="str">
            <v>S</v>
          </cell>
          <cell r="J13">
            <v>25.2</v>
          </cell>
          <cell r="K13">
            <v>0</v>
          </cell>
        </row>
        <row r="14">
          <cell r="B14">
            <v>27.704166666666669</v>
          </cell>
          <cell r="C14">
            <v>37.700000000000003</v>
          </cell>
          <cell r="D14">
            <v>19.2</v>
          </cell>
          <cell r="E14">
            <v>43.875</v>
          </cell>
          <cell r="F14">
            <v>74</v>
          </cell>
          <cell r="G14">
            <v>16</v>
          </cell>
          <cell r="H14">
            <v>10.44</v>
          </cell>
          <cell r="I14" t="str">
            <v>S</v>
          </cell>
          <cell r="J14">
            <v>24.48</v>
          </cell>
          <cell r="K14">
            <v>0</v>
          </cell>
        </row>
        <row r="15">
          <cell r="B15">
            <v>28.987500000000001</v>
          </cell>
          <cell r="C15">
            <v>37.4</v>
          </cell>
          <cell r="D15">
            <v>20.6</v>
          </cell>
          <cell r="E15">
            <v>50.666666666666664</v>
          </cell>
          <cell r="F15">
            <v>81</v>
          </cell>
          <cell r="G15">
            <v>27</v>
          </cell>
          <cell r="H15">
            <v>9.7200000000000006</v>
          </cell>
          <cell r="I15" t="str">
            <v>N</v>
          </cell>
          <cell r="J15">
            <v>26.28</v>
          </cell>
          <cell r="K15">
            <v>0</v>
          </cell>
        </row>
        <row r="16">
          <cell r="B16">
            <v>28.258333333333336</v>
          </cell>
          <cell r="C16">
            <v>33.6</v>
          </cell>
          <cell r="D16">
            <v>22.3</v>
          </cell>
          <cell r="E16">
            <v>64.041666666666671</v>
          </cell>
          <cell r="F16">
            <v>92</v>
          </cell>
          <cell r="G16">
            <v>45</v>
          </cell>
          <cell r="H16">
            <v>20.52</v>
          </cell>
          <cell r="I16" t="str">
            <v>N</v>
          </cell>
          <cell r="J16">
            <v>42.84</v>
          </cell>
          <cell r="K16">
            <v>4.4000000000000004</v>
          </cell>
        </row>
        <row r="17">
          <cell r="B17">
            <v>28.441666666666674</v>
          </cell>
          <cell r="C17">
            <v>34.9</v>
          </cell>
          <cell r="D17">
            <v>22.5</v>
          </cell>
          <cell r="E17">
            <v>60.875</v>
          </cell>
          <cell r="F17">
            <v>86</v>
          </cell>
          <cell r="G17">
            <v>37</v>
          </cell>
          <cell r="H17">
            <v>14.76</v>
          </cell>
          <cell r="I17" t="str">
            <v>N</v>
          </cell>
          <cell r="J17">
            <v>34.92</v>
          </cell>
          <cell r="K17">
            <v>0</v>
          </cell>
        </row>
        <row r="18">
          <cell r="B18">
            <v>27.029166666666665</v>
          </cell>
          <cell r="C18">
            <v>34.5</v>
          </cell>
          <cell r="D18">
            <v>22.5</v>
          </cell>
          <cell r="E18">
            <v>71.541666666666671</v>
          </cell>
          <cell r="F18">
            <v>93</v>
          </cell>
          <cell r="G18">
            <v>47</v>
          </cell>
          <cell r="H18">
            <v>13.68</v>
          </cell>
          <cell r="I18" t="str">
            <v>L</v>
          </cell>
          <cell r="J18">
            <v>45</v>
          </cell>
          <cell r="K18">
            <v>16.399999999999999</v>
          </cell>
        </row>
        <row r="19">
          <cell r="B19">
            <v>27.204166666666669</v>
          </cell>
          <cell r="C19">
            <v>36</v>
          </cell>
          <cell r="D19">
            <v>20.7</v>
          </cell>
          <cell r="E19">
            <v>69.375</v>
          </cell>
          <cell r="F19">
            <v>94</v>
          </cell>
          <cell r="G19">
            <v>33</v>
          </cell>
          <cell r="H19">
            <v>12.96</v>
          </cell>
          <cell r="I19" t="str">
            <v>N</v>
          </cell>
          <cell r="J19">
            <v>39.6</v>
          </cell>
          <cell r="K19">
            <v>0.2</v>
          </cell>
        </row>
        <row r="20">
          <cell r="B20">
            <v>30.929166666666664</v>
          </cell>
          <cell r="C20">
            <v>37.200000000000003</v>
          </cell>
          <cell r="D20">
            <v>23.7</v>
          </cell>
          <cell r="E20">
            <v>52.333333333333336</v>
          </cell>
          <cell r="F20">
            <v>84</v>
          </cell>
          <cell r="G20">
            <v>31</v>
          </cell>
          <cell r="H20">
            <v>17.28</v>
          </cell>
          <cell r="I20" t="str">
            <v>N</v>
          </cell>
          <cell r="J20">
            <v>42.480000000000004</v>
          </cell>
          <cell r="K20">
            <v>0</v>
          </cell>
        </row>
        <row r="21">
          <cell r="B21">
            <v>31.329166666666669</v>
          </cell>
          <cell r="C21">
            <v>38.1</v>
          </cell>
          <cell r="D21">
            <v>23.5</v>
          </cell>
          <cell r="E21">
            <v>53.208333333333336</v>
          </cell>
          <cell r="F21">
            <v>87</v>
          </cell>
          <cell r="G21">
            <v>30</v>
          </cell>
          <cell r="H21">
            <v>13.32</v>
          </cell>
          <cell r="I21" t="str">
            <v>N</v>
          </cell>
          <cell r="J21">
            <v>37.080000000000005</v>
          </cell>
          <cell r="K21">
            <v>0</v>
          </cell>
        </row>
        <row r="22">
          <cell r="B22">
            <v>30.760869565217391</v>
          </cell>
          <cell r="C22">
            <v>36.799999999999997</v>
          </cell>
          <cell r="D22">
            <v>25.2</v>
          </cell>
          <cell r="E22">
            <v>58</v>
          </cell>
          <cell r="F22">
            <v>84</v>
          </cell>
          <cell r="G22">
            <v>35</v>
          </cell>
          <cell r="H22">
            <v>16.559999999999999</v>
          </cell>
          <cell r="I22" t="str">
            <v>N</v>
          </cell>
          <cell r="J22">
            <v>32.76</v>
          </cell>
          <cell r="K22">
            <v>0</v>
          </cell>
        </row>
        <row r="23">
          <cell r="B23">
            <v>31.287499999999998</v>
          </cell>
          <cell r="C23">
            <v>39.1</v>
          </cell>
          <cell r="D23">
            <v>23.6</v>
          </cell>
          <cell r="E23">
            <v>56.5</v>
          </cell>
          <cell r="F23">
            <v>89</v>
          </cell>
          <cell r="G23">
            <v>26</v>
          </cell>
          <cell r="H23">
            <v>16.2</v>
          </cell>
          <cell r="I23" t="str">
            <v>N</v>
          </cell>
          <cell r="J23">
            <v>37.440000000000005</v>
          </cell>
          <cell r="K23">
            <v>0</v>
          </cell>
        </row>
        <row r="24">
          <cell r="B24">
            <v>29.470833333333335</v>
          </cell>
          <cell r="C24">
            <v>36.299999999999997</v>
          </cell>
          <cell r="D24">
            <v>24.8</v>
          </cell>
          <cell r="E24">
            <v>63.208333333333336</v>
          </cell>
          <cell r="F24">
            <v>82</v>
          </cell>
          <cell r="G24">
            <v>42</v>
          </cell>
          <cell r="H24">
            <v>11.879999999999999</v>
          </cell>
          <cell r="I24" t="str">
            <v>S</v>
          </cell>
          <cell r="J24">
            <v>52.56</v>
          </cell>
          <cell r="K24">
            <v>0</v>
          </cell>
        </row>
        <row r="25">
          <cell r="B25">
            <v>27.070833333333329</v>
          </cell>
          <cell r="C25">
            <v>33.700000000000003</v>
          </cell>
          <cell r="D25">
            <v>22.7</v>
          </cell>
          <cell r="E25">
            <v>64.083333333333329</v>
          </cell>
          <cell r="F25">
            <v>83</v>
          </cell>
          <cell r="G25">
            <v>33</v>
          </cell>
          <cell r="H25">
            <v>5.7600000000000007</v>
          </cell>
          <cell r="I25" t="str">
            <v>S</v>
          </cell>
          <cell r="J25">
            <v>29.52</v>
          </cell>
          <cell r="K25">
            <v>0</v>
          </cell>
        </row>
        <row r="26">
          <cell r="B26">
            <v>28.320833333333326</v>
          </cell>
          <cell r="C26">
            <v>36.200000000000003</v>
          </cell>
          <cell r="D26">
            <v>21.4</v>
          </cell>
          <cell r="E26">
            <v>47.791666666666664</v>
          </cell>
          <cell r="F26">
            <v>66</v>
          </cell>
          <cell r="G26">
            <v>30</v>
          </cell>
          <cell r="H26">
            <v>12.6</v>
          </cell>
          <cell r="I26" t="str">
            <v>S</v>
          </cell>
          <cell r="J26">
            <v>25.92</v>
          </cell>
          <cell r="K26">
            <v>0</v>
          </cell>
        </row>
        <row r="27">
          <cell r="B27">
            <v>29.787499999999998</v>
          </cell>
          <cell r="C27">
            <v>37.700000000000003</v>
          </cell>
          <cell r="D27">
            <v>24.8</v>
          </cell>
          <cell r="E27">
            <v>57.083333333333336</v>
          </cell>
          <cell r="F27">
            <v>88</v>
          </cell>
          <cell r="G27">
            <v>32</v>
          </cell>
          <cell r="H27">
            <v>20.52</v>
          </cell>
          <cell r="I27" t="str">
            <v>S</v>
          </cell>
          <cell r="J27">
            <v>47.519999999999996</v>
          </cell>
          <cell r="K27">
            <v>2.6</v>
          </cell>
        </row>
        <row r="28">
          <cell r="B28">
            <v>26.533333333333328</v>
          </cell>
          <cell r="C28">
            <v>31.2</v>
          </cell>
          <cell r="D28">
            <v>23.4</v>
          </cell>
          <cell r="E28">
            <v>79.291666666666671</v>
          </cell>
          <cell r="F28">
            <v>94</v>
          </cell>
          <cell r="G28">
            <v>57</v>
          </cell>
          <cell r="H28">
            <v>13.32</v>
          </cell>
          <cell r="I28" t="str">
            <v>N</v>
          </cell>
          <cell r="J28">
            <v>36.72</v>
          </cell>
          <cell r="K28">
            <v>23.6</v>
          </cell>
        </row>
        <row r="29">
          <cell r="B29">
            <v>28.170833333333334</v>
          </cell>
          <cell r="C29">
            <v>35.200000000000003</v>
          </cell>
          <cell r="D29">
            <v>22.9</v>
          </cell>
          <cell r="E29">
            <v>71.5</v>
          </cell>
          <cell r="F29">
            <v>93</v>
          </cell>
          <cell r="G29">
            <v>40</v>
          </cell>
          <cell r="H29">
            <v>10.44</v>
          </cell>
          <cell r="I29" t="str">
            <v>N</v>
          </cell>
          <cell r="J29">
            <v>26.28</v>
          </cell>
          <cell r="K29">
            <v>0</v>
          </cell>
        </row>
        <row r="30">
          <cell r="B30">
            <v>26.395833333333339</v>
          </cell>
          <cell r="C30">
            <v>29.3</v>
          </cell>
          <cell r="D30">
            <v>23.4</v>
          </cell>
          <cell r="E30">
            <v>76.041666666666671</v>
          </cell>
          <cell r="F30">
            <v>90</v>
          </cell>
          <cell r="G30">
            <v>62</v>
          </cell>
          <cell r="H30">
            <v>13.32</v>
          </cell>
          <cell r="I30" t="str">
            <v>O</v>
          </cell>
          <cell r="J30">
            <v>34.56</v>
          </cell>
          <cell r="K30">
            <v>2</v>
          </cell>
        </row>
        <row r="31">
          <cell r="B31">
            <v>24.374999999999996</v>
          </cell>
          <cell r="C31">
            <v>30.8</v>
          </cell>
          <cell r="D31">
            <v>19.600000000000001</v>
          </cell>
          <cell r="E31">
            <v>57.5</v>
          </cell>
          <cell r="F31">
            <v>90</v>
          </cell>
          <cell r="G31">
            <v>24</v>
          </cell>
          <cell r="H31">
            <v>15.48</v>
          </cell>
          <cell r="I31" t="str">
            <v>S</v>
          </cell>
          <cell r="J31">
            <v>38.880000000000003</v>
          </cell>
          <cell r="K31">
            <v>0</v>
          </cell>
        </row>
        <row r="32">
          <cell r="B32">
            <v>21.087499999999999</v>
          </cell>
          <cell r="C32">
            <v>28.1</v>
          </cell>
          <cell r="D32">
            <v>14.8</v>
          </cell>
          <cell r="E32">
            <v>48.583333333333336</v>
          </cell>
          <cell r="F32">
            <v>75</v>
          </cell>
          <cell r="G32">
            <v>19</v>
          </cell>
          <cell r="H32">
            <v>12.6</v>
          </cell>
          <cell r="I32" t="str">
            <v>S</v>
          </cell>
          <cell r="J32">
            <v>34.56</v>
          </cell>
          <cell r="K32">
            <v>0</v>
          </cell>
        </row>
        <row r="33">
          <cell r="B33">
            <v>21.758333333333329</v>
          </cell>
          <cell r="C33">
            <v>31.7</v>
          </cell>
          <cell r="D33">
            <v>12.2</v>
          </cell>
          <cell r="E33">
            <v>44.25</v>
          </cell>
          <cell r="F33">
            <v>83</v>
          </cell>
          <cell r="G33">
            <v>16</v>
          </cell>
          <cell r="H33">
            <v>8.2799999999999994</v>
          </cell>
          <cell r="I33" t="str">
            <v>S</v>
          </cell>
          <cell r="J33">
            <v>23.400000000000002</v>
          </cell>
          <cell r="K33">
            <v>0</v>
          </cell>
        </row>
        <row r="34">
          <cell r="B34">
            <v>24.700000000000003</v>
          </cell>
          <cell r="C34">
            <v>35.700000000000003</v>
          </cell>
          <cell r="D34">
            <v>14.5</v>
          </cell>
          <cell r="E34">
            <v>48.333333333333336</v>
          </cell>
          <cell r="F34">
            <v>81</v>
          </cell>
          <cell r="G34">
            <v>21</v>
          </cell>
          <cell r="H34">
            <v>13.32</v>
          </cell>
          <cell r="I34" t="str">
            <v>S</v>
          </cell>
          <cell r="J34">
            <v>29.880000000000003</v>
          </cell>
          <cell r="K34">
            <v>0</v>
          </cell>
        </row>
        <row r="35">
          <cell r="B35">
            <v>27</v>
          </cell>
          <cell r="C35">
            <v>34.9</v>
          </cell>
          <cell r="D35">
            <v>20.2</v>
          </cell>
          <cell r="E35">
            <v>59.916666666666664</v>
          </cell>
          <cell r="F35">
            <v>84</v>
          </cell>
          <cell r="G35">
            <v>36</v>
          </cell>
          <cell r="H35">
            <v>21.96</v>
          </cell>
          <cell r="I35" t="str">
            <v>NE</v>
          </cell>
          <cell r="J35">
            <v>44.64</v>
          </cell>
          <cell r="K35">
            <v>0</v>
          </cell>
        </row>
        <row r="36">
          <cell r="I36" t="str">
            <v>S</v>
          </cell>
        </row>
      </sheetData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27.462500000000006</v>
          </cell>
          <cell r="C5">
            <v>34.4</v>
          </cell>
          <cell r="D5">
            <v>21.8</v>
          </cell>
          <cell r="E5">
            <v>51.333333333333336</v>
          </cell>
          <cell r="F5">
            <v>76</v>
          </cell>
          <cell r="G5">
            <v>29</v>
          </cell>
          <cell r="H5">
            <v>16.559999999999999</v>
          </cell>
          <cell r="I5" t="str">
            <v>SE</v>
          </cell>
          <cell r="J5">
            <v>32.4</v>
          </cell>
          <cell r="K5">
            <v>0</v>
          </cell>
        </row>
        <row r="6">
          <cell r="B6">
            <v>28.070833333333336</v>
          </cell>
          <cell r="C6">
            <v>38.200000000000003</v>
          </cell>
          <cell r="D6">
            <v>17.600000000000001</v>
          </cell>
          <cell r="E6">
            <v>53.416666666666664</v>
          </cell>
          <cell r="F6">
            <v>92</v>
          </cell>
          <cell r="G6">
            <v>24</v>
          </cell>
          <cell r="H6">
            <v>16.920000000000002</v>
          </cell>
          <cell r="I6" t="str">
            <v>SE</v>
          </cell>
          <cell r="J6">
            <v>30.6</v>
          </cell>
          <cell r="K6">
            <v>0</v>
          </cell>
        </row>
        <row r="7">
          <cell r="B7">
            <v>26.075000000000003</v>
          </cell>
          <cell r="C7">
            <v>33</v>
          </cell>
          <cell r="D7">
            <v>20.100000000000001</v>
          </cell>
          <cell r="E7">
            <v>65.5</v>
          </cell>
          <cell r="F7">
            <v>90</v>
          </cell>
          <cell r="G7">
            <v>39</v>
          </cell>
          <cell r="H7">
            <v>21.96</v>
          </cell>
          <cell r="I7" t="str">
            <v>SE</v>
          </cell>
          <cell r="J7">
            <v>44.64</v>
          </cell>
          <cell r="K7">
            <v>0</v>
          </cell>
        </row>
        <row r="8">
          <cell r="B8">
            <v>22.554166666666671</v>
          </cell>
          <cell r="C8">
            <v>27.5</v>
          </cell>
          <cell r="D8">
            <v>19.8</v>
          </cell>
          <cell r="E8">
            <v>84.041666666666671</v>
          </cell>
          <cell r="F8">
            <v>96</v>
          </cell>
          <cell r="G8">
            <v>55</v>
          </cell>
          <cell r="H8">
            <v>9.3600000000000012</v>
          </cell>
          <cell r="I8" t="str">
            <v>L</v>
          </cell>
          <cell r="J8">
            <v>25.2</v>
          </cell>
          <cell r="K8">
            <v>7.0000000000000009</v>
          </cell>
        </row>
        <row r="9">
          <cell r="B9">
            <v>21.925000000000001</v>
          </cell>
          <cell r="C9">
            <v>24.1</v>
          </cell>
          <cell r="D9">
            <v>19.2</v>
          </cell>
          <cell r="E9">
            <v>91.5</v>
          </cell>
          <cell r="F9">
            <v>96</v>
          </cell>
          <cell r="G9">
            <v>76</v>
          </cell>
          <cell r="H9">
            <v>22.68</v>
          </cell>
          <cell r="I9" t="str">
            <v>SE</v>
          </cell>
          <cell r="J9">
            <v>41.4</v>
          </cell>
          <cell r="K9">
            <v>18.600000000000001</v>
          </cell>
        </row>
        <row r="10">
          <cell r="B10">
            <v>21.537500000000005</v>
          </cell>
          <cell r="C10">
            <v>28.1</v>
          </cell>
          <cell r="D10">
            <v>17</v>
          </cell>
          <cell r="E10">
            <v>66.416666666666671</v>
          </cell>
          <cell r="F10">
            <v>97</v>
          </cell>
          <cell r="G10">
            <v>31</v>
          </cell>
          <cell r="H10">
            <v>21.240000000000002</v>
          </cell>
          <cell r="I10" t="str">
            <v>S</v>
          </cell>
          <cell r="J10">
            <v>45.36</v>
          </cell>
          <cell r="K10">
            <v>0.2</v>
          </cell>
        </row>
        <row r="11">
          <cell r="B11">
            <v>21.433333333333337</v>
          </cell>
          <cell r="C11">
            <v>31.4</v>
          </cell>
          <cell r="D11">
            <v>13.3</v>
          </cell>
          <cell r="E11">
            <v>64.916666666666671</v>
          </cell>
          <cell r="F11">
            <v>95</v>
          </cell>
          <cell r="G11">
            <v>23</v>
          </cell>
          <cell r="H11">
            <v>15.840000000000002</v>
          </cell>
          <cell r="I11" t="str">
            <v>NE</v>
          </cell>
          <cell r="J11">
            <v>24.840000000000003</v>
          </cell>
          <cell r="K11">
            <v>0</v>
          </cell>
        </row>
        <row r="12">
          <cell r="B12">
            <v>23.895833333333339</v>
          </cell>
          <cell r="C12">
            <v>34.5</v>
          </cell>
          <cell r="D12">
            <v>14.9</v>
          </cell>
          <cell r="E12">
            <v>61.5</v>
          </cell>
          <cell r="F12">
            <v>95</v>
          </cell>
          <cell r="G12">
            <v>22</v>
          </cell>
          <cell r="H12">
            <v>14.04</v>
          </cell>
          <cell r="I12" t="str">
            <v>SE</v>
          </cell>
          <cell r="J12">
            <v>24.840000000000003</v>
          </cell>
          <cell r="K12">
            <v>0</v>
          </cell>
        </row>
        <row r="13">
          <cell r="B13">
            <v>25.845833333333328</v>
          </cell>
          <cell r="C13">
            <v>35.4</v>
          </cell>
          <cell r="D13">
            <v>18.100000000000001</v>
          </cell>
          <cell r="E13">
            <v>54.083333333333336</v>
          </cell>
          <cell r="F13">
            <v>89</v>
          </cell>
          <cell r="G13">
            <v>25</v>
          </cell>
          <cell r="H13">
            <v>13.68</v>
          </cell>
          <cell r="I13" t="str">
            <v>SE</v>
          </cell>
          <cell r="J13">
            <v>25.2</v>
          </cell>
          <cell r="K13">
            <v>0</v>
          </cell>
        </row>
        <row r="14">
          <cell r="B14">
            <v>27.162499999999998</v>
          </cell>
          <cell r="C14">
            <v>38.4</v>
          </cell>
          <cell r="D14">
            <v>17.3</v>
          </cell>
          <cell r="E14">
            <v>56</v>
          </cell>
          <cell r="F14">
            <v>91</v>
          </cell>
          <cell r="G14">
            <v>20</v>
          </cell>
          <cell r="H14">
            <v>17.28</v>
          </cell>
          <cell r="I14" t="str">
            <v>L</v>
          </cell>
          <cell r="J14">
            <v>31.319999999999997</v>
          </cell>
          <cell r="K14">
            <v>0</v>
          </cell>
        </row>
        <row r="15">
          <cell r="B15">
            <v>28.775000000000002</v>
          </cell>
          <cell r="C15">
            <v>37</v>
          </cell>
          <cell r="D15">
            <v>20.9</v>
          </cell>
          <cell r="E15">
            <v>63.041666666666664</v>
          </cell>
          <cell r="F15">
            <v>92</v>
          </cell>
          <cell r="G15">
            <v>34</v>
          </cell>
          <cell r="H15">
            <v>13.68</v>
          </cell>
          <cell r="I15" t="str">
            <v>NO</v>
          </cell>
          <cell r="J15">
            <v>27</v>
          </cell>
          <cell r="K15">
            <v>0</v>
          </cell>
        </row>
        <row r="16">
          <cell r="B16">
            <v>28.6875</v>
          </cell>
          <cell r="C16">
            <v>34.700000000000003</v>
          </cell>
          <cell r="D16">
            <v>24</v>
          </cell>
          <cell r="E16">
            <v>63.625</v>
          </cell>
          <cell r="F16">
            <v>83</v>
          </cell>
          <cell r="G16">
            <v>40</v>
          </cell>
          <cell r="H16">
            <v>24.840000000000003</v>
          </cell>
          <cell r="I16" t="str">
            <v>NO</v>
          </cell>
          <cell r="J16">
            <v>46.080000000000005</v>
          </cell>
          <cell r="K16">
            <v>0</v>
          </cell>
        </row>
        <row r="17">
          <cell r="B17">
            <v>28.95</v>
          </cell>
          <cell r="C17">
            <v>35.4</v>
          </cell>
          <cell r="D17">
            <v>23</v>
          </cell>
          <cell r="E17">
            <v>61</v>
          </cell>
          <cell r="F17">
            <v>84</v>
          </cell>
          <cell r="G17">
            <v>40</v>
          </cell>
          <cell r="H17">
            <v>21.240000000000002</v>
          </cell>
          <cell r="I17" t="str">
            <v>N</v>
          </cell>
          <cell r="J17">
            <v>39.96</v>
          </cell>
          <cell r="K17">
            <v>0</v>
          </cell>
        </row>
        <row r="18">
          <cell r="B18">
            <v>30.108333333333334</v>
          </cell>
          <cell r="C18">
            <v>37.6</v>
          </cell>
          <cell r="D18">
            <v>25.3</v>
          </cell>
          <cell r="E18">
            <v>57.75</v>
          </cell>
          <cell r="F18">
            <v>75</v>
          </cell>
          <cell r="G18">
            <v>33</v>
          </cell>
          <cell r="H18">
            <v>21.240000000000002</v>
          </cell>
          <cell r="I18" t="str">
            <v>NO</v>
          </cell>
          <cell r="J18">
            <v>36</v>
          </cell>
          <cell r="K18">
            <v>0</v>
          </cell>
        </row>
        <row r="19">
          <cell r="B19">
            <v>28.712499999999995</v>
          </cell>
          <cell r="C19">
            <v>37.1</v>
          </cell>
          <cell r="D19">
            <v>20.9</v>
          </cell>
          <cell r="E19">
            <v>63.333333333333336</v>
          </cell>
          <cell r="F19">
            <v>94</v>
          </cell>
          <cell r="G19">
            <v>32</v>
          </cell>
          <cell r="H19">
            <v>24.12</v>
          </cell>
          <cell r="I19" t="str">
            <v>N</v>
          </cell>
          <cell r="J19">
            <v>49.32</v>
          </cell>
          <cell r="K19">
            <v>0</v>
          </cell>
        </row>
        <row r="20">
          <cell r="B20">
            <v>31.470833333333328</v>
          </cell>
          <cell r="C20">
            <v>38.799999999999997</v>
          </cell>
          <cell r="D20">
            <v>24.9</v>
          </cell>
          <cell r="E20">
            <v>54.583333333333336</v>
          </cell>
          <cell r="F20">
            <v>80</v>
          </cell>
          <cell r="G20">
            <v>30</v>
          </cell>
          <cell r="H20">
            <v>24.840000000000003</v>
          </cell>
          <cell r="I20" t="str">
            <v>N</v>
          </cell>
          <cell r="J20">
            <v>46.800000000000004</v>
          </cell>
          <cell r="K20">
            <v>0</v>
          </cell>
        </row>
        <row r="21">
          <cell r="B21">
            <v>31.008333333333329</v>
          </cell>
          <cell r="C21">
            <v>39.5</v>
          </cell>
          <cell r="D21">
            <v>23.8</v>
          </cell>
          <cell r="E21">
            <v>59.541666666666664</v>
          </cell>
          <cell r="F21">
            <v>89</v>
          </cell>
          <cell r="G21">
            <v>28</v>
          </cell>
          <cell r="H21">
            <v>22.32</v>
          </cell>
          <cell r="I21" t="str">
            <v>N</v>
          </cell>
          <cell r="J21">
            <v>53.28</v>
          </cell>
          <cell r="K21">
            <v>0</v>
          </cell>
        </row>
        <row r="22">
          <cell r="B22">
            <v>30.900000000000002</v>
          </cell>
          <cell r="C22">
            <v>38.299999999999997</v>
          </cell>
          <cell r="D22">
            <v>25.8</v>
          </cell>
          <cell r="E22">
            <v>56.652173913043477</v>
          </cell>
          <cell r="F22">
            <v>76</v>
          </cell>
          <cell r="G22">
            <v>29</v>
          </cell>
          <cell r="H22">
            <v>21.96</v>
          </cell>
          <cell r="I22" t="str">
            <v>N</v>
          </cell>
          <cell r="J22">
            <v>37.440000000000005</v>
          </cell>
          <cell r="K22">
            <v>0</v>
          </cell>
        </row>
        <row r="23">
          <cell r="B23">
            <v>31.954166666666666</v>
          </cell>
          <cell r="C23">
            <v>39.5</v>
          </cell>
          <cell r="D23">
            <v>23.2</v>
          </cell>
          <cell r="E23">
            <v>54.75</v>
          </cell>
          <cell r="F23">
            <v>91</v>
          </cell>
          <cell r="G23">
            <v>25</v>
          </cell>
          <cell r="H23">
            <v>24.48</v>
          </cell>
          <cell r="I23" t="str">
            <v>N</v>
          </cell>
          <cell r="J23">
            <v>50.76</v>
          </cell>
          <cell r="K23">
            <v>0</v>
          </cell>
        </row>
        <row r="24">
          <cell r="B24">
            <v>28.699999999999992</v>
          </cell>
          <cell r="C24">
            <v>34.700000000000003</v>
          </cell>
          <cell r="D24">
            <v>24</v>
          </cell>
          <cell r="E24">
            <v>65.5</v>
          </cell>
          <cell r="F24">
            <v>86</v>
          </cell>
          <cell r="G24">
            <v>48</v>
          </cell>
          <cell r="H24">
            <v>21.240000000000002</v>
          </cell>
          <cell r="I24" t="str">
            <v>SO</v>
          </cell>
          <cell r="J24">
            <v>40.32</v>
          </cell>
          <cell r="K24">
            <v>0</v>
          </cell>
        </row>
        <row r="25">
          <cell r="B25">
            <v>26.762500000000003</v>
          </cell>
          <cell r="C25">
            <v>32.4</v>
          </cell>
          <cell r="D25">
            <v>22.2</v>
          </cell>
          <cell r="E25">
            <v>72.708333333333329</v>
          </cell>
          <cell r="F25">
            <v>92</v>
          </cell>
          <cell r="G25">
            <v>53</v>
          </cell>
          <cell r="H25">
            <v>17.64</v>
          </cell>
          <cell r="I25" t="str">
            <v>S</v>
          </cell>
          <cell r="J25">
            <v>33.119999999999997</v>
          </cell>
          <cell r="K25">
            <v>0</v>
          </cell>
        </row>
        <row r="26">
          <cell r="B26">
            <v>28.837500000000002</v>
          </cell>
          <cell r="C26">
            <v>36.799999999999997</v>
          </cell>
          <cell r="D26">
            <v>21.5</v>
          </cell>
          <cell r="E26">
            <v>61.583333333333336</v>
          </cell>
          <cell r="F26">
            <v>89</v>
          </cell>
          <cell r="G26">
            <v>34</v>
          </cell>
          <cell r="H26">
            <v>10.8</v>
          </cell>
          <cell r="I26" t="str">
            <v>SE</v>
          </cell>
          <cell r="J26">
            <v>30.240000000000002</v>
          </cell>
          <cell r="K26">
            <v>0</v>
          </cell>
        </row>
        <row r="27">
          <cell r="B27">
            <v>30.187499999999989</v>
          </cell>
          <cell r="C27">
            <v>39.4</v>
          </cell>
          <cell r="D27">
            <v>23</v>
          </cell>
          <cell r="E27">
            <v>59.208333333333336</v>
          </cell>
          <cell r="F27">
            <v>87</v>
          </cell>
          <cell r="G27">
            <v>29</v>
          </cell>
          <cell r="H27">
            <v>16.2</v>
          </cell>
          <cell r="I27" t="str">
            <v>NE</v>
          </cell>
          <cell r="J27">
            <v>35.28</v>
          </cell>
          <cell r="K27">
            <v>0</v>
          </cell>
        </row>
        <row r="28">
          <cell r="B28">
            <v>27.604166666666668</v>
          </cell>
          <cell r="C28">
            <v>33.1</v>
          </cell>
          <cell r="D28">
            <v>22.8</v>
          </cell>
          <cell r="E28">
            <v>71.375</v>
          </cell>
          <cell r="F28">
            <v>93</v>
          </cell>
          <cell r="G28">
            <v>41</v>
          </cell>
          <cell r="H28">
            <v>20.16</v>
          </cell>
          <cell r="I28" t="str">
            <v>N</v>
          </cell>
          <cell r="J28">
            <v>72.360000000000014</v>
          </cell>
          <cell r="K28">
            <v>12.4</v>
          </cell>
        </row>
        <row r="29">
          <cell r="B29">
            <v>28.862500000000008</v>
          </cell>
          <cell r="C29">
            <v>37.5</v>
          </cell>
          <cell r="D29">
            <v>22.3</v>
          </cell>
          <cell r="E29">
            <v>64.958333333333329</v>
          </cell>
          <cell r="F29">
            <v>94</v>
          </cell>
          <cell r="G29">
            <v>30</v>
          </cell>
          <cell r="H29">
            <v>17.28</v>
          </cell>
          <cell r="I29" t="str">
            <v>N</v>
          </cell>
          <cell r="J29">
            <v>34.92</v>
          </cell>
          <cell r="K29">
            <v>0</v>
          </cell>
        </row>
        <row r="30">
          <cell r="B30">
            <v>26.254166666666666</v>
          </cell>
          <cell r="C30">
            <v>31.9</v>
          </cell>
          <cell r="D30">
            <v>22.3</v>
          </cell>
          <cell r="E30">
            <v>76.791666666666671</v>
          </cell>
          <cell r="F30">
            <v>94</v>
          </cell>
          <cell r="G30">
            <v>53</v>
          </cell>
          <cell r="H30">
            <v>20.16</v>
          </cell>
          <cell r="I30" t="str">
            <v>N</v>
          </cell>
          <cell r="J30">
            <v>51.480000000000004</v>
          </cell>
          <cell r="K30">
            <v>12.6</v>
          </cell>
        </row>
        <row r="31">
          <cell r="B31">
            <v>23.870833333333334</v>
          </cell>
          <cell r="C31">
            <v>29.9</v>
          </cell>
          <cell r="D31">
            <v>19.8</v>
          </cell>
          <cell r="E31">
            <v>68.958333333333329</v>
          </cell>
          <cell r="F31">
            <v>95</v>
          </cell>
          <cell r="G31">
            <v>31</v>
          </cell>
          <cell r="H31">
            <v>23.759999999999998</v>
          </cell>
          <cell r="I31" t="str">
            <v>S</v>
          </cell>
          <cell r="J31">
            <v>44.28</v>
          </cell>
          <cell r="K31">
            <v>2.2000000000000002</v>
          </cell>
        </row>
        <row r="32">
          <cell r="B32">
            <v>21.379166666666663</v>
          </cell>
          <cell r="C32">
            <v>28.6</v>
          </cell>
          <cell r="D32">
            <v>16.7</v>
          </cell>
          <cell r="E32">
            <v>55.416666666666664</v>
          </cell>
          <cell r="F32">
            <v>86</v>
          </cell>
          <cell r="G32">
            <v>19</v>
          </cell>
          <cell r="H32">
            <v>22.32</v>
          </cell>
          <cell r="I32" t="str">
            <v>SE</v>
          </cell>
          <cell r="J32">
            <v>39.96</v>
          </cell>
          <cell r="K32">
            <v>0</v>
          </cell>
        </row>
        <row r="33">
          <cell r="B33">
            <v>20.300000000000004</v>
          </cell>
          <cell r="C33">
            <v>30.9</v>
          </cell>
          <cell r="D33">
            <v>10.5</v>
          </cell>
          <cell r="E33">
            <v>58.625</v>
          </cell>
          <cell r="F33">
            <v>94</v>
          </cell>
          <cell r="G33">
            <v>24</v>
          </cell>
          <cell r="H33">
            <v>14.04</v>
          </cell>
          <cell r="I33" t="str">
            <v>S</v>
          </cell>
          <cell r="J33">
            <v>31.680000000000003</v>
          </cell>
          <cell r="K33">
            <v>0</v>
          </cell>
        </row>
        <row r="34">
          <cell r="B34">
            <v>24.204166666666666</v>
          </cell>
          <cell r="C34">
            <v>37.299999999999997</v>
          </cell>
          <cell r="D34">
            <v>12.8</v>
          </cell>
          <cell r="E34">
            <v>58.083333333333336</v>
          </cell>
          <cell r="F34">
            <v>94</v>
          </cell>
          <cell r="G34">
            <v>23</v>
          </cell>
          <cell r="H34">
            <v>18</v>
          </cell>
          <cell r="I34" t="str">
            <v>L</v>
          </cell>
          <cell r="J34">
            <v>38.159999999999997</v>
          </cell>
          <cell r="K34">
            <v>0</v>
          </cell>
        </row>
        <row r="35">
          <cell r="B35">
            <v>26.525000000000006</v>
          </cell>
          <cell r="C35">
            <v>37.1</v>
          </cell>
          <cell r="D35">
            <v>20.8</v>
          </cell>
          <cell r="E35">
            <v>69.291666666666671</v>
          </cell>
          <cell r="F35">
            <v>90</v>
          </cell>
          <cell r="G35">
            <v>32</v>
          </cell>
          <cell r="H35">
            <v>26.28</v>
          </cell>
          <cell r="I35" t="str">
            <v>N</v>
          </cell>
          <cell r="J35">
            <v>60.480000000000004</v>
          </cell>
          <cell r="K35">
            <v>0.2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21.716666666666665</v>
          </cell>
          <cell r="C5">
            <v>30.2</v>
          </cell>
          <cell r="D5">
            <v>16</v>
          </cell>
          <cell r="E5">
            <v>72.833333333333329</v>
          </cell>
          <cell r="F5">
            <v>97</v>
          </cell>
          <cell r="G5">
            <v>33</v>
          </cell>
          <cell r="H5">
            <v>18</v>
          </cell>
          <cell r="I5" t="str">
            <v>SO</v>
          </cell>
          <cell r="J5">
            <v>43.2</v>
          </cell>
          <cell r="K5">
            <v>5.2000000000000011</v>
          </cell>
        </row>
        <row r="6">
          <cell r="B6">
            <v>23.304166666666671</v>
          </cell>
          <cell r="C6">
            <v>31.5</v>
          </cell>
          <cell r="D6">
            <v>16.7</v>
          </cell>
          <cell r="E6">
            <v>58.416666666666664</v>
          </cell>
          <cell r="F6">
            <v>86</v>
          </cell>
          <cell r="G6">
            <v>29</v>
          </cell>
          <cell r="H6">
            <v>23.759999999999998</v>
          </cell>
          <cell r="I6" t="str">
            <v>SO</v>
          </cell>
          <cell r="J6">
            <v>39.6</v>
          </cell>
          <cell r="K6">
            <v>0</v>
          </cell>
        </row>
        <row r="7">
          <cell r="B7">
            <v>19.204166666666666</v>
          </cell>
          <cell r="C7">
            <v>24.7</v>
          </cell>
          <cell r="D7">
            <v>16.7</v>
          </cell>
          <cell r="E7">
            <v>78.416666666666671</v>
          </cell>
          <cell r="F7">
            <v>96</v>
          </cell>
          <cell r="G7">
            <v>52</v>
          </cell>
          <cell r="H7">
            <v>20.52</v>
          </cell>
          <cell r="I7" t="str">
            <v>SO</v>
          </cell>
          <cell r="J7">
            <v>38.519999999999996</v>
          </cell>
          <cell r="K7">
            <v>10.8</v>
          </cell>
        </row>
        <row r="8">
          <cell r="B8">
            <v>19.4375</v>
          </cell>
          <cell r="C8">
            <v>26</v>
          </cell>
          <cell r="D8">
            <v>14.8</v>
          </cell>
          <cell r="E8">
            <v>81.125</v>
          </cell>
          <cell r="F8">
            <v>98</v>
          </cell>
          <cell r="G8">
            <v>49</v>
          </cell>
          <cell r="H8">
            <v>11.879999999999999</v>
          </cell>
          <cell r="I8" t="str">
            <v>SO</v>
          </cell>
          <cell r="J8">
            <v>19.8</v>
          </cell>
          <cell r="K8">
            <v>0</v>
          </cell>
        </row>
        <row r="9">
          <cell r="B9">
            <v>20.612500000000001</v>
          </cell>
          <cell r="C9">
            <v>27.4</v>
          </cell>
          <cell r="D9">
            <v>17.100000000000001</v>
          </cell>
          <cell r="E9">
            <v>78.041666666666671</v>
          </cell>
          <cell r="F9">
            <v>97</v>
          </cell>
          <cell r="G9">
            <v>41</v>
          </cell>
          <cell r="H9">
            <v>15.48</v>
          </cell>
          <cell r="I9" t="str">
            <v>SO</v>
          </cell>
          <cell r="J9">
            <v>25.2</v>
          </cell>
          <cell r="K9">
            <v>6.1999999999999993</v>
          </cell>
        </row>
        <row r="10">
          <cell r="B10">
            <v>17.091666666666665</v>
          </cell>
          <cell r="C10">
            <v>22.6</v>
          </cell>
          <cell r="D10">
            <v>12</v>
          </cell>
          <cell r="E10">
            <v>69.541666666666671</v>
          </cell>
          <cell r="F10">
            <v>86</v>
          </cell>
          <cell r="G10">
            <v>44</v>
          </cell>
          <cell r="H10">
            <v>16.920000000000002</v>
          </cell>
          <cell r="I10" t="str">
            <v>SO</v>
          </cell>
          <cell r="J10">
            <v>41.04</v>
          </cell>
          <cell r="K10">
            <v>0</v>
          </cell>
        </row>
        <row r="11">
          <cell r="B11">
            <v>17.479166666666668</v>
          </cell>
          <cell r="C11">
            <v>27.9</v>
          </cell>
          <cell r="D11">
            <v>8.6999999999999993</v>
          </cell>
          <cell r="E11">
            <v>66.583333333333329</v>
          </cell>
          <cell r="F11">
            <v>97</v>
          </cell>
          <cell r="G11">
            <v>24</v>
          </cell>
          <cell r="H11">
            <v>12.6</v>
          </cell>
          <cell r="I11" t="str">
            <v>SO</v>
          </cell>
          <cell r="J11">
            <v>30.240000000000002</v>
          </cell>
          <cell r="K11">
            <v>0.2</v>
          </cell>
        </row>
        <row r="12">
          <cell r="B12">
            <v>20.320833333333336</v>
          </cell>
          <cell r="C12">
            <v>30.6</v>
          </cell>
          <cell r="D12">
            <v>12.3</v>
          </cell>
          <cell r="E12">
            <v>56.666666666666664</v>
          </cell>
          <cell r="F12">
            <v>90</v>
          </cell>
          <cell r="G12">
            <v>22</v>
          </cell>
          <cell r="H12">
            <v>9.7200000000000006</v>
          </cell>
          <cell r="I12" t="str">
            <v>SO</v>
          </cell>
          <cell r="J12">
            <v>24.48</v>
          </cell>
          <cell r="K12">
            <v>0</v>
          </cell>
        </row>
        <row r="13">
          <cell r="B13">
            <v>22.691666666666666</v>
          </cell>
          <cell r="C13">
            <v>32</v>
          </cell>
          <cell r="D13">
            <v>14.8</v>
          </cell>
          <cell r="E13">
            <v>46.791666666666664</v>
          </cell>
          <cell r="F13">
            <v>76</v>
          </cell>
          <cell r="G13">
            <v>18</v>
          </cell>
          <cell r="H13">
            <v>14.04</v>
          </cell>
          <cell r="I13" t="str">
            <v>SO</v>
          </cell>
          <cell r="J13">
            <v>32.04</v>
          </cell>
          <cell r="K13">
            <v>0</v>
          </cell>
        </row>
        <row r="14">
          <cell r="B14">
            <v>24.2</v>
          </cell>
          <cell r="C14">
            <v>33.9</v>
          </cell>
          <cell r="D14">
            <v>14.1</v>
          </cell>
          <cell r="E14">
            <v>34.958333333333336</v>
          </cell>
          <cell r="F14">
            <v>67</v>
          </cell>
          <cell r="G14">
            <v>18</v>
          </cell>
          <cell r="H14">
            <v>20.52</v>
          </cell>
          <cell r="I14" t="str">
            <v>SO</v>
          </cell>
          <cell r="J14">
            <v>38.880000000000003</v>
          </cell>
          <cell r="K14">
            <v>0</v>
          </cell>
        </row>
        <row r="15">
          <cell r="B15">
            <v>23.458333333333339</v>
          </cell>
          <cell r="C15">
            <v>35.200000000000003</v>
          </cell>
          <cell r="D15">
            <v>17.600000000000001</v>
          </cell>
          <cell r="E15">
            <v>60.125</v>
          </cell>
          <cell r="F15">
            <v>91</v>
          </cell>
          <cell r="G15">
            <v>26</v>
          </cell>
          <cell r="H15">
            <v>19.079999999999998</v>
          </cell>
          <cell r="I15" t="str">
            <v>SO</v>
          </cell>
          <cell r="J15">
            <v>47.88</v>
          </cell>
          <cell r="K15">
            <v>13.8</v>
          </cell>
        </row>
        <row r="16">
          <cell r="B16">
            <v>24.525000000000002</v>
          </cell>
          <cell r="C16">
            <v>33.700000000000003</v>
          </cell>
          <cell r="D16">
            <v>17</v>
          </cell>
          <cell r="E16">
            <v>63.041666666666664</v>
          </cell>
          <cell r="F16">
            <v>90</v>
          </cell>
          <cell r="G16">
            <v>31</v>
          </cell>
          <cell r="H16">
            <v>24.840000000000003</v>
          </cell>
          <cell r="I16" t="str">
            <v>SO</v>
          </cell>
          <cell r="J16">
            <v>52.2</v>
          </cell>
          <cell r="K16">
            <v>0.6</v>
          </cell>
        </row>
        <row r="17">
          <cell r="B17">
            <v>21.216666666666665</v>
          </cell>
          <cell r="C17">
            <v>26</v>
          </cell>
          <cell r="D17">
            <v>16.399999999999999</v>
          </cell>
          <cell r="E17">
            <v>82.791666666666671</v>
          </cell>
          <cell r="F17">
            <v>96</v>
          </cell>
          <cell r="G17">
            <v>64</v>
          </cell>
          <cell r="H17">
            <v>20.88</v>
          </cell>
          <cell r="I17" t="str">
            <v>SO</v>
          </cell>
          <cell r="J17">
            <v>40.680000000000007</v>
          </cell>
          <cell r="K17">
            <v>13.8</v>
          </cell>
        </row>
        <row r="18">
          <cell r="B18">
            <v>21.283333333333331</v>
          </cell>
          <cell r="C18">
            <v>27.9</v>
          </cell>
          <cell r="D18">
            <v>17.899999999999999</v>
          </cell>
          <cell r="E18">
            <v>87.041666666666671</v>
          </cell>
          <cell r="F18">
            <v>97</v>
          </cell>
          <cell r="G18">
            <v>60</v>
          </cell>
          <cell r="H18">
            <v>17.28</v>
          </cell>
          <cell r="I18" t="str">
            <v>SO</v>
          </cell>
          <cell r="J18">
            <v>55.800000000000004</v>
          </cell>
          <cell r="K18">
            <v>48.2</v>
          </cell>
        </row>
        <row r="19">
          <cell r="B19">
            <v>25.166666666666668</v>
          </cell>
          <cell r="C19">
            <v>33</v>
          </cell>
          <cell r="D19">
            <v>19.3</v>
          </cell>
          <cell r="E19">
            <v>69.791666666666671</v>
          </cell>
          <cell r="F19">
            <v>93</v>
          </cell>
          <cell r="G19">
            <v>36</v>
          </cell>
          <cell r="H19">
            <v>24.840000000000003</v>
          </cell>
          <cell r="I19" t="str">
            <v>SO</v>
          </cell>
          <cell r="J19">
            <v>51.480000000000004</v>
          </cell>
          <cell r="K19">
            <v>8</v>
          </cell>
        </row>
        <row r="20">
          <cell r="B20">
            <v>28.016666666666676</v>
          </cell>
          <cell r="C20">
            <v>36.299999999999997</v>
          </cell>
          <cell r="D20">
            <v>21</v>
          </cell>
          <cell r="E20">
            <v>58.416666666666664</v>
          </cell>
          <cell r="F20">
            <v>88</v>
          </cell>
          <cell r="G20">
            <v>27</v>
          </cell>
          <cell r="H20">
            <v>24.840000000000003</v>
          </cell>
          <cell r="I20" t="str">
            <v>SO</v>
          </cell>
          <cell r="J20">
            <v>52.92</v>
          </cell>
          <cell r="K20">
            <v>0</v>
          </cell>
        </row>
        <row r="21">
          <cell r="B21">
            <v>28.349999999999998</v>
          </cell>
          <cell r="C21">
            <v>36</v>
          </cell>
          <cell r="D21">
            <v>22.6</v>
          </cell>
          <cell r="E21">
            <v>58.708333333333336</v>
          </cell>
          <cell r="F21">
            <v>80</v>
          </cell>
          <cell r="G21">
            <v>32</v>
          </cell>
          <cell r="H21">
            <v>16.2</v>
          </cell>
          <cell r="I21" t="str">
            <v>SO</v>
          </cell>
          <cell r="J21">
            <v>49.680000000000007</v>
          </cell>
          <cell r="K21">
            <v>1.2</v>
          </cell>
        </row>
        <row r="22">
          <cell r="B22">
            <v>29.291304347826088</v>
          </cell>
          <cell r="C22">
            <v>36.5</v>
          </cell>
          <cell r="D22">
            <v>24.4</v>
          </cell>
          <cell r="E22">
            <v>57.739130434782609</v>
          </cell>
          <cell r="F22">
            <v>80</v>
          </cell>
          <cell r="G22">
            <v>30</v>
          </cell>
          <cell r="H22">
            <v>21.96</v>
          </cell>
          <cell r="I22" t="str">
            <v>SO</v>
          </cell>
          <cell r="J22">
            <v>51.480000000000004</v>
          </cell>
          <cell r="K22">
            <v>0</v>
          </cell>
        </row>
        <row r="23">
          <cell r="B23">
            <v>29.470833333333342</v>
          </cell>
          <cell r="C23">
            <v>37</v>
          </cell>
          <cell r="D23">
            <v>22.9</v>
          </cell>
          <cell r="E23">
            <v>55.166666666666664</v>
          </cell>
          <cell r="F23">
            <v>84</v>
          </cell>
          <cell r="G23">
            <v>27</v>
          </cell>
          <cell r="H23">
            <v>24.48</v>
          </cell>
          <cell r="I23" t="str">
            <v>SO</v>
          </cell>
          <cell r="J23">
            <v>53.64</v>
          </cell>
          <cell r="K23">
            <v>0</v>
          </cell>
        </row>
        <row r="24">
          <cell r="B24">
            <v>26.058333333333337</v>
          </cell>
          <cell r="C24">
            <v>30</v>
          </cell>
          <cell r="D24">
            <v>21.9</v>
          </cell>
          <cell r="E24">
            <v>76</v>
          </cell>
          <cell r="F24">
            <v>91</v>
          </cell>
          <cell r="G24">
            <v>46</v>
          </cell>
          <cell r="H24">
            <v>11.520000000000001</v>
          </cell>
          <cell r="I24" t="str">
            <v>SO</v>
          </cell>
          <cell r="J24">
            <v>33.119999999999997</v>
          </cell>
          <cell r="K24">
            <v>0</v>
          </cell>
        </row>
        <row r="25">
          <cell r="B25">
            <v>22.962500000000006</v>
          </cell>
          <cell r="C25">
            <v>29.3</v>
          </cell>
          <cell r="D25">
            <v>17.8</v>
          </cell>
          <cell r="E25">
            <v>63.583333333333336</v>
          </cell>
          <cell r="F25">
            <v>85</v>
          </cell>
          <cell r="G25">
            <v>32</v>
          </cell>
          <cell r="H25">
            <v>14.04</v>
          </cell>
          <cell r="I25" t="str">
            <v>SO</v>
          </cell>
          <cell r="J25">
            <v>36</v>
          </cell>
          <cell r="K25">
            <v>0</v>
          </cell>
        </row>
        <row r="26">
          <cell r="B26">
            <v>24.341666666666669</v>
          </cell>
          <cell r="C26">
            <v>33.299999999999997</v>
          </cell>
          <cell r="D26">
            <v>16.2</v>
          </cell>
          <cell r="E26">
            <v>54.041666666666664</v>
          </cell>
          <cell r="F26">
            <v>81</v>
          </cell>
          <cell r="G26">
            <v>31</v>
          </cell>
          <cell r="H26">
            <v>10.44</v>
          </cell>
          <cell r="I26" t="str">
            <v>SO</v>
          </cell>
          <cell r="J26">
            <v>25.2</v>
          </cell>
          <cell r="K26">
            <v>0</v>
          </cell>
        </row>
        <row r="27">
          <cell r="B27">
            <v>26.712499999999995</v>
          </cell>
          <cell r="C27">
            <v>35.1</v>
          </cell>
          <cell r="D27">
            <v>20.100000000000001</v>
          </cell>
          <cell r="E27">
            <v>63.208333333333336</v>
          </cell>
          <cell r="F27">
            <v>88</v>
          </cell>
          <cell r="G27">
            <v>31</v>
          </cell>
          <cell r="H27">
            <v>19.079999999999998</v>
          </cell>
          <cell r="I27" t="str">
            <v>SO</v>
          </cell>
          <cell r="J27">
            <v>30.96</v>
          </cell>
          <cell r="K27">
            <v>0</v>
          </cell>
        </row>
        <row r="28">
          <cell r="B28">
            <v>28.037500000000005</v>
          </cell>
          <cell r="C28">
            <v>35</v>
          </cell>
          <cell r="D28">
            <v>23</v>
          </cell>
          <cell r="E28">
            <v>61.916666666666664</v>
          </cell>
          <cell r="F28">
            <v>86</v>
          </cell>
          <cell r="G28">
            <v>32</v>
          </cell>
          <cell r="H28">
            <v>18.36</v>
          </cell>
          <cell r="I28" t="str">
            <v>SO</v>
          </cell>
          <cell r="J28">
            <v>38.159999999999997</v>
          </cell>
          <cell r="K28">
            <v>0</v>
          </cell>
        </row>
        <row r="29">
          <cell r="B29">
            <v>27.304166666666664</v>
          </cell>
          <cell r="C29">
            <v>34.299999999999997</v>
          </cell>
          <cell r="D29">
            <v>22</v>
          </cell>
          <cell r="E29">
            <v>65.708333333333329</v>
          </cell>
          <cell r="F29">
            <v>89</v>
          </cell>
          <cell r="G29">
            <v>29</v>
          </cell>
          <cell r="H29">
            <v>20.52</v>
          </cell>
          <cell r="I29" t="str">
            <v>SO</v>
          </cell>
          <cell r="J29">
            <v>32.04</v>
          </cell>
          <cell r="K29">
            <v>0</v>
          </cell>
        </row>
        <row r="30">
          <cell r="B30">
            <v>21.166666666666668</v>
          </cell>
          <cell r="C30">
            <v>27.5</v>
          </cell>
          <cell r="D30">
            <v>18.7</v>
          </cell>
          <cell r="E30">
            <v>94.208333333333329</v>
          </cell>
          <cell r="F30">
            <v>97</v>
          </cell>
          <cell r="G30">
            <v>64</v>
          </cell>
          <cell r="H30">
            <v>16.920000000000002</v>
          </cell>
          <cell r="I30" t="str">
            <v>SO</v>
          </cell>
          <cell r="J30">
            <v>71.64</v>
          </cell>
          <cell r="K30">
            <v>124.6</v>
          </cell>
        </row>
        <row r="31">
          <cell r="B31">
            <v>19.370833333333334</v>
          </cell>
          <cell r="C31">
            <v>24.5</v>
          </cell>
          <cell r="D31">
            <v>14.8</v>
          </cell>
          <cell r="E31">
            <v>77</v>
          </cell>
          <cell r="F31">
            <v>97</v>
          </cell>
          <cell r="G31">
            <v>46</v>
          </cell>
          <cell r="H31">
            <v>14.4</v>
          </cell>
          <cell r="I31" t="str">
            <v>SO</v>
          </cell>
          <cell r="J31">
            <v>36.72</v>
          </cell>
          <cell r="K31">
            <v>0.8</v>
          </cell>
        </row>
        <row r="32">
          <cell r="B32">
            <v>16.258333333333329</v>
          </cell>
          <cell r="C32">
            <v>23.7</v>
          </cell>
          <cell r="D32">
            <v>9.6999999999999993</v>
          </cell>
          <cell r="E32">
            <v>56.166666666666664</v>
          </cell>
          <cell r="F32">
            <v>83</v>
          </cell>
          <cell r="G32">
            <v>26</v>
          </cell>
          <cell r="H32">
            <v>13.32</v>
          </cell>
          <cell r="I32" t="str">
            <v>SO</v>
          </cell>
          <cell r="J32">
            <v>39.96</v>
          </cell>
          <cell r="K32">
            <v>0</v>
          </cell>
        </row>
        <row r="33">
          <cell r="B33">
            <v>18.533333333333331</v>
          </cell>
          <cell r="C33">
            <v>28.2</v>
          </cell>
          <cell r="D33">
            <v>10.1</v>
          </cell>
          <cell r="E33">
            <v>52.541666666666664</v>
          </cell>
          <cell r="F33">
            <v>80</v>
          </cell>
          <cell r="G33">
            <v>25</v>
          </cell>
          <cell r="H33">
            <v>19.079999999999998</v>
          </cell>
          <cell r="I33" t="str">
            <v>SO</v>
          </cell>
          <cell r="J33">
            <v>36.36</v>
          </cell>
          <cell r="K33">
            <v>0</v>
          </cell>
        </row>
        <row r="34">
          <cell r="B34">
            <v>21.116666666666667</v>
          </cell>
          <cell r="C34">
            <v>31</v>
          </cell>
          <cell r="D34">
            <v>13.2</v>
          </cell>
          <cell r="E34">
            <v>56.375</v>
          </cell>
          <cell r="F34">
            <v>86</v>
          </cell>
          <cell r="G34">
            <v>24</v>
          </cell>
          <cell r="H34">
            <v>25.2</v>
          </cell>
          <cell r="I34" t="str">
            <v>SO</v>
          </cell>
          <cell r="J34">
            <v>45</v>
          </cell>
          <cell r="K34">
            <v>0</v>
          </cell>
        </row>
        <row r="35">
          <cell r="B35">
            <v>23.691666666666663</v>
          </cell>
          <cell r="C35">
            <v>35.1</v>
          </cell>
          <cell r="D35">
            <v>17.899999999999999</v>
          </cell>
          <cell r="E35">
            <v>63.958333333333336</v>
          </cell>
          <cell r="F35">
            <v>89</v>
          </cell>
          <cell r="G35">
            <v>29</v>
          </cell>
          <cell r="H35">
            <v>24.840000000000003</v>
          </cell>
          <cell r="I35" t="str">
            <v>SO</v>
          </cell>
          <cell r="J35">
            <v>55.800000000000004</v>
          </cell>
          <cell r="K35">
            <v>10.599999999999998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25.516666666666669</v>
          </cell>
          <cell r="C5">
            <v>33.5</v>
          </cell>
          <cell r="D5">
            <v>18.2</v>
          </cell>
          <cell r="E5">
            <v>46</v>
          </cell>
          <cell r="F5">
            <v>76</v>
          </cell>
          <cell r="G5">
            <v>22</v>
          </cell>
          <cell r="H5">
            <v>16.920000000000002</v>
          </cell>
          <cell r="I5" t="str">
            <v>SE</v>
          </cell>
          <cell r="J5">
            <v>30.6</v>
          </cell>
          <cell r="K5">
            <v>0</v>
          </cell>
        </row>
        <row r="6">
          <cell r="B6">
            <v>25.466666666666658</v>
          </cell>
          <cell r="C6">
            <v>34</v>
          </cell>
          <cell r="D6">
            <v>17.5</v>
          </cell>
          <cell r="E6">
            <v>52.583333333333336</v>
          </cell>
          <cell r="F6">
            <v>81</v>
          </cell>
          <cell r="G6">
            <v>29</v>
          </cell>
          <cell r="H6">
            <v>15.48</v>
          </cell>
          <cell r="I6" t="str">
            <v>S</v>
          </cell>
          <cell r="J6">
            <v>25.92</v>
          </cell>
          <cell r="K6">
            <v>0</v>
          </cell>
        </row>
        <row r="7">
          <cell r="B7">
            <v>25.954166666666669</v>
          </cell>
          <cell r="C7">
            <v>36.200000000000003</v>
          </cell>
          <cell r="D7">
            <v>19.100000000000001</v>
          </cell>
          <cell r="E7">
            <v>56.875</v>
          </cell>
          <cell r="F7">
            <v>93</v>
          </cell>
          <cell r="G7">
            <v>27</v>
          </cell>
          <cell r="H7">
            <v>33.480000000000004</v>
          </cell>
          <cell r="I7" t="str">
            <v>S</v>
          </cell>
          <cell r="J7">
            <v>63.72</v>
          </cell>
          <cell r="K7">
            <v>9.6000000000000014</v>
          </cell>
        </row>
        <row r="8">
          <cell r="B8">
            <v>21.483333333333331</v>
          </cell>
          <cell r="C8">
            <v>26.4</v>
          </cell>
          <cell r="D8">
            <v>19.100000000000001</v>
          </cell>
          <cell r="E8">
            <v>82.333333333333329</v>
          </cell>
          <cell r="F8">
            <v>94</v>
          </cell>
          <cell r="G8">
            <v>62</v>
          </cell>
          <cell r="H8">
            <v>20.16</v>
          </cell>
          <cell r="I8" t="str">
            <v>S</v>
          </cell>
          <cell r="J8">
            <v>33.840000000000003</v>
          </cell>
          <cell r="K8">
            <v>9.2000000000000011</v>
          </cell>
        </row>
        <row r="9">
          <cell r="B9">
            <v>22.229166666666671</v>
          </cell>
          <cell r="C9">
            <v>28.5</v>
          </cell>
          <cell r="D9">
            <v>20.100000000000001</v>
          </cell>
          <cell r="E9">
            <v>82.958333333333329</v>
          </cell>
          <cell r="F9">
            <v>93</v>
          </cell>
          <cell r="G9">
            <v>49</v>
          </cell>
          <cell r="H9">
            <v>18.720000000000002</v>
          </cell>
          <cell r="I9" t="str">
            <v>S</v>
          </cell>
          <cell r="J9">
            <v>29.16</v>
          </cell>
          <cell r="K9">
            <v>4.4000000000000004</v>
          </cell>
        </row>
        <row r="10">
          <cell r="B10">
            <v>20.945833333333333</v>
          </cell>
          <cell r="C10">
            <v>26.5</v>
          </cell>
          <cell r="D10">
            <v>17.8</v>
          </cell>
          <cell r="E10">
            <v>74.333333333333329</v>
          </cell>
          <cell r="F10">
            <v>94</v>
          </cell>
          <cell r="G10">
            <v>29</v>
          </cell>
          <cell r="H10">
            <v>28.44</v>
          </cell>
          <cell r="I10" t="str">
            <v>SO</v>
          </cell>
          <cell r="J10">
            <v>41.76</v>
          </cell>
          <cell r="K10">
            <v>0</v>
          </cell>
        </row>
        <row r="11">
          <cell r="B11">
            <v>20.124999999999996</v>
          </cell>
          <cell r="D11">
            <v>11.9</v>
          </cell>
          <cell r="E11">
            <v>59.791666666666664</v>
          </cell>
          <cell r="F11">
            <v>92</v>
          </cell>
          <cell r="G11">
            <v>29</v>
          </cell>
          <cell r="H11">
            <v>12.24</v>
          </cell>
          <cell r="I11" t="str">
            <v>S</v>
          </cell>
          <cell r="J11">
            <v>23.040000000000003</v>
          </cell>
          <cell r="K11">
            <v>0</v>
          </cell>
        </row>
        <row r="12">
          <cell r="B12">
            <v>22.674999999999997</v>
          </cell>
          <cell r="C12">
            <v>31.5</v>
          </cell>
          <cell r="D12">
            <v>13.6</v>
          </cell>
          <cell r="E12">
            <v>54.291666666666664</v>
          </cell>
          <cell r="F12">
            <v>88</v>
          </cell>
          <cell r="G12">
            <v>22</v>
          </cell>
          <cell r="H12">
            <v>13.68</v>
          </cell>
          <cell r="I12" t="str">
            <v>SE</v>
          </cell>
          <cell r="J12">
            <v>27</v>
          </cell>
          <cell r="K12">
            <v>0</v>
          </cell>
        </row>
        <row r="13">
          <cell r="B13">
            <v>24.766666666666669</v>
          </cell>
          <cell r="C13">
            <v>34.5</v>
          </cell>
          <cell r="D13">
            <v>14.4</v>
          </cell>
          <cell r="E13">
            <v>49</v>
          </cell>
          <cell r="F13">
            <v>92</v>
          </cell>
          <cell r="G13">
            <v>18</v>
          </cell>
          <cell r="H13">
            <v>13.32</v>
          </cell>
          <cell r="I13" t="str">
            <v>SO</v>
          </cell>
          <cell r="J13">
            <v>24.840000000000003</v>
          </cell>
          <cell r="K13">
            <v>0</v>
          </cell>
        </row>
        <row r="14">
          <cell r="B14">
            <v>27.254166666666666</v>
          </cell>
          <cell r="C14">
            <v>35.799999999999997</v>
          </cell>
          <cell r="D14">
            <v>20</v>
          </cell>
          <cell r="E14">
            <v>43.625</v>
          </cell>
          <cell r="F14">
            <v>67</v>
          </cell>
          <cell r="G14">
            <v>21</v>
          </cell>
          <cell r="H14">
            <v>16.920000000000002</v>
          </cell>
          <cell r="I14" t="str">
            <v>S</v>
          </cell>
          <cell r="J14">
            <v>33.480000000000004</v>
          </cell>
          <cell r="K14">
            <v>0</v>
          </cell>
        </row>
        <row r="15">
          <cell r="B15">
            <v>27.979166666666661</v>
          </cell>
          <cell r="C15">
            <v>36.4</v>
          </cell>
          <cell r="D15">
            <v>20</v>
          </cell>
          <cell r="E15">
            <v>47.5</v>
          </cell>
          <cell r="F15">
            <v>76</v>
          </cell>
          <cell r="G15">
            <v>25</v>
          </cell>
          <cell r="H15">
            <v>20.88</v>
          </cell>
          <cell r="I15" t="str">
            <v>SE</v>
          </cell>
          <cell r="J15">
            <v>49.32</v>
          </cell>
          <cell r="K15">
            <v>0</v>
          </cell>
        </row>
        <row r="16">
          <cell r="B16">
            <v>27.808333333333334</v>
          </cell>
          <cell r="C16">
            <v>34.9</v>
          </cell>
          <cell r="D16">
            <v>21.8</v>
          </cell>
          <cell r="E16">
            <v>57.625</v>
          </cell>
          <cell r="F16">
            <v>83</v>
          </cell>
          <cell r="G16">
            <v>30</v>
          </cell>
          <cell r="H16">
            <v>22.32</v>
          </cell>
          <cell r="I16" t="str">
            <v>N</v>
          </cell>
          <cell r="J16">
            <v>41.76</v>
          </cell>
          <cell r="K16">
            <v>0</v>
          </cell>
        </row>
        <row r="17">
          <cell r="B17">
            <v>26.391666666666669</v>
          </cell>
          <cell r="C17">
            <v>30.1</v>
          </cell>
          <cell r="D17">
            <v>22.2</v>
          </cell>
          <cell r="E17">
            <v>64.041666666666671</v>
          </cell>
          <cell r="F17">
            <v>90</v>
          </cell>
          <cell r="G17">
            <v>45</v>
          </cell>
          <cell r="H17">
            <v>24.48</v>
          </cell>
          <cell r="I17" t="str">
            <v>NO</v>
          </cell>
          <cell r="J17">
            <v>41.76</v>
          </cell>
          <cell r="K17">
            <v>4.8</v>
          </cell>
        </row>
        <row r="18">
          <cell r="B18">
            <v>22.537499999999998</v>
          </cell>
          <cell r="C18">
            <v>29.2</v>
          </cell>
          <cell r="D18">
            <v>20.2</v>
          </cell>
          <cell r="E18">
            <v>87.083333333333329</v>
          </cell>
          <cell r="F18">
            <v>93</v>
          </cell>
          <cell r="G18">
            <v>58</v>
          </cell>
          <cell r="H18">
            <v>33.119999999999997</v>
          </cell>
          <cell r="I18" t="str">
            <v>NE</v>
          </cell>
          <cell r="J18">
            <v>52.92</v>
          </cell>
          <cell r="K18">
            <v>3</v>
          </cell>
        </row>
        <row r="19">
          <cell r="B19">
            <v>26.2</v>
          </cell>
          <cell r="C19">
            <v>34.799999999999997</v>
          </cell>
          <cell r="D19">
            <v>20.399999999999999</v>
          </cell>
          <cell r="E19">
            <v>71.208333333333329</v>
          </cell>
          <cell r="F19">
            <v>94</v>
          </cell>
          <cell r="G19">
            <v>34</v>
          </cell>
          <cell r="H19">
            <v>13.68</v>
          </cell>
          <cell r="I19" t="str">
            <v>N</v>
          </cell>
          <cell r="J19">
            <v>26.64</v>
          </cell>
          <cell r="K19">
            <v>0.2</v>
          </cell>
        </row>
        <row r="20">
          <cell r="B20">
            <v>29.599999999999998</v>
          </cell>
          <cell r="C20">
            <v>37.5</v>
          </cell>
          <cell r="D20">
            <v>21.6</v>
          </cell>
          <cell r="E20">
            <v>56.416666666666664</v>
          </cell>
          <cell r="F20">
            <v>90</v>
          </cell>
          <cell r="G20">
            <v>28</v>
          </cell>
          <cell r="H20">
            <v>18.36</v>
          </cell>
          <cell r="I20" t="str">
            <v>L</v>
          </cell>
          <cell r="J20">
            <v>41.4</v>
          </cell>
          <cell r="K20">
            <v>0</v>
          </cell>
        </row>
        <row r="21">
          <cell r="B21">
            <v>30.933333333333337</v>
          </cell>
          <cell r="C21">
            <v>38.299999999999997</v>
          </cell>
          <cell r="D21">
            <v>24.1</v>
          </cell>
          <cell r="E21">
            <v>48.208333333333336</v>
          </cell>
          <cell r="F21">
            <v>77</v>
          </cell>
          <cell r="G21">
            <v>25</v>
          </cell>
          <cell r="H21">
            <v>18</v>
          </cell>
          <cell r="I21" t="str">
            <v>N</v>
          </cell>
          <cell r="J21">
            <v>34.56</v>
          </cell>
          <cell r="K21">
            <v>0</v>
          </cell>
        </row>
        <row r="22">
          <cell r="B22">
            <v>29.073913043478257</v>
          </cell>
          <cell r="C22">
            <v>37</v>
          </cell>
          <cell r="D22">
            <v>23.7</v>
          </cell>
          <cell r="E22">
            <v>59.608695652173914</v>
          </cell>
          <cell r="F22">
            <v>84</v>
          </cell>
          <cell r="G22">
            <v>28</v>
          </cell>
          <cell r="H22">
            <v>15.48</v>
          </cell>
          <cell r="I22" t="str">
            <v>SO</v>
          </cell>
          <cell r="J22">
            <v>32.76</v>
          </cell>
          <cell r="K22">
            <v>0</v>
          </cell>
        </row>
        <row r="23">
          <cell r="B23">
            <v>30.304166666666671</v>
          </cell>
          <cell r="C23">
            <v>39.700000000000003</v>
          </cell>
          <cell r="D23">
            <v>22.9</v>
          </cell>
          <cell r="E23">
            <v>54.416666666666664</v>
          </cell>
          <cell r="F23">
            <v>85</v>
          </cell>
          <cell r="G23">
            <v>23</v>
          </cell>
          <cell r="H23">
            <v>11.879999999999999</v>
          </cell>
          <cell r="I23" t="str">
            <v>SO</v>
          </cell>
          <cell r="J23">
            <v>27</v>
          </cell>
          <cell r="K23">
            <v>0</v>
          </cell>
        </row>
        <row r="24">
          <cell r="B24">
            <v>25.933333333333334</v>
          </cell>
          <cell r="C24">
            <v>31.2</v>
          </cell>
          <cell r="D24">
            <v>22.3</v>
          </cell>
          <cell r="E24">
            <v>73</v>
          </cell>
          <cell r="F24">
            <v>92</v>
          </cell>
          <cell r="G24">
            <v>52</v>
          </cell>
          <cell r="H24">
            <v>18.36</v>
          </cell>
          <cell r="I24" t="str">
            <v>O</v>
          </cell>
          <cell r="J24">
            <v>36</v>
          </cell>
          <cell r="K24">
            <v>5</v>
          </cell>
        </row>
        <row r="25">
          <cell r="B25">
            <v>25.812500000000004</v>
          </cell>
          <cell r="C25">
            <v>33</v>
          </cell>
          <cell r="D25">
            <v>21.4</v>
          </cell>
          <cell r="E25">
            <v>72.708333333333329</v>
          </cell>
          <cell r="F25">
            <v>93</v>
          </cell>
          <cell r="G25">
            <v>39</v>
          </cell>
          <cell r="H25">
            <v>20.88</v>
          </cell>
          <cell r="I25" t="str">
            <v>S</v>
          </cell>
          <cell r="J25">
            <v>38.880000000000003</v>
          </cell>
          <cell r="K25">
            <v>0</v>
          </cell>
        </row>
        <row r="26">
          <cell r="B26">
            <v>27.237499999999997</v>
          </cell>
          <cell r="C26">
            <v>34.700000000000003</v>
          </cell>
          <cell r="D26">
            <v>21.9</v>
          </cell>
          <cell r="E26">
            <v>66.041666666666671</v>
          </cell>
          <cell r="F26">
            <v>92</v>
          </cell>
          <cell r="G26">
            <v>33</v>
          </cell>
          <cell r="H26">
            <v>20.88</v>
          </cell>
          <cell r="I26" t="str">
            <v>L</v>
          </cell>
          <cell r="J26">
            <v>38.159999999999997</v>
          </cell>
          <cell r="K26">
            <v>0</v>
          </cell>
        </row>
        <row r="27">
          <cell r="B27">
            <v>28.129166666666666</v>
          </cell>
          <cell r="C27">
            <v>36.200000000000003</v>
          </cell>
          <cell r="D27">
            <v>23.1</v>
          </cell>
          <cell r="E27">
            <v>62.833333333333336</v>
          </cell>
          <cell r="F27">
            <v>84</v>
          </cell>
          <cell r="G27">
            <v>33</v>
          </cell>
          <cell r="H27">
            <v>25.56</v>
          </cell>
          <cell r="I27" t="str">
            <v>L</v>
          </cell>
          <cell r="J27">
            <v>56.519999999999996</v>
          </cell>
          <cell r="K27">
            <v>0</v>
          </cell>
        </row>
        <row r="28">
          <cell r="B28">
            <v>29.458333333333329</v>
          </cell>
          <cell r="C28">
            <v>36.9</v>
          </cell>
          <cell r="D28">
            <v>23.8</v>
          </cell>
          <cell r="E28">
            <v>59.666666666666664</v>
          </cell>
          <cell r="F28">
            <v>87</v>
          </cell>
          <cell r="G28">
            <v>29</v>
          </cell>
          <cell r="H28">
            <v>15.840000000000002</v>
          </cell>
          <cell r="I28" t="str">
            <v>N</v>
          </cell>
          <cell r="J28">
            <v>29.16</v>
          </cell>
          <cell r="K28">
            <v>0</v>
          </cell>
        </row>
        <row r="29">
          <cell r="B29">
            <v>27.058333333333334</v>
          </cell>
          <cell r="C29">
            <v>33.700000000000003</v>
          </cell>
          <cell r="D29">
            <v>21.6</v>
          </cell>
          <cell r="E29">
            <v>67.041666666666671</v>
          </cell>
          <cell r="F29">
            <v>93</v>
          </cell>
          <cell r="G29">
            <v>39</v>
          </cell>
          <cell r="H29">
            <v>19.079999999999998</v>
          </cell>
          <cell r="I29" t="str">
            <v>S</v>
          </cell>
          <cell r="J29">
            <v>35.64</v>
          </cell>
          <cell r="K29">
            <v>2.4000000000000004</v>
          </cell>
        </row>
        <row r="30">
          <cell r="B30">
            <v>26.950000000000003</v>
          </cell>
          <cell r="C30">
            <v>37.700000000000003</v>
          </cell>
          <cell r="D30">
            <v>22</v>
          </cell>
          <cell r="E30">
            <v>72.541666666666671</v>
          </cell>
          <cell r="F30">
            <v>94</v>
          </cell>
          <cell r="G30">
            <v>27</v>
          </cell>
          <cell r="H30">
            <v>31.319999999999997</v>
          </cell>
          <cell r="I30" t="str">
            <v>S</v>
          </cell>
          <cell r="J30">
            <v>54.72</v>
          </cell>
          <cell r="K30">
            <v>3.8000000000000003</v>
          </cell>
        </row>
        <row r="31">
          <cell r="B31">
            <v>23.724999999999998</v>
          </cell>
          <cell r="C31">
            <v>28.6</v>
          </cell>
          <cell r="D31">
            <v>20.9</v>
          </cell>
          <cell r="E31">
            <v>76.583333333333329</v>
          </cell>
          <cell r="F31">
            <v>93</v>
          </cell>
          <cell r="G31">
            <v>45</v>
          </cell>
          <cell r="H31">
            <v>27.36</v>
          </cell>
          <cell r="I31" t="str">
            <v>SO</v>
          </cell>
          <cell r="J31">
            <v>54</v>
          </cell>
          <cell r="K31">
            <v>0.4</v>
          </cell>
        </row>
        <row r="32">
          <cell r="B32">
            <v>20.879166666666666</v>
          </cell>
          <cell r="C32">
            <v>28.2</v>
          </cell>
          <cell r="D32">
            <v>14.7</v>
          </cell>
          <cell r="E32">
            <v>61.041666666666664</v>
          </cell>
          <cell r="F32">
            <v>90</v>
          </cell>
          <cell r="G32">
            <v>22</v>
          </cell>
          <cell r="H32">
            <v>23.759999999999998</v>
          </cell>
          <cell r="I32" t="str">
            <v>SO</v>
          </cell>
          <cell r="J32">
            <v>38.159999999999997</v>
          </cell>
          <cell r="K32">
            <v>0</v>
          </cell>
        </row>
        <row r="33">
          <cell r="B33">
            <v>21.179166666666664</v>
          </cell>
          <cell r="C33">
            <v>30.6</v>
          </cell>
          <cell r="D33">
            <v>11.5</v>
          </cell>
          <cell r="E33">
            <v>52</v>
          </cell>
          <cell r="F33">
            <v>87</v>
          </cell>
          <cell r="G33">
            <v>22</v>
          </cell>
          <cell r="H33">
            <v>12.6</v>
          </cell>
          <cell r="I33" t="str">
            <v>S</v>
          </cell>
          <cell r="J33">
            <v>27.720000000000002</v>
          </cell>
          <cell r="K33">
            <v>0</v>
          </cell>
        </row>
        <row r="34">
          <cell r="B34">
            <v>25.404166666666672</v>
          </cell>
          <cell r="C34">
            <v>34.9</v>
          </cell>
          <cell r="D34">
            <v>17</v>
          </cell>
          <cell r="E34">
            <v>50.75</v>
          </cell>
          <cell r="F34">
            <v>81</v>
          </cell>
          <cell r="G34">
            <v>27</v>
          </cell>
          <cell r="H34">
            <v>12.96</v>
          </cell>
          <cell r="I34" t="str">
            <v>SE</v>
          </cell>
          <cell r="J34">
            <v>24.12</v>
          </cell>
          <cell r="K34">
            <v>0</v>
          </cell>
        </row>
        <row r="35">
          <cell r="B35">
            <v>27.125000000000004</v>
          </cell>
          <cell r="C35">
            <v>35.4</v>
          </cell>
          <cell r="D35">
            <v>21.3</v>
          </cell>
          <cell r="E35">
            <v>59.916666666666664</v>
          </cell>
          <cell r="F35">
            <v>90</v>
          </cell>
          <cell r="G35">
            <v>31</v>
          </cell>
          <cell r="H35">
            <v>22.68</v>
          </cell>
          <cell r="I35" t="str">
            <v>NE</v>
          </cell>
          <cell r="J35">
            <v>52.56</v>
          </cell>
          <cell r="K35">
            <v>4</v>
          </cell>
        </row>
        <row r="36">
          <cell r="I36" t="str">
            <v>S</v>
          </cell>
        </row>
      </sheetData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22.254166666666666</v>
          </cell>
          <cell r="C5">
            <v>30.4</v>
          </cell>
          <cell r="D5">
            <v>16.5</v>
          </cell>
          <cell r="E5">
            <v>64.875</v>
          </cell>
          <cell r="F5">
            <v>90</v>
          </cell>
          <cell r="G5">
            <v>34</v>
          </cell>
          <cell r="H5">
            <v>21.240000000000002</v>
          </cell>
          <cell r="I5" t="str">
            <v>NE</v>
          </cell>
          <cell r="J5">
            <v>44.28</v>
          </cell>
          <cell r="K5">
            <v>0.4</v>
          </cell>
        </row>
        <row r="6">
          <cell r="B6">
            <v>23.354166666666668</v>
          </cell>
          <cell r="C6">
            <v>31.4</v>
          </cell>
          <cell r="D6">
            <v>17.100000000000001</v>
          </cell>
          <cell r="E6">
            <v>56.083333333333336</v>
          </cell>
          <cell r="F6">
            <v>80</v>
          </cell>
          <cell r="G6">
            <v>30</v>
          </cell>
          <cell r="H6">
            <v>24.840000000000003</v>
          </cell>
          <cell r="I6" t="str">
            <v>NO</v>
          </cell>
          <cell r="J6">
            <v>44.64</v>
          </cell>
          <cell r="K6">
            <v>0</v>
          </cell>
        </row>
        <row r="7">
          <cell r="B7">
            <v>18.670833333333334</v>
          </cell>
          <cell r="C7">
            <v>25.3</v>
          </cell>
          <cell r="D7">
            <v>14.9</v>
          </cell>
          <cell r="E7">
            <v>76.833333333333329</v>
          </cell>
          <cell r="F7">
            <v>96</v>
          </cell>
          <cell r="G7">
            <v>49</v>
          </cell>
          <cell r="H7">
            <v>18.720000000000002</v>
          </cell>
          <cell r="I7" t="str">
            <v>NO</v>
          </cell>
          <cell r="J7">
            <v>42.84</v>
          </cell>
          <cell r="K7">
            <v>16</v>
          </cell>
        </row>
        <row r="8">
          <cell r="B8">
            <v>18.599999999999994</v>
          </cell>
          <cell r="C8">
            <v>25.3</v>
          </cell>
          <cell r="D8">
            <v>14.7</v>
          </cell>
          <cell r="E8">
            <v>81.875</v>
          </cell>
          <cell r="F8">
            <v>96</v>
          </cell>
          <cell r="G8">
            <v>54</v>
          </cell>
          <cell r="H8">
            <v>13.68</v>
          </cell>
          <cell r="I8" t="str">
            <v>NO</v>
          </cell>
          <cell r="J8">
            <v>24.840000000000003</v>
          </cell>
          <cell r="K8">
            <v>0.2</v>
          </cell>
        </row>
        <row r="9">
          <cell r="B9">
            <v>19.750000000000004</v>
          </cell>
          <cell r="C9">
            <v>25.6</v>
          </cell>
          <cell r="D9">
            <v>16.7</v>
          </cell>
          <cell r="E9">
            <v>80.208333333333329</v>
          </cell>
          <cell r="F9">
            <v>96</v>
          </cell>
          <cell r="G9">
            <v>52</v>
          </cell>
          <cell r="H9">
            <v>13.68</v>
          </cell>
          <cell r="I9" t="str">
            <v>NO</v>
          </cell>
          <cell r="J9">
            <v>30.240000000000002</v>
          </cell>
          <cell r="K9">
            <v>15.6</v>
          </cell>
        </row>
        <row r="10">
          <cell r="B10">
            <v>15.970833333333333</v>
          </cell>
          <cell r="C10">
            <v>21</v>
          </cell>
          <cell r="D10">
            <v>11.9</v>
          </cell>
          <cell r="E10">
            <v>71</v>
          </cell>
          <cell r="F10">
            <v>84</v>
          </cell>
          <cell r="G10">
            <v>56</v>
          </cell>
          <cell r="H10">
            <v>21.96</v>
          </cell>
          <cell r="I10" t="str">
            <v>SO</v>
          </cell>
          <cell r="J10">
            <v>47.88</v>
          </cell>
          <cell r="K10">
            <v>0</v>
          </cell>
        </row>
        <row r="11">
          <cell r="B11">
            <v>17.587500000000002</v>
          </cell>
          <cell r="C11">
            <v>26.4</v>
          </cell>
          <cell r="D11">
            <v>10.7</v>
          </cell>
          <cell r="E11">
            <v>65.708333333333329</v>
          </cell>
          <cell r="F11">
            <v>95</v>
          </cell>
          <cell r="G11">
            <v>25</v>
          </cell>
          <cell r="H11">
            <v>13.68</v>
          </cell>
          <cell r="I11" t="str">
            <v>NO</v>
          </cell>
          <cell r="J11">
            <v>30.6</v>
          </cell>
          <cell r="K11">
            <v>0.2</v>
          </cell>
        </row>
        <row r="12">
          <cell r="B12">
            <v>21.704166666666666</v>
          </cell>
          <cell r="C12">
            <v>28.6</v>
          </cell>
          <cell r="D12">
            <v>16.7</v>
          </cell>
          <cell r="E12">
            <v>46.333333333333336</v>
          </cell>
          <cell r="F12">
            <v>70</v>
          </cell>
          <cell r="G12">
            <v>24</v>
          </cell>
          <cell r="H12">
            <v>10.44</v>
          </cell>
          <cell r="I12" t="str">
            <v>NO</v>
          </cell>
          <cell r="J12">
            <v>26.28</v>
          </cell>
          <cell r="K12">
            <v>0</v>
          </cell>
        </row>
        <row r="13">
          <cell r="B13">
            <v>22.954166666666666</v>
          </cell>
          <cell r="C13">
            <v>30.6</v>
          </cell>
          <cell r="D13">
            <v>16.3</v>
          </cell>
          <cell r="E13">
            <v>44.875</v>
          </cell>
          <cell r="F13">
            <v>65</v>
          </cell>
          <cell r="G13">
            <v>20</v>
          </cell>
          <cell r="H13">
            <v>11.520000000000001</v>
          </cell>
          <cell r="I13" t="str">
            <v>O</v>
          </cell>
          <cell r="J13">
            <v>26.28</v>
          </cell>
          <cell r="K13">
            <v>0</v>
          </cell>
        </row>
        <row r="14">
          <cell r="B14">
            <v>24.874999999999996</v>
          </cell>
          <cell r="C14">
            <v>32.299999999999997</v>
          </cell>
          <cell r="D14">
            <v>16.8</v>
          </cell>
          <cell r="E14">
            <v>32.416666666666664</v>
          </cell>
          <cell r="F14">
            <v>43</v>
          </cell>
          <cell r="G14">
            <v>23</v>
          </cell>
          <cell r="H14">
            <v>23.400000000000002</v>
          </cell>
          <cell r="I14" t="str">
            <v>NE</v>
          </cell>
          <cell r="J14">
            <v>45</v>
          </cell>
          <cell r="K14">
            <v>0</v>
          </cell>
        </row>
        <row r="15">
          <cell r="B15">
            <v>24.974999999999998</v>
          </cell>
          <cell r="C15">
            <v>33.700000000000003</v>
          </cell>
          <cell r="D15">
            <v>18.899999999999999</v>
          </cell>
          <cell r="E15">
            <v>52.791666666666664</v>
          </cell>
          <cell r="F15">
            <v>72</v>
          </cell>
          <cell r="G15">
            <v>30</v>
          </cell>
          <cell r="H15">
            <v>20.16</v>
          </cell>
          <cell r="I15" t="str">
            <v>NE</v>
          </cell>
          <cell r="J15">
            <v>47.16</v>
          </cell>
          <cell r="K15">
            <v>0</v>
          </cell>
        </row>
        <row r="16">
          <cell r="B16">
            <v>24.375000000000004</v>
          </cell>
          <cell r="C16">
            <v>32</v>
          </cell>
          <cell r="D16">
            <v>18.5</v>
          </cell>
          <cell r="E16">
            <v>64.083333333333329</v>
          </cell>
          <cell r="F16">
            <v>84</v>
          </cell>
          <cell r="G16">
            <v>43</v>
          </cell>
          <cell r="H16">
            <v>20.88</v>
          </cell>
          <cell r="I16" t="str">
            <v>NE</v>
          </cell>
          <cell r="J16">
            <v>53.64</v>
          </cell>
          <cell r="K16">
            <v>0</v>
          </cell>
        </row>
        <row r="17">
          <cell r="B17">
            <v>22.191666666666666</v>
          </cell>
          <cell r="C17">
            <v>27.2</v>
          </cell>
          <cell r="D17">
            <v>15.8</v>
          </cell>
          <cell r="E17">
            <v>77.5</v>
          </cell>
          <cell r="F17">
            <v>96</v>
          </cell>
          <cell r="G17">
            <v>59</v>
          </cell>
          <cell r="H17">
            <v>20.16</v>
          </cell>
          <cell r="I17" t="str">
            <v>NE</v>
          </cell>
          <cell r="J17">
            <v>48.96</v>
          </cell>
          <cell r="K17">
            <v>10.4</v>
          </cell>
        </row>
        <row r="18">
          <cell r="B18">
            <v>21.016666666666662</v>
          </cell>
          <cell r="C18">
            <v>26.5</v>
          </cell>
          <cell r="D18">
            <v>18.399999999999999</v>
          </cell>
          <cell r="E18">
            <v>86.875</v>
          </cell>
          <cell r="F18">
            <v>96</v>
          </cell>
          <cell r="G18">
            <v>62</v>
          </cell>
          <cell r="H18">
            <v>20.88</v>
          </cell>
          <cell r="I18" t="str">
            <v>NE</v>
          </cell>
          <cell r="J18">
            <v>50.76</v>
          </cell>
          <cell r="K18">
            <v>35.599999999999994</v>
          </cell>
        </row>
        <row r="19">
          <cell r="B19">
            <v>24.345833333333331</v>
          </cell>
          <cell r="C19">
            <v>32.1</v>
          </cell>
          <cell r="D19">
            <v>18.5</v>
          </cell>
          <cell r="E19">
            <v>72.041666666666671</v>
          </cell>
          <cell r="F19">
            <v>94</v>
          </cell>
          <cell r="G19">
            <v>41</v>
          </cell>
          <cell r="H19">
            <v>18.720000000000002</v>
          </cell>
          <cell r="I19" t="str">
            <v>N</v>
          </cell>
          <cell r="J19">
            <v>43.56</v>
          </cell>
          <cell r="K19">
            <v>5</v>
          </cell>
        </row>
        <row r="20">
          <cell r="B20">
            <v>27.062500000000004</v>
          </cell>
          <cell r="C20">
            <v>33.6</v>
          </cell>
          <cell r="D20">
            <v>20.9</v>
          </cell>
          <cell r="E20">
            <v>58.75</v>
          </cell>
          <cell r="F20">
            <v>84</v>
          </cell>
          <cell r="G20">
            <v>31</v>
          </cell>
          <cell r="H20">
            <v>20.88</v>
          </cell>
          <cell r="I20" t="str">
            <v>N</v>
          </cell>
          <cell r="J20">
            <v>58.32</v>
          </cell>
          <cell r="K20">
            <v>0</v>
          </cell>
        </row>
        <row r="21">
          <cell r="B21">
            <v>28.32083333333334</v>
          </cell>
          <cell r="C21">
            <v>34.799999999999997</v>
          </cell>
          <cell r="D21">
            <v>23.4</v>
          </cell>
          <cell r="E21">
            <v>56.708333333333336</v>
          </cell>
          <cell r="F21">
            <v>74</v>
          </cell>
          <cell r="G21">
            <v>34</v>
          </cell>
          <cell r="H21">
            <v>19.8</v>
          </cell>
          <cell r="I21" t="str">
            <v>N</v>
          </cell>
          <cell r="J21">
            <v>43.2</v>
          </cell>
          <cell r="K21">
            <v>0</v>
          </cell>
        </row>
        <row r="22">
          <cell r="B22">
            <v>28.741666666666671</v>
          </cell>
          <cell r="C22">
            <v>34.200000000000003</v>
          </cell>
          <cell r="D22">
            <v>24.8</v>
          </cell>
          <cell r="E22">
            <v>57.125</v>
          </cell>
          <cell r="F22">
            <v>74</v>
          </cell>
          <cell r="G22">
            <v>36</v>
          </cell>
          <cell r="H22">
            <v>15.840000000000002</v>
          </cell>
          <cell r="I22" t="str">
            <v>N</v>
          </cell>
          <cell r="J22">
            <v>42.12</v>
          </cell>
          <cell r="K22">
            <v>0</v>
          </cell>
        </row>
        <row r="23">
          <cell r="B23">
            <v>29.050000000000008</v>
          </cell>
          <cell r="C23">
            <v>35</v>
          </cell>
          <cell r="D23">
            <v>23</v>
          </cell>
          <cell r="E23">
            <v>54.291666666666664</v>
          </cell>
          <cell r="F23">
            <v>80</v>
          </cell>
          <cell r="G23">
            <v>31</v>
          </cell>
          <cell r="H23">
            <v>23.759999999999998</v>
          </cell>
          <cell r="I23" t="str">
            <v>NO</v>
          </cell>
          <cell r="J23">
            <v>48.6</v>
          </cell>
          <cell r="K23">
            <v>0</v>
          </cell>
        </row>
        <row r="24">
          <cell r="B24">
            <v>23.487499999999997</v>
          </cell>
          <cell r="C24">
            <v>30</v>
          </cell>
          <cell r="D24">
            <v>20</v>
          </cell>
          <cell r="E24">
            <v>87.458333333333329</v>
          </cell>
          <cell r="F24">
            <v>96</v>
          </cell>
          <cell r="G24">
            <v>47</v>
          </cell>
          <cell r="H24">
            <v>18.36</v>
          </cell>
          <cell r="I24" t="str">
            <v>S</v>
          </cell>
          <cell r="J24">
            <v>34.200000000000003</v>
          </cell>
          <cell r="K24">
            <v>0.60000000000000009</v>
          </cell>
        </row>
        <row r="25">
          <cell r="B25">
            <v>20.266666666666669</v>
          </cell>
          <cell r="C25">
            <v>25.1</v>
          </cell>
          <cell r="D25">
            <v>16</v>
          </cell>
          <cell r="E25">
            <v>79.291666666666671</v>
          </cell>
          <cell r="F25">
            <v>96</v>
          </cell>
          <cell r="G25">
            <v>51</v>
          </cell>
          <cell r="H25">
            <v>16.2</v>
          </cell>
          <cell r="I25" t="str">
            <v>S</v>
          </cell>
          <cell r="J25">
            <v>31.680000000000003</v>
          </cell>
          <cell r="K25">
            <v>0.4</v>
          </cell>
        </row>
        <row r="26">
          <cell r="B26">
            <v>24.137500000000006</v>
          </cell>
          <cell r="C26">
            <v>32.1</v>
          </cell>
          <cell r="D26">
            <v>17.2</v>
          </cell>
          <cell r="E26">
            <v>55.166666666666664</v>
          </cell>
          <cell r="F26">
            <v>74</v>
          </cell>
          <cell r="G26">
            <v>35</v>
          </cell>
          <cell r="H26">
            <v>11.520000000000001</v>
          </cell>
          <cell r="I26" t="str">
            <v>O</v>
          </cell>
          <cell r="J26">
            <v>23.040000000000003</v>
          </cell>
          <cell r="K26">
            <v>0</v>
          </cell>
        </row>
        <row r="27">
          <cell r="B27">
            <v>25.045833333333334</v>
          </cell>
          <cell r="C27">
            <v>33.799999999999997</v>
          </cell>
          <cell r="D27">
            <v>19.899999999999999</v>
          </cell>
          <cell r="E27">
            <v>70</v>
          </cell>
          <cell r="F27">
            <v>89</v>
          </cell>
          <cell r="G27">
            <v>37</v>
          </cell>
          <cell r="H27">
            <v>19.8</v>
          </cell>
          <cell r="I27" t="str">
            <v>NO</v>
          </cell>
          <cell r="J27">
            <v>39.96</v>
          </cell>
          <cell r="K27">
            <v>0.60000000000000009</v>
          </cell>
        </row>
        <row r="28">
          <cell r="B28">
            <v>26.054166666666671</v>
          </cell>
          <cell r="C28">
            <v>31.4</v>
          </cell>
          <cell r="D28">
            <v>21.9</v>
          </cell>
          <cell r="E28">
            <v>67.75</v>
          </cell>
          <cell r="F28">
            <v>83</v>
          </cell>
          <cell r="G28">
            <v>45</v>
          </cell>
          <cell r="H28">
            <v>17.64</v>
          </cell>
          <cell r="I28" t="str">
            <v>NO</v>
          </cell>
          <cell r="J28">
            <v>46.080000000000005</v>
          </cell>
          <cell r="K28">
            <v>0</v>
          </cell>
        </row>
        <row r="29">
          <cell r="B29">
            <v>26.241666666666664</v>
          </cell>
          <cell r="C29">
            <v>31.9</v>
          </cell>
          <cell r="D29">
            <v>22.3</v>
          </cell>
          <cell r="E29">
            <v>68.791666666666671</v>
          </cell>
          <cell r="F29">
            <v>90</v>
          </cell>
          <cell r="G29">
            <v>38</v>
          </cell>
          <cell r="H29">
            <v>12.6</v>
          </cell>
          <cell r="I29" t="str">
            <v>NO</v>
          </cell>
          <cell r="J29">
            <v>38.159999999999997</v>
          </cell>
          <cell r="K29">
            <v>0</v>
          </cell>
        </row>
        <row r="30">
          <cell r="B30">
            <v>21.141666666666669</v>
          </cell>
          <cell r="C30">
            <v>27.8</v>
          </cell>
          <cell r="D30">
            <v>18.100000000000001</v>
          </cell>
          <cell r="E30">
            <v>90.75</v>
          </cell>
          <cell r="F30">
            <v>96</v>
          </cell>
          <cell r="G30">
            <v>57</v>
          </cell>
          <cell r="H30">
            <v>16.559999999999999</v>
          </cell>
          <cell r="I30" t="str">
            <v>SO</v>
          </cell>
          <cell r="J30">
            <v>38.880000000000003</v>
          </cell>
          <cell r="K30">
            <v>25.400000000000002</v>
          </cell>
        </row>
        <row r="31">
          <cell r="B31">
            <v>17.641666666666669</v>
          </cell>
          <cell r="C31">
            <v>21.3</v>
          </cell>
          <cell r="D31">
            <v>14.6</v>
          </cell>
          <cell r="E31">
            <v>79.291666666666671</v>
          </cell>
          <cell r="F31">
            <v>97</v>
          </cell>
          <cell r="G31">
            <v>55</v>
          </cell>
          <cell r="H31">
            <v>23.759999999999998</v>
          </cell>
          <cell r="I31" t="str">
            <v>SO</v>
          </cell>
          <cell r="J31">
            <v>49.32</v>
          </cell>
          <cell r="K31">
            <v>2.4000000000000004</v>
          </cell>
        </row>
        <row r="32">
          <cell r="B32">
            <v>15.170833333333333</v>
          </cell>
          <cell r="C32">
            <v>21.5</v>
          </cell>
          <cell r="D32">
            <v>9.4</v>
          </cell>
          <cell r="E32">
            <v>60.583333333333336</v>
          </cell>
          <cell r="F32">
            <v>85</v>
          </cell>
          <cell r="G32">
            <v>36</v>
          </cell>
          <cell r="H32">
            <v>17.64</v>
          </cell>
          <cell r="I32" t="str">
            <v>S</v>
          </cell>
          <cell r="J32">
            <v>42.12</v>
          </cell>
          <cell r="K32">
            <v>0</v>
          </cell>
        </row>
        <row r="33">
          <cell r="B33">
            <v>18.812499999999996</v>
          </cell>
          <cell r="C33">
            <v>27.4</v>
          </cell>
          <cell r="D33">
            <v>11.7</v>
          </cell>
          <cell r="E33">
            <v>45.791666666666664</v>
          </cell>
          <cell r="F33">
            <v>64</v>
          </cell>
          <cell r="G33">
            <v>24</v>
          </cell>
          <cell r="H33">
            <v>15.120000000000001</v>
          </cell>
          <cell r="I33" t="str">
            <v>SO</v>
          </cell>
          <cell r="J33">
            <v>32.04</v>
          </cell>
          <cell r="K33">
            <v>0</v>
          </cell>
        </row>
        <row r="34">
          <cell r="B34">
            <v>21.416666666666668</v>
          </cell>
          <cell r="C34">
            <v>30.7</v>
          </cell>
          <cell r="D34">
            <v>14.4</v>
          </cell>
          <cell r="E34">
            <v>54.791666666666664</v>
          </cell>
          <cell r="F34">
            <v>81</v>
          </cell>
          <cell r="G34">
            <v>27</v>
          </cell>
          <cell r="H34">
            <v>28.08</v>
          </cell>
          <cell r="I34" t="str">
            <v>NO</v>
          </cell>
          <cell r="J34">
            <v>48.96</v>
          </cell>
          <cell r="K34">
            <v>0</v>
          </cell>
        </row>
        <row r="35">
          <cell r="B35">
            <v>24.108333333333334</v>
          </cell>
          <cell r="C35">
            <v>32.9</v>
          </cell>
          <cell r="D35">
            <v>18.899999999999999</v>
          </cell>
          <cell r="E35">
            <v>59.125</v>
          </cell>
          <cell r="F35">
            <v>80</v>
          </cell>
          <cell r="G35">
            <v>35</v>
          </cell>
          <cell r="H35">
            <v>21.6</v>
          </cell>
          <cell r="I35" t="str">
            <v>NO</v>
          </cell>
          <cell r="J35">
            <v>50.4</v>
          </cell>
          <cell r="K35">
            <v>0</v>
          </cell>
        </row>
        <row r="36">
          <cell r="I36" t="str">
            <v>NO</v>
          </cell>
        </row>
      </sheetData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25.674999999999994</v>
          </cell>
          <cell r="C5">
            <v>34.5</v>
          </cell>
          <cell r="D5">
            <v>19.8</v>
          </cell>
          <cell r="E5">
            <v>55.916666666666664</v>
          </cell>
          <cell r="F5">
            <v>74</v>
          </cell>
          <cell r="G5">
            <v>28</v>
          </cell>
          <cell r="H5">
            <v>13.32</v>
          </cell>
          <cell r="I5" t="str">
            <v>SE</v>
          </cell>
          <cell r="J5">
            <v>27</v>
          </cell>
          <cell r="K5">
            <v>0.4</v>
          </cell>
        </row>
        <row r="6">
          <cell r="B6">
            <v>28.666666666666668</v>
          </cell>
          <cell r="C6">
            <v>39.200000000000003</v>
          </cell>
          <cell r="D6">
            <v>20.3</v>
          </cell>
          <cell r="E6">
            <v>47.958333333333336</v>
          </cell>
          <cell r="F6">
            <v>76</v>
          </cell>
          <cell r="G6">
            <v>20</v>
          </cell>
          <cell r="H6">
            <v>14.76</v>
          </cell>
          <cell r="I6" t="str">
            <v>SE</v>
          </cell>
          <cell r="J6">
            <v>25.56</v>
          </cell>
          <cell r="K6">
            <v>0</v>
          </cell>
        </row>
        <row r="7">
          <cell r="B7">
            <v>22.841666666666669</v>
          </cell>
          <cell r="C7">
            <v>31.4</v>
          </cell>
          <cell r="D7">
            <v>19.399999999999999</v>
          </cell>
          <cell r="E7">
            <v>68.833333333333329</v>
          </cell>
          <cell r="F7">
            <v>89</v>
          </cell>
          <cell r="G7">
            <v>31</v>
          </cell>
          <cell r="H7">
            <v>22.68</v>
          </cell>
          <cell r="I7" t="str">
            <v>L</v>
          </cell>
          <cell r="J7">
            <v>47.519999999999996</v>
          </cell>
          <cell r="K7">
            <v>2.2000000000000002</v>
          </cell>
        </row>
        <row r="8">
          <cell r="B8">
            <v>22.945833333333329</v>
          </cell>
          <cell r="C8">
            <v>29.8</v>
          </cell>
          <cell r="D8">
            <v>19</v>
          </cell>
          <cell r="E8">
            <v>78.791666666666671</v>
          </cell>
          <cell r="F8">
            <v>91</v>
          </cell>
          <cell r="G8">
            <v>54</v>
          </cell>
          <cell r="H8">
            <v>7.2</v>
          </cell>
          <cell r="I8" t="str">
            <v>S</v>
          </cell>
          <cell r="J8">
            <v>16.920000000000002</v>
          </cell>
          <cell r="K8">
            <v>0.2</v>
          </cell>
        </row>
        <row r="9">
          <cell r="B9">
            <v>23.604166666666668</v>
          </cell>
          <cell r="C9">
            <v>28.1</v>
          </cell>
          <cell r="D9">
            <v>19.399999999999999</v>
          </cell>
          <cell r="E9">
            <v>75.25</v>
          </cell>
          <cell r="F9">
            <v>90</v>
          </cell>
          <cell r="G9">
            <v>58</v>
          </cell>
          <cell r="H9">
            <v>19.079999999999998</v>
          </cell>
          <cell r="I9" t="str">
            <v>S</v>
          </cell>
          <cell r="J9">
            <v>36.72</v>
          </cell>
          <cell r="K9">
            <v>0</v>
          </cell>
        </row>
        <row r="10">
          <cell r="B10">
            <v>20.816666666666666</v>
          </cell>
          <cell r="C10">
            <v>27.4</v>
          </cell>
          <cell r="D10">
            <v>13</v>
          </cell>
          <cell r="E10">
            <v>55.375</v>
          </cell>
          <cell r="F10">
            <v>72</v>
          </cell>
          <cell r="G10">
            <v>32</v>
          </cell>
          <cell r="H10">
            <v>18</v>
          </cell>
          <cell r="I10" t="str">
            <v>S</v>
          </cell>
          <cell r="J10">
            <v>39.6</v>
          </cell>
          <cell r="K10">
            <v>0</v>
          </cell>
        </row>
        <row r="11">
          <cell r="B11">
            <v>21.225000000000005</v>
          </cell>
          <cell r="C11">
            <v>31.9</v>
          </cell>
          <cell r="D11">
            <v>12.1</v>
          </cell>
          <cell r="E11">
            <v>55.666666666666664</v>
          </cell>
          <cell r="F11">
            <v>85</v>
          </cell>
          <cell r="G11">
            <v>22</v>
          </cell>
          <cell r="H11">
            <v>8.64</v>
          </cell>
          <cell r="I11" t="str">
            <v>SE</v>
          </cell>
          <cell r="J11">
            <v>21.240000000000002</v>
          </cell>
          <cell r="K11">
            <v>0</v>
          </cell>
        </row>
        <row r="12">
          <cell r="B12">
            <v>25.004166666666674</v>
          </cell>
          <cell r="C12">
            <v>33</v>
          </cell>
          <cell r="D12">
            <v>19.3</v>
          </cell>
          <cell r="E12">
            <v>45.083333333333336</v>
          </cell>
          <cell r="F12">
            <v>64</v>
          </cell>
          <cell r="G12">
            <v>27</v>
          </cell>
          <cell r="H12">
            <v>14.76</v>
          </cell>
          <cell r="I12" t="str">
            <v>SE</v>
          </cell>
          <cell r="J12">
            <v>31.319999999999997</v>
          </cell>
          <cell r="K12">
            <v>0</v>
          </cell>
        </row>
        <row r="13">
          <cell r="B13">
            <v>25.729166666666671</v>
          </cell>
          <cell r="C13">
            <v>35.5</v>
          </cell>
          <cell r="D13">
            <v>16.2</v>
          </cell>
          <cell r="E13">
            <v>47.791666666666664</v>
          </cell>
          <cell r="F13">
            <v>74</v>
          </cell>
          <cell r="G13">
            <v>23</v>
          </cell>
          <cell r="H13">
            <v>14.04</v>
          </cell>
          <cell r="I13" t="str">
            <v>SE</v>
          </cell>
          <cell r="J13">
            <v>29.16</v>
          </cell>
          <cell r="K13">
            <v>0</v>
          </cell>
        </row>
        <row r="14">
          <cell r="B14">
            <v>28.591666666666669</v>
          </cell>
          <cell r="C14">
            <v>39.5</v>
          </cell>
          <cell r="D14">
            <v>18.600000000000001</v>
          </cell>
          <cell r="E14">
            <v>40.916666666666664</v>
          </cell>
          <cell r="F14">
            <v>68</v>
          </cell>
          <cell r="G14">
            <v>15</v>
          </cell>
          <cell r="H14">
            <v>13.32</v>
          </cell>
          <cell r="I14" t="str">
            <v>SE</v>
          </cell>
          <cell r="J14">
            <v>30.96</v>
          </cell>
          <cell r="K14">
            <v>0</v>
          </cell>
        </row>
        <row r="15">
          <cell r="B15">
            <v>30.054166666666671</v>
          </cell>
          <cell r="C15">
            <v>39.6</v>
          </cell>
          <cell r="D15">
            <v>21</v>
          </cell>
          <cell r="E15">
            <v>41.708333333333336</v>
          </cell>
          <cell r="F15">
            <v>63</v>
          </cell>
          <cell r="G15">
            <v>21</v>
          </cell>
          <cell r="H15">
            <v>11.520000000000001</v>
          </cell>
          <cell r="I15" t="str">
            <v>NO</v>
          </cell>
          <cell r="J15">
            <v>25.92</v>
          </cell>
          <cell r="K15">
            <v>0</v>
          </cell>
        </row>
        <row r="16">
          <cell r="B16">
            <v>30.720833333333331</v>
          </cell>
          <cell r="C16">
            <v>36.200000000000003</v>
          </cell>
          <cell r="D16">
            <v>26.5</v>
          </cell>
          <cell r="E16">
            <v>48.75</v>
          </cell>
          <cell r="F16">
            <v>63</v>
          </cell>
          <cell r="G16">
            <v>34</v>
          </cell>
          <cell r="H16">
            <v>21.6</v>
          </cell>
          <cell r="I16" t="str">
            <v>N</v>
          </cell>
          <cell r="J16">
            <v>51.12</v>
          </cell>
          <cell r="K16">
            <v>0</v>
          </cell>
        </row>
        <row r="17">
          <cell r="B17">
            <v>28.879166666666666</v>
          </cell>
          <cell r="C17">
            <v>36</v>
          </cell>
          <cell r="D17">
            <v>24.9</v>
          </cell>
          <cell r="E17">
            <v>59.208333333333336</v>
          </cell>
          <cell r="F17">
            <v>78</v>
          </cell>
          <cell r="G17">
            <v>38</v>
          </cell>
          <cell r="H17">
            <v>16.559999999999999</v>
          </cell>
          <cell r="I17" t="str">
            <v>N</v>
          </cell>
          <cell r="J17">
            <v>42.84</v>
          </cell>
          <cell r="K17">
            <v>0</v>
          </cell>
        </row>
        <row r="18">
          <cell r="B18">
            <v>29.079166666666669</v>
          </cell>
          <cell r="C18">
            <v>38.4</v>
          </cell>
          <cell r="D18">
            <v>23.3</v>
          </cell>
          <cell r="E18">
            <v>66.041666666666671</v>
          </cell>
          <cell r="F18">
            <v>87</v>
          </cell>
          <cell r="G18">
            <v>31</v>
          </cell>
          <cell r="H18">
            <v>15.48</v>
          </cell>
          <cell r="I18" t="str">
            <v>L</v>
          </cell>
          <cell r="J18">
            <v>36</v>
          </cell>
          <cell r="K18">
            <v>0</v>
          </cell>
        </row>
        <row r="19">
          <cell r="B19">
            <v>31.162499999999998</v>
          </cell>
          <cell r="C19">
            <v>39.1</v>
          </cell>
          <cell r="D19">
            <v>25.7</v>
          </cell>
          <cell r="E19">
            <v>53.583333333333336</v>
          </cell>
          <cell r="F19">
            <v>70</v>
          </cell>
          <cell r="G19">
            <v>31</v>
          </cell>
          <cell r="H19">
            <v>18.36</v>
          </cell>
          <cell r="I19" t="str">
            <v>N</v>
          </cell>
          <cell r="J19">
            <v>43.92</v>
          </cell>
          <cell r="K19">
            <v>0</v>
          </cell>
        </row>
        <row r="20">
          <cell r="B20">
            <v>34.225000000000001</v>
          </cell>
          <cell r="C20">
            <v>40</v>
          </cell>
          <cell r="D20">
            <v>29.6</v>
          </cell>
          <cell r="E20">
            <v>40.458333333333336</v>
          </cell>
          <cell r="F20">
            <v>56</v>
          </cell>
          <cell r="G20">
            <v>24</v>
          </cell>
          <cell r="H20">
            <v>24.12</v>
          </cell>
          <cell r="I20" t="str">
            <v>N</v>
          </cell>
          <cell r="J20">
            <v>63.72</v>
          </cell>
          <cell r="K20">
            <v>0</v>
          </cell>
        </row>
        <row r="21">
          <cell r="B21">
            <v>34.608333333333327</v>
          </cell>
          <cell r="C21">
            <v>41.3</v>
          </cell>
          <cell r="D21">
            <v>28.6</v>
          </cell>
          <cell r="E21">
            <v>37.541666666666664</v>
          </cell>
          <cell r="F21">
            <v>55</v>
          </cell>
          <cell r="G21">
            <v>21</v>
          </cell>
          <cell r="H21">
            <v>18</v>
          </cell>
          <cell r="I21" t="str">
            <v>N</v>
          </cell>
          <cell r="J21">
            <v>43.56</v>
          </cell>
          <cell r="K21">
            <v>0</v>
          </cell>
        </row>
        <row r="22">
          <cell r="B22">
            <v>34.466666666666676</v>
          </cell>
          <cell r="C22">
            <v>41.2</v>
          </cell>
          <cell r="D22">
            <v>28.9</v>
          </cell>
          <cell r="E22">
            <v>39.916666666666664</v>
          </cell>
          <cell r="F22">
            <v>60</v>
          </cell>
          <cell r="G22">
            <v>23</v>
          </cell>
          <cell r="H22">
            <v>19.440000000000001</v>
          </cell>
          <cell r="I22" t="str">
            <v>N</v>
          </cell>
          <cell r="J22">
            <v>46.080000000000005</v>
          </cell>
          <cell r="K22">
            <v>0</v>
          </cell>
        </row>
        <row r="23">
          <cell r="B23">
            <v>34.741666666666667</v>
          </cell>
          <cell r="C23">
            <v>42</v>
          </cell>
          <cell r="D23">
            <v>28.9</v>
          </cell>
          <cell r="E23">
            <v>39.458333333333336</v>
          </cell>
          <cell r="F23">
            <v>60</v>
          </cell>
          <cell r="G23">
            <v>20</v>
          </cell>
          <cell r="H23">
            <v>19.079999999999998</v>
          </cell>
          <cell r="I23" t="str">
            <v>N</v>
          </cell>
          <cell r="J23">
            <v>42.84</v>
          </cell>
          <cell r="K23">
            <v>0</v>
          </cell>
        </row>
        <row r="24">
          <cell r="B24">
            <v>25.408333333333335</v>
          </cell>
          <cell r="C24">
            <v>34.299999999999997</v>
          </cell>
          <cell r="D24">
            <v>23</v>
          </cell>
          <cell r="E24">
            <v>67.458333333333329</v>
          </cell>
          <cell r="F24">
            <v>77</v>
          </cell>
          <cell r="G24">
            <v>34</v>
          </cell>
          <cell r="H24">
            <v>16.920000000000002</v>
          </cell>
          <cell r="I24" t="str">
            <v>S</v>
          </cell>
          <cell r="J24">
            <v>34.56</v>
          </cell>
          <cell r="K24">
            <v>0</v>
          </cell>
        </row>
        <row r="25">
          <cell r="B25">
            <v>24.545833333333331</v>
          </cell>
          <cell r="C25">
            <v>29.4</v>
          </cell>
          <cell r="D25">
            <v>21.1</v>
          </cell>
          <cell r="E25">
            <v>59.208333333333336</v>
          </cell>
          <cell r="F25">
            <v>76</v>
          </cell>
          <cell r="G25">
            <v>35</v>
          </cell>
          <cell r="H25">
            <v>19.440000000000001</v>
          </cell>
          <cell r="I25" t="str">
            <v>S</v>
          </cell>
          <cell r="J25">
            <v>37.800000000000004</v>
          </cell>
          <cell r="K25">
            <v>0</v>
          </cell>
        </row>
        <row r="26">
          <cell r="B26">
            <v>27.375</v>
          </cell>
          <cell r="C26">
            <v>37.299999999999997</v>
          </cell>
          <cell r="D26">
            <v>20.100000000000001</v>
          </cell>
          <cell r="E26">
            <v>47.416666666666664</v>
          </cell>
          <cell r="F26">
            <v>63</v>
          </cell>
          <cell r="G26">
            <v>29</v>
          </cell>
          <cell r="H26">
            <v>11.520000000000001</v>
          </cell>
          <cell r="I26" t="str">
            <v>S</v>
          </cell>
          <cell r="J26">
            <v>29.52</v>
          </cell>
          <cell r="K26">
            <v>0</v>
          </cell>
        </row>
        <row r="27">
          <cell r="B27">
            <v>30.129166666666666</v>
          </cell>
          <cell r="C27">
            <v>39.1</v>
          </cell>
          <cell r="D27">
            <v>23.9</v>
          </cell>
          <cell r="E27">
            <v>52.916666666666664</v>
          </cell>
          <cell r="F27">
            <v>70</v>
          </cell>
          <cell r="G27">
            <v>31</v>
          </cell>
          <cell r="H27">
            <v>15.120000000000001</v>
          </cell>
          <cell r="I27" t="str">
            <v>L</v>
          </cell>
          <cell r="J27">
            <v>43.2</v>
          </cell>
          <cell r="K27">
            <v>0</v>
          </cell>
        </row>
        <row r="28">
          <cell r="B28">
            <v>30.479166666666675</v>
          </cell>
          <cell r="C28">
            <v>37.4</v>
          </cell>
          <cell r="D28">
            <v>24.6</v>
          </cell>
          <cell r="E28">
            <v>56.166666666666664</v>
          </cell>
          <cell r="F28">
            <v>75</v>
          </cell>
          <cell r="G28">
            <v>35</v>
          </cell>
          <cell r="H28">
            <v>20.16</v>
          </cell>
          <cell r="I28" t="str">
            <v>N</v>
          </cell>
          <cell r="J28">
            <v>43.92</v>
          </cell>
          <cell r="K28">
            <v>0</v>
          </cell>
        </row>
        <row r="29">
          <cell r="B29">
            <v>31.870833333333334</v>
          </cell>
          <cell r="C29">
            <v>38.5</v>
          </cell>
          <cell r="D29">
            <v>26.5</v>
          </cell>
          <cell r="E29">
            <v>47.958333333333336</v>
          </cell>
          <cell r="F29">
            <v>63</v>
          </cell>
          <cell r="G29">
            <v>30</v>
          </cell>
          <cell r="H29">
            <v>15.120000000000001</v>
          </cell>
          <cell r="I29" t="str">
            <v>N</v>
          </cell>
          <cell r="J29">
            <v>33.840000000000003</v>
          </cell>
          <cell r="K29">
            <v>0</v>
          </cell>
        </row>
        <row r="30">
          <cell r="B30">
            <v>23.8125</v>
          </cell>
          <cell r="C30">
            <v>34.9</v>
          </cell>
          <cell r="D30">
            <v>20.3</v>
          </cell>
          <cell r="E30">
            <v>81.541666666666671</v>
          </cell>
          <cell r="F30">
            <v>90</v>
          </cell>
          <cell r="G30">
            <v>33</v>
          </cell>
          <cell r="H30">
            <v>15.120000000000001</v>
          </cell>
          <cell r="I30" t="str">
            <v>SO</v>
          </cell>
          <cell r="J30">
            <v>46.800000000000004</v>
          </cell>
          <cell r="K30">
            <v>3.6000000000000005</v>
          </cell>
        </row>
        <row r="31">
          <cell r="B31">
            <v>21.495833333333334</v>
          </cell>
          <cell r="C31">
            <v>27</v>
          </cell>
          <cell r="D31">
            <v>16.5</v>
          </cell>
          <cell r="E31">
            <v>73.125</v>
          </cell>
          <cell r="F31">
            <v>92</v>
          </cell>
          <cell r="G31">
            <v>40</v>
          </cell>
          <cell r="H31">
            <v>21.96</v>
          </cell>
          <cell r="I31" t="str">
            <v>S</v>
          </cell>
          <cell r="J31">
            <v>43.92</v>
          </cell>
          <cell r="K31">
            <v>0</v>
          </cell>
        </row>
        <row r="32">
          <cell r="B32">
            <v>19.74583333333333</v>
          </cell>
          <cell r="C32">
            <v>26.9</v>
          </cell>
          <cell r="D32">
            <v>11.8</v>
          </cell>
          <cell r="E32">
            <v>53.125</v>
          </cell>
          <cell r="F32">
            <v>77</v>
          </cell>
          <cell r="G32">
            <v>29</v>
          </cell>
          <cell r="H32">
            <v>20.16</v>
          </cell>
          <cell r="I32" t="str">
            <v>S</v>
          </cell>
          <cell r="J32">
            <v>42.12</v>
          </cell>
          <cell r="K32">
            <v>0</v>
          </cell>
        </row>
        <row r="33">
          <cell r="B33">
            <v>20.879166666666663</v>
          </cell>
          <cell r="C33">
            <v>31.7</v>
          </cell>
          <cell r="D33">
            <v>10.9</v>
          </cell>
          <cell r="E33">
            <v>47.666666666666664</v>
          </cell>
          <cell r="F33">
            <v>74</v>
          </cell>
          <cell r="G33">
            <v>20</v>
          </cell>
          <cell r="H33">
            <v>14.4</v>
          </cell>
          <cell r="I33" t="str">
            <v>SE</v>
          </cell>
          <cell r="J33">
            <v>29.52</v>
          </cell>
          <cell r="K33">
            <v>0</v>
          </cell>
        </row>
        <row r="34">
          <cell r="B34">
            <v>25.129166666666663</v>
          </cell>
          <cell r="C34">
            <v>36.700000000000003</v>
          </cell>
          <cell r="D34">
            <v>13.5</v>
          </cell>
          <cell r="E34">
            <v>44.208333333333336</v>
          </cell>
          <cell r="F34">
            <v>74</v>
          </cell>
          <cell r="G34">
            <v>18</v>
          </cell>
          <cell r="H34">
            <v>14.04</v>
          </cell>
          <cell r="I34" t="str">
            <v>NE</v>
          </cell>
          <cell r="J34">
            <v>32.4</v>
          </cell>
          <cell r="K34">
            <v>0</v>
          </cell>
        </row>
        <row r="35">
          <cell r="B35">
            <v>30.591666666666669</v>
          </cell>
          <cell r="C35">
            <v>37.9</v>
          </cell>
          <cell r="D35">
            <v>23.6</v>
          </cell>
          <cell r="E35">
            <v>41.25</v>
          </cell>
          <cell r="F35">
            <v>58</v>
          </cell>
          <cell r="G35">
            <v>28</v>
          </cell>
          <cell r="H35">
            <v>18.36</v>
          </cell>
          <cell r="I35" t="str">
            <v>N</v>
          </cell>
          <cell r="J35">
            <v>45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.Brilhante_Embrap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23.679166666666664</v>
          </cell>
          <cell r="C5">
            <v>31.2</v>
          </cell>
          <cell r="D5">
            <v>17.399999999999999</v>
          </cell>
          <cell r="E5" t="str">
            <v>*</v>
          </cell>
          <cell r="F5" t="str">
            <v>*</v>
          </cell>
          <cell r="G5" t="str">
            <v>*</v>
          </cell>
          <cell r="H5">
            <v>17.28</v>
          </cell>
          <cell r="I5" t="str">
            <v>L</v>
          </cell>
          <cell r="J5">
            <v>44.28</v>
          </cell>
          <cell r="K5">
            <v>0</v>
          </cell>
        </row>
        <row r="6">
          <cell r="B6">
            <v>23.779166666666669</v>
          </cell>
          <cell r="C6">
            <v>31.7</v>
          </cell>
          <cell r="D6">
            <v>17.7</v>
          </cell>
          <cell r="E6" t="str">
            <v>*</v>
          </cell>
          <cell r="F6" t="str">
            <v>*</v>
          </cell>
          <cell r="G6" t="str">
            <v>*</v>
          </cell>
          <cell r="H6">
            <v>14.4</v>
          </cell>
          <cell r="I6" t="str">
            <v>NE</v>
          </cell>
          <cell r="J6">
            <v>32.04</v>
          </cell>
          <cell r="K6">
            <v>0</v>
          </cell>
        </row>
        <row r="7">
          <cell r="B7">
            <v>20.350000000000001</v>
          </cell>
          <cell r="C7">
            <v>25.5</v>
          </cell>
          <cell r="D7">
            <v>17.3</v>
          </cell>
          <cell r="E7" t="str">
            <v>*</v>
          </cell>
          <cell r="F7" t="str">
            <v>*</v>
          </cell>
          <cell r="G7" t="str">
            <v>*</v>
          </cell>
          <cell r="H7">
            <v>22.32</v>
          </cell>
          <cell r="I7" t="str">
            <v>L</v>
          </cell>
          <cell r="J7">
            <v>48.24</v>
          </cell>
          <cell r="K7">
            <v>4.5999999999999996</v>
          </cell>
        </row>
        <row r="8">
          <cell r="B8">
            <v>20.479166666666668</v>
          </cell>
          <cell r="C8">
            <v>27.5</v>
          </cell>
          <cell r="D8">
            <v>17</v>
          </cell>
          <cell r="E8" t="str">
            <v>*</v>
          </cell>
          <cell r="F8" t="str">
            <v>*</v>
          </cell>
          <cell r="G8" t="str">
            <v>*</v>
          </cell>
          <cell r="H8">
            <v>12.6</v>
          </cell>
          <cell r="I8" t="str">
            <v>L</v>
          </cell>
          <cell r="J8">
            <v>28.08</v>
          </cell>
          <cell r="K8">
            <v>0.2</v>
          </cell>
        </row>
        <row r="9">
          <cell r="B9">
            <v>20.520833333333332</v>
          </cell>
          <cell r="C9">
            <v>25.1</v>
          </cell>
          <cell r="D9">
            <v>18.3</v>
          </cell>
          <cell r="E9" t="str">
            <v>*</v>
          </cell>
          <cell r="F9" t="str">
            <v>*</v>
          </cell>
          <cell r="G9" t="str">
            <v>*</v>
          </cell>
          <cell r="H9">
            <v>15.120000000000001</v>
          </cell>
          <cell r="I9" t="str">
            <v>S</v>
          </cell>
          <cell r="J9">
            <v>48.6</v>
          </cell>
          <cell r="K9">
            <v>13.799999999999999</v>
          </cell>
        </row>
        <row r="10">
          <cell r="B10">
            <v>19.170833333333331</v>
          </cell>
          <cell r="C10">
            <v>24.1</v>
          </cell>
          <cell r="D10">
            <v>12.6</v>
          </cell>
          <cell r="E10" t="str">
            <v>*</v>
          </cell>
          <cell r="F10" t="str">
            <v>*</v>
          </cell>
          <cell r="G10" t="str">
            <v>*</v>
          </cell>
          <cell r="H10">
            <v>24.12</v>
          </cell>
          <cell r="I10" t="str">
            <v>S</v>
          </cell>
          <cell r="J10">
            <v>48.24</v>
          </cell>
          <cell r="K10">
            <v>0</v>
          </cell>
        </row>
        <row r="11">
          <cell r="B11">
            <v>18.616666666666667</v>
          </cell>
          <cell r="C11">
            <v>28.4</v>
          </cell>
          <cell r="D11">
            <v>8.6</v>
          </cell>
          <cell r="E11" t="str">
            <v>*</v>
          </cell>
          <cell r="F11" t="str">
            <v>*</v>
          </cell>
          <cell r="G11" t="str">
            <v>*</v>
          </cell>
          <cell r="H11">
            <v>9.3600000000000012</v>
          </cell>
          <cell r="I11" t="str">
            <v>NE</v>
          </cell>
          <cell r="J11">
            <v>40.32</v>
          </cell>
          <cell r="K11">
            <v>0</v>
          </cell>
        </row>
        <row r="12">
          <cell r="B12">
            <v>20.945833333333333</v>
          </cell>
          <cell r="C12">
            <v>31.2</v>
          </cell>
          <cell r="D12">
            <v>10.199999999999999</v>
          </cell>
          <cell r="E12" t="str">
            <v>*</v>
          </cell>
          <cell r="F12" t="str">
            <v>*</v>
          </cell>
          <cell r="G12" t="str">
            <v>*</v>
          </cell>
          <cell r="H12">
            <v>8.64</v>
          </cell>
          <cell r="I12" t="str">
            <v>L</v>
          </cell>
          <cell r="J12">
            <v>21.240000000000002</v>
          </cell>
          <cell r="K12">
            <v>0</v>
          </cell>
        </row>
        <row r="13">
          <cell r="B13">
            <v>23.516666666666669</v>
          </cell>
          <cell r="C13">
            <v>33.299999999999997</v>
          </cell>
          <cell r="D13">
            <v>12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10.08</v>
          </cell>
          <cell r="I13" t="str">
            <v>SE</v>
          </cell>
          <cell r="J13">
            <v>21.240000000000002</v>
          </cell>
          <cell r="K13">
            <v>0</v>
          </cell>
        </row>
        <row r="14">
          <cell r="B14">
            <v>24.870833333333326</v>
          </cell>
          <cell r="C14">
            <v>35.1</v>
          </cell>
          <cell r="D14">
            <v>12.5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13.68</v>
          </cell>
          <cell r="I14" t="str">
            <v>N</v>
          </cell>
          <cell r="J14">
            <v>33.119999999999997</v>
          </cell>
          <cell r="K14">
            <v>0</v>
          </cell>
        </row>
        <row r="15">
          <cell r="B15">
            <v>25.391666666666666</v>
          </cell>
          <cell r="C15">
            <v>33.6</v>
          </cell>
          <cell r="D15">
            <v>18.600000000000001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19.8</v>
          </cell>
          <cell r="I15" t="str">
            <v>NE</v>
          </cell>
          <cell r="J15">
            <v>49.32</v>
          </cell>
          <cell r="K15">
            <v>0</v>
          </cell>
        </row>
        <row r="16">
          <cell r="B16">
            <v>26.641666666666666</v>
          </cell>
          <cell r="C16">
            <v>34.700000000000003</v>
          </cell>
          <cell r="D16">
            <v>19.7</v>
          </cell>
          <cell r="E16" t="str">
            <v>*</v>
          </cell>
          <cell r="F16" t="str">
            <v>*</v>
          </cell>
          <cell r="G16" t="str">
            <v>*</v>
          </cell>
          <cell r="H16">
            <v>27.720000000000002</v>
          </cell>
          <cell r="I16" t="str">
            <v>NO</v>
          </cell>
          <cell r="J16">
            <v>55.080000000000005</v>
          </cell>
          <cell r="K16">
            <v>0</v>
          </cell>
        </row>
        <row r="17">
          <cell r="B17">
            <v>23.016666666666666</v>
          </cell>
          <cell r="C17">
            <v>27.9</v>
          </cell>
          <cell r="D17">
            <v>18.600000000000001</v>
          </cell>
          <cell r="E17">
            <v>23</v>
          </cell>
          <cell r="F17">
            <v>80</v>
          </cell>
          <cell r="G17" t="str">
            <v>*</v>
          </cell>
          <cell r="H17">
            <v>18</v>
          </cell>
          <cell r="I17" t="str">
            <v>NO</v>
          </cell>
          <cell r="J17">
            <v>47.519999999999996</v>
          </cell>
          <cell r="K17">
            <v>10.399999999999999</v>
          </cell>
        </row>
        <row r="18">
          <cell r="B18">
            <v>21.987500000000001</v>
          </cell>
          <cell r="C18">
            <v>27.8</v>
          </cell>
          <cell r="D18">
            <v>18.5</v>
          </cell>
          <cell r="E18">
            <v>14</v>
          </cell>
          <cell r="F18" t="str">
            <v>*</v>
          </cell>
          <cell r="G18" t="str">
            <v>*</v>
          </cell>
          <cell r="H18">
            <v>20.16</v>
          </cell>
          <cell r="I18" t="str">
            <v>N</v>
          </cell>
          <cell r="J18">
            <v>54</v>
          </cell>
          <cell r="K18">
            <v>43.000000000000007</v>
          </cell>
        </row>
        <row r="19">
          <cell r="B19">
            <v>26.016666666666666</v>
          </cell>
          <cell r="C19">
            <v>35.1</v>
          </cell>
          <cell r="D19">
            <v>19.3</v>
          </cell>
          <cell r="E19" t="str">
            <v>*</v>
          </cell>
          <cell r="F19" t="str">
            <v>*</v>
          </cell>
          <cell r="G19" t="str">
            <v>*</v>
          </cell>
          <cell r="H19">
            <v>23.040000000000003</v>
          </cell>
          <cell r="I19" t="str">
            <v>NO</v>
          </cell>
          <cell r="J19">
            <v>42.12</v>
          </cell>
          <cell r="K19">
            <v>0</v>
          </cell>
        </row>
        <row r="20">
          <cell r="B20">
            <v>29.520833333333332</v>
          </cell>
          <cell r="C20">
            <v>37.4</v>
          </cell>
          <cell r="D20">
            <v>22.3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28.44</v>
          </cell>
          <cell r="I20" t="str">
            <v>N</v>
          </cell>
          <cell r="J20">
            <v>54</v>
          </cell>
          <cell r="K20">
            <v>0</v>
          </cell>
        </row>
        <row r="21">
          <cell r="B21">
            <v>28.833333333333329</v>
          </cell>
          <cell r="C21">
            <v>36.1</v>
          </cell>
          <cell r="D21">
            <v>23.4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23.400000000000002</v>
          </cell>
          <cell r="I21" t="str">
            <v>NO</v>
          </cell>
          <cell r="J21">
            <v>43.2</v>
          </cell>
          <cell r="K21">
            <v>0.2</v>
          </cell>
        </row>
        <row r="22">
          <cell r="B22">
            <v>30.008333333333329</v>
          </cell>
          <cell r="C22">
            <v>37</v>
          </cell>
          <cell r="D22">
            <v>25.3</v>
          </cell>
          <cell r="E22" t="str">
            <v>*</v>
          </cell>
          <cell r="F22" t="str">
            <v>*</v>
          </cell>
          <cell r="G22" t="str">
            <v>*</v>
          </cell>
          <cell r="H22">
            <v>25.2</v>
          </cell>
          <cell r="I22" t="str">
            <v>NO</v>
          </cell>
          <cell r="J22">
            <v>45</v>
          </cell>
          <cell r="K22">
            <v>0</v>
          </cell>
        </row>
        <row r="23">
          <cell r="B23">
            <v>29.762499999999999</v>
          </cell>
          <cell r="C23">
            <v>38.6</v>
          </cell>
          <cell r="D23">
            <v>22.2</v>
          </cell>
          <cell r="E23" t="str">
            <v>*</v>
          </cell>
          <cell r="F23" t="str">
            <v>*</v>
          </cell>
          <cell r="G23" t="str">
            <v>*</v>
          </cell>
          <cell r="H23">
            <v>28.44</v>
          </cell>
          <cell r="I23" t="str">
            <v>O</v>
          </cell>
          <cell r="J23">
            <v>54.72</v>
          </cell>
          <cell r="K23">
            <v>0.2</v>
          </cell>
        </row>
        <row r="24">
          <cell r="B24">
            <v>27.266666666666655</v>
          </cell>
          <cell r="C24">
            <v>35.700000000000003</v>
          </cell>
          <cell r="D24">
            <v>21.6</v>
          </cell>
          <cell r="E24">
            <v>75</v>
          </cell>
          <cell r="F24" t="str">
            <v>*</v>
          </cell>
          <cell r="G24" t="str">
            <v>*</v>
          </cell>
          <cell r="H24">
            <v>37.800000000000004</v>
          </cell>
          <cell r="I24" t="str">
            <v>S</v>
          </cell>
          <cell r="J24">
            <v>60.839999999999996</v>
          </cell>
          <cell r="K24">
            <v>43.8</v>
          </cell>
        </row>
        <row r="25">
          <cell r="B25">
            <v>24.850000000000005</v>
          </cell>
          <cell r="C25">
            <v>30.9</v>
          </cell>
          <cell r="D25">
            <v>21.2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17.28</v>
          </cell>
          <cell r="I25" t="str">
            <v>SE</v>
          </cell>
          <cell r="J25">
            <v>29.52</v>
          </cell>
          <cell r="K25">
            <v>0.2</v>
          </cell>
        </row>
        <row r="26">
          <cell r="B26">
            <v>25.174999999999997</v>
          </cell>
          <cell r="C26">
            <v>33.1</v>
          </cell>
          <cell r="D26">
            <v>17.5</v>
          </cell>
          <cell r="E26" t="str">
            <v>*</v>
          </cell>
          <cell r="F26" t="str">
            <v>*</v>
          </cell>
          <cell r="G26" t="str">
            <v>*</v>
          </cell>
          <cell r="H26">
            <v>9</v>
          </cell>
          <cell r="I26" t="str">
            <v>NE</v>
          </cell>
          <cell r="J26">
            <v>24.12</v>
          </cell>
          <cell r="K26">
            <v>0</v>
          </cell>
        </row>
        <row r="27">
          <cell r="B27">
            <v>26.958333333333329</v>
          </cell>
          <cell r="C27">
            <v>33.700000000000003</v>
          </cell>
          <cell r="D27">
            <v>22.4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14.04</v>
          </cell>
          <cell r="I27" t="str">
            <v>NE</v>
          </cell>
          <cell r="J27">
            <v>29.880000000000003</v>
          </cell>
          <cell r="K27">
            <v>0</v>
          </cell>
        </row>
        <row r="28">
          <cell r="B28">
            <v>27.424999999999997</v>
          </cell>
          <cell r="C28">
            <v>33</v>
          </cell>
          <cell r="D28">
            <v>23.3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18.720000000000002</v>
          </cell>
          <cell r="I28" t="str">
            <v>O</v>
          </cell>
          <cell r="J28">
            <v>41.4</v>
          </cell>
          <cell r="K28">
            <v>0</v>
          </cell>
        </row>
        <row r="29">
          <cell r="B29">
            <v>27.11666666666666</v>
          </cell>
          <cell r="C29">
            <v>34.9</v>
          </cell>
          <cell r="D29">
            <v>22.5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16.920000000000002</v>
          </cell>
          <cell r="I29" t="str">
            <v>O</v>
          </cell>
          <cell r="J29">
            <v>33.840000000000003</v>
          </cell>
          <cell r="K29">
            <v>0</v>
          </cell>
        </row>
        <row r="30">
          <cell r="B30">
            <v>24.879166666666677</v>
          </cell>
          <cell r="C30">
            <v>28.6</v>
          </cell>
          <cell r="D30">
            <v>22.1</v>
          </cell>
          <cell r="E30">
            <v>36</v>
          </cell>
          <cell r="F30" t="str">
            <v>*</v>
          </cell>
          <cell r="G30" t="str">
            <v>*</v>
          </cell>
          <cell r="H30">
            <v>16.559999999999999</v>
          </cell>
          <cell r="I30" t="str">
            <v>N</v>
          </cell>
          <cell r="J30">
            <v>43.92</v>
          </cell>
          <cell r="K30">
            <v>24.8</v>
          </cell>
        </row>
        <row r="31">
          <cell r="B31">
            <v>21.791666666666668</v>
          </cell>
          <cell r="C31">
            <v>26.4</v>
          </cell>
          <cell r="D31">
            <v>17.3</v>
          </cell>
          <cell r="E31" t="str">
            <v>*</v>
          </cell>
          <cell r="F31" t="str">
            <v>*</v>
          </cell>
          <cell r="G31" t="str">
            <v>*</v>
          </cell>
          <cell r="H31">
            <v>21.6</v>
          </cell>
          <cell r="I31" t="str">
            <v>S</v>
          </cell>
          <cell r="J31">
            <v>42.12</v>
          </cell>
          <cell r="K31">
            <v>1.6</v>
          </cell>
        </row>
        <row r="32">
          <cell r="B32">
            <v>17.854166666666668</v>
          </cell>
          <cell r="C32">
            <v>24.5</v>
          </cell>
          <cell r="D32">
            <v>10.4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15.120000000000001</v>
          </cell>
          <cell r="I32" t="str">
            <v>SE</v>
          </cell>
          <cell r="J32">
            <v>39.6</v>
          </cell>
          <cell r="K32">
            <v>0</v>
          </cell>
        </row>
        <row r="33">
          <cell r="B33">
            <v>18.3</v>
          </cell>
          <cell r="C33">
            <v>29</v>
          </cell>
          <cell r="D33">
            <v>7.5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11.879999999999999</v>
          </cell>
          <cell r="I33" t="str">
            <v>NE</v>
          </cell>
          <cell r="J33">
            <v>29.16</v>
          </cell>
          <cell r="K33">
            <v>0</v>
          </cell>
        </row>
        <row r="34">
          <cell r="B34">
            <v>22.670833333333334</v>
          </cell>
          <cell r="C34">
            <v>32.200000000000003</v>
          </cell>
          <cell r="D34">
            <v>13.6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15.120000000000001</v>
          </cell>
          <cell r="I34" t="str">
            <v>NE</v>
          </cell>
          <cell r="J34">
            <v>29.16</v>
          </cell>
          <cell r="K34">
            <v>0</v>
          </cell>
        </row>
        <row r="35">
          <cell r="B35">
            <v>24.375</v>
          </cell>
          <cell r="C35">
            <v>34.700000000000003</v>
          </cell>
          <cell r="D35">
            <v>20.3</v>
          </cell>
          <cell r="E35" t="str">
            <v>*</v>
          </cell>
          <cell r="F35" t="str">
            <v>*</v>
          </cell>
          <cell r="G35" t="str">
            <v>*</v>
          </cell>
          <cell r="H35">
            <v>27</v>
          </cell>
          <cell r="I35" t="str">
            <v>NE</v>
          </cell>
          <cell r="J35">
            <v>70.56</v>
          </cell>
          <cell r="K35">
            <v>15.999999999999998</v>
          </cell>
        </row>
        <row r="36">
          <cell r="I36" t="str">
            <v>NE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25.737500000000001</v>
          </cell>
          <cell r="C5">
            <v>34.799999999999997</v>
          </cell>
          <cell r="D5">
            <v>19.399999999999999</v>
          </cell>
          <cell r="E5">
            <v>42.041666666666664</v>
          </cell>
          <cell r="F5">
            <v>67</v>
          </cell>
          <cell r="G5">
            <v>19</v>
          </cell>
          <cell r="H5">
            <v>18.720000000000002</v>
          </cell>
          <cell r="I5" t="str">
            <v>L</v>
          </cell>
          <cell r="J5">
            <v>37.440000000000005</v>
          </cell>
          <cell r="K5">
            <v>0</v>
          </cell>
        </row>
        <row r="6">
          <cell r="B6">
            <v>25.658333333333335</v>
          </cell>
          <cell r="C6">
            <v>34.6</v>
          </cell>
          <cell r="D6">
            <v>18.3</v>
          </cell>
          <cell r="E6">
            <v>47.5</v>
          </cell>
          <cell r="F6">
            <v>72</v>
          </cell>
          <cell r="G6">
            <v>22</v>
          </cell>
          <cell r="H6">
            <v>13.68</v>
          </cell>
          <cell r="I6" t="str">
            <v>L</v>
          </cell>
          <cell r="J6">
            <v>36</v>
          </cell>
          <cell r="K6">
            <v>0</v>
          </cell>
        </row>
        <row r="7">
          <cell r="B7">
            <v>24.400000000000002</v>
          </cell>
          <cell r="C7">
            <v>34.299999999999997</v>
          </cell>
          <cell r="D7">
            <v>17.899999999999999</v>
          </cell>
          <cell r="E7">
            <v>57.583333333333336</v>
          </cell>
          <cell r="F7">
            <v>86</v>
          </cell>
          <cell r="G7">
            <v>27</v>
          </cell>
          <cell r="H7">
            <v>29.880000000000003</v>
          </cell>
          <cell r="I7" t="str">
            <v>L</v>
          </cell>
          <cell r="J7">
            <v>64.08</v>
          </cell>
          <cell r="K7">
            <v>0</v>
          </cell>
        </row>
        <row r="8">
          <cell r="B8">
            <v>19.462500000000002</v>
          </cell>
          <cell r="C8">
            <v>24.4</v>
          </cell>
          <cell r="D8">
            <v>16.2</v>
          </cell>
          <cell r="E8">
            <v>83.416666666666671</v>
          </cell>
          <cell r="F8">
            <v>93</v>
          </cell>
          <cell r="G8">
            <v>67</v>
          </cell>
          <cell r="H8">
            <v>20.16</v>
          </cell>
          <cell r="I8" t="str">
            <v>L</v>
          </cell>
          <cell r="J8">
            <v>40.680000000000007</v>
          </cell>
          <cell r="K8">
            <v>5.6</v>
          </cell>
        </row>
        <row r="9">
          <cell r="B9">
            <v>19.758333333333329</v>
          </cell>
          <cell r="C9">
            <v>22.3</v>
          </cell>
          <cell r="D9">
            <v>18</v>
          </cell>
          <cell r="E9">
            <v>93.166666666666671</v>
          </cell>
          <cell r="F9">
            <v>97</v>
          </cell>
          <cell r="G9">
            <v>86</v>
          </cell>
          <cell r="H9">
            <v>32.4</v>
          </cell>
          <cell r="I9" t="str">
            <v>L</v>
          </cell>
          <cell r="J9">
            <v>53.28</v>
          </cell>
          <cell r="K9">
            <v>18.399999999999999</v>
          </cell>
        </row>
        <row r="10">
          <cell r="B10">
            <v>18.95</v>
          </cell>
          <cell r="C10">
            <v>25.1</v>
          </cell>
          <cell r="D10">
            <v>14.6</v>
          </cell>
          <cell r="E10">
            <v>70.583333333333329</v>
          </cell>
          <cell r="F10">
            <v>98</v>
          </cell>
          <cell r="G10">
            <v>32</v>
          </cell>
          <cell r="H10">
            <v>29.880000000000003</v>
          </cell>
          <cell r="I10" t="str">
            <v>SO</v>
          </cell>
          <cell r="J10">
            <v>46.800000000000004</v>
          </cell>
          <cell r="K10">
            <v>0.2</v>
          </cell>
        </row>
        <row r="11">
          <cell r="B11">
            <v>19.425000000000001</v>
          </cell>
          <cell r="C11">
            <v>28.8</v>
          </cell>
          <cell r="D11">
            <v>12.4</v>
          </cell>
          <cell r="E11">
            <v>58.25</v>
          </cell>
          <cell r="F11">
            <v>84</v>
          </cell>
          <cell r="G11">
            <v>25</v>
          </cell>
          <cell r="H11">
            <v>2.16</v>
          </cell>
          <cell r="I11" t="str">
            <v>L</v>
          </cell>
          <cell r="J11">
            <v>20.88</v>
          </cell>
          <cell r="K11">
            <v>0</v>
          </cell>
        </row>
        <row r="12">
          <cell r="B12">
            <v>22.183333333333337</v>
          </cell>
          <cell r="C12">
            <v>31.7</v>
          </cell>
          <cell r="D12">
            <v>12.9</v>
          </cell>
          <cell r="E12">
            <v>46.583333333333336</v>
          </cell>
          <cell r="F12">
            <v>79</v>
          </cell>
          <cell r="G12">
            <v>20</v>
          </cell>
          <cell r="H12">
            <v>5.4</v>
          </cell>
          <cell r="I12" t="str">
            <v>S</v>
          </cell>
          <cell r="J12">
            <v>23.040000000000003</v>
          </cell>
          <cell r="K12">
            <v>0</v>
          </cell>
        </row>
        <row r="13">
          <cell r="B13">
            <v>24.624999999999996</v>
          </cell>
          <cell r="C13">
            <v>33.700000000000003</v>
          </cell>
          <cell r="D13">
            <v>17.5</v>
          </cell>
          <cell r="E13">
            <v>40.666666666666664</v>
          </cell>
          <cell r="F13">
            <v>61</v>
          </cell>
          <cell r="G13">
            <v>20</v>
          </cell>
          <cell r="H13">
            <v>8.2799999999999994</v>
          </cell>
          <cell r="I13" t="str">
            <v>SE</v>
          </cell>
          <cell r="J13">
            <v>37.080000000000005</v>
          </cell>
          <cell r="K13">
            <v>0</v>
          </cell>
        </row>
        <row r="14">
          <cell r="B14">
            <v>26.362500000000001</v>
          </cell>
          <cell r="C14">
            <v>35</v>
          </cell>
          <cell r="D14">
            <v>19.2</v>
          </cell>
          <cell r="E14">
            <v>38.583333333333336</v>
          </cell>
          <cell r="F14">
            <v>57</v>
          </cell>
          <cell r="G14">
            <v>22</v>
          </cell>
          <cell r="H14">
            <v>15.48</v>
          </cell>
          <cell r="I14" t="str">
            <v>L</v>
          </cell>
          <cell r="J14">
            <v>39.24</v>
          </cell>
          <cell r="K14">
            <v>0</v>
          </cell>
        </row>
        <row r="15">
          <cell r="B15">
            <v>24.633333333333336</v>
          </cell>
          <cell r="C15">
            <v>33.9</v>
          </cell>
          <cell r="D15">
            <v>18.899999999999999</v>
          </cell>
          <cell r="E15">
            <v>58.083333333333336</v>
          </cell>
          <cell r="F15">
            <v>84</v>
          </cell>
          <cell r="G15">
            <v>31</v>
          </cell>
          <cell r="H15">
            <v>30.6</v>
          </cell>
          <cell r="I15" t="str">
            <v>L</v>
          </cell>
          <cell r="J15">
            <v>70.2</v>
          </cell>
          <cell r="K15">
            <v>3</v>
          </cell>
        </row>
        <row r="16">
          <cell r="B16">
            <v>24.504166666666674</v>
          </cell>
          <cell r="C16">
            <v>31.1</v>
          </cell>
          <cell r="D16">
            <v>19.8</v>
          </cell>
          <cell r="E16">
            <v>70.75</v>
          </cell>
          <cell r="F16">
            <v>91</v>
          </cell>
          <cell r="G16">
            <v>45</v>
          </cell>
          <cell r="H16">
            <v>21.6</v>
          </cell>
          <cell r="I16" t="str">
            <v>N</v>
          </cell>
          <cell r="J16">
            <v>48.24</v>
          </cell>
          <cell r="K16">
            <v>0.8</v>
          </cell>
        </row>
        <row r="17">
          <cell r="B17">
            <v>25.229166666666671</v>
          </cell>
          <cell r="C17">
            <v>32.700000000000003</v>
          </cell>
          <cell r="D17">
            <v>20.6</v>
          </cell>
          <cell r="E17">
            <v>63.958333333333336</v>
          </cell>
          <cell r="F17">
            <v>85</v>
          </cell>
          <cell r="G17">
            <v>31</v>
          </cell>
          <cell r="H17">
            <v>18</v>
          </cell>
          <cell r="I17" t="str">
            <v>N</v>
          </cell>
          <cell r="J17">
            <v>42.84</v>
          </cell>
          <cell r="K17">
            <v>0</v>
          </cell>
        </row>
        <row r="18">
          <cell r="B18">
            <v>22.745833333333334</v>
          </cell>
          <cell r="C18">
            <v>30.9</v>
          </cell>
          <cell r="D18">
            <v>18.8</v>
          </cell>
          <cell r="E18">
            <v>75.916666666666671</v>
          </cell>
          <cell r="F18">
            <v>96</v>
          </cell>
          <cell r="G18">
            <v>46</v>
          </cell>
          <cell r="H18">
            <v>7.9200000000000008</v>
          </cell>
          <cell r="I18" t="str">
            <v>L</v>
          </cell>
          <cell r="J18">
            <v>37.800000000000004</v>
          </cell>
          <cell r="K18">
            <v>5</v>
          </cell>
        </row>
        <row r="19">
          <cell r="B19">
            <v>24.749999999999996</v>
          </cell>
          <cell r="C19">
            <v>33.700000000000003</v>
          </cell>
          <cell r="D19">
            <v>18.2</v>
          </cell>
          <cell r="E19">
            <v>68.75</v>
          </cell>
          <cell r="F19">
            <v>96</v>
          </cell>
          <cell r="G19">
            <v>35</v>
          </cell>
          <cell r="H19">
            <v>18</v>
          </cell>
          <cell r="I19" t="str">
            <v>L</v>
          </cell>
          <cell r="J19">
            <v>51.84</v>
          </cell>
          <cell r="K19">
            <v>0</v>
          </cell>
        </row>
        <row r="20">
          <cell r="B20">
            <v>28.074999999999999</v>
          </cell>
          <cell r="C20">
            <v>35.5</v>
          </cell>
          <cell r="D20">
            <v>21.3</v>
          </cell>
          <cell r="E20">
            <v>56.708333333333336</v>
          </cell>
          <cell r="F20">
            <v>81</v>
          </cell>
          <cell r="G20">
            <v>29</v>
          </cell>
          <cell r="H20">
            <v>20.16</v>
          </cell>
          <cell r="I20" t="str">
            <v>NO</v>
          </cell>
          <cell r="J20">
            <v>39.24</v>
          </cell>
          <cell r="K20">
            <v>0</v>
          </cell>
        </row>
        <row r="21">
          <cell r="B21">
            <v>25.112500000000001</v>
          </cell>
          <cell r="C21">
            <v>31.3</v>
          </cell>
          <cell r="D21">
            <v>19</v>
          </cell>
          <cell r="E21">
            <v>73.125</v>
          </cell>
          <cell r="F21">
            <v>95</v>
          </cell>
          <cell r="G21">
            <v>46</v>
          </cell>
          <cell r="H21">
            <v>10.08</v>
          </cell>
          <cell r="I21" t="str">
            <v>L</v>
          </cell>
          <cell r="J21">
            <v>83.52</v>
          </cell>
          <cell r="K21">
            <v>25.4</v>
          </cell>
        </row>
        <row r="22">
          <cell r="B22">
            <v>26.508695652173909</v>
          </cell>
          <cell r="C22">
            <v>32.6</v>
          </cell>
          <cell r="D22">
            <v>22.8</v>
          </cell>
          <cell r="E22">
            <v>64.869565217391298</v>
          </cell>
          <cell r="F22">
            <v>84</v>
          </cell>
          <cell r="G22">
            <v>42</v>
          </cell>
          <cell r="H22">
            <v>28.44</v>
          </cell>
          <cell r="I22" t="str">
            <v>NO</v>
          </cell>
          <cell r="J22">
            <v>47.16</v>
          </cell>
          <cell r="K22">
            <v>0.60000000000000009</v>
          </cell>
        </row>
        <row r="23">
          <cell r="B23">
            <v>28.341666666666669</v>
          </cell>
          <cell r="C23">
            <v>35.4</v>
          </cell>
          <cell r="D23">
            <v>22.3</v>
          </cell>
          <cell r="E23">
            <v>57.208333333333336</v>
          </cell>
          <cell r="F23">
            <v>82</v>
          </cell>
          <cell r="G23">
            <v>32</v>
          </cell>
          <cell r="H23">
            <v>20.16</v>
          </cell>
          <cell r="I23" t="str">
            <v>N</v>
          </cell>
          <cell r="J23">
            <v>38.519999999999996</v>
          </cell>
          <cell r="K23">
            <v>0</v>
          </cell>
        </row>
        <row r="24">
          <cell r="B24">
            <v>25.724999999999994</v>
          </cell>
          <cell r="C24">
            <v>33.299999999999997</v>
          </cell>
          <cell r="D24">
            <v>20.9</v>
          </cell>
          <cell r="E24">
            <v>68.666666666666671</v>
          </cell>
          <cell r="F24">
            <v>95</v>
          </cell>
          <cell r="G24">
            <v>39</v>
          </cell>
          <cell r="H24">
            <v>23.400000000000002</v>
          </cell>
          <cell r="I24" t="str">
            <v>O</v>
          </cell>
          <cell r="J24">
            <v>43.92</v>
          </cell>
          <cell r="K24">
            <v>16</v>
          </cell>
        </row>
        <row r="25">
          <cell r="B25">
            <v>23.154166666666669</v>
          </cell>
          <cell r="C25">
            <v>30.6</v>
          </cell>
          <cell r="D25">
            <v>19.2</v>
          </cell>
          <cell r="E25">
            <v>79.5</v>
          </cell>
          <cell r="F25">
            <v>96</v>
          </cell>
          <cell r="G25">
            <v>39</v>
          </cell>
          <cell r="H25">
            <v>14.76</v>
          </cell>
          <cell r="I25" t="str">
            <v>S</v>
          </cell>
          <cell r="J25">
            <v>34.200000000000003</v>
          </cell>
          <cell r="K25">
            <v>0.2</v>
          </cell>
        </row>
        <row r="26">
          <cell r="B26">
            <v>25.399999999999995</v>
          </cell>
          <cell r="C26">
            <v>32.299999999999997</v>
          </cell>
          <cell r="D26">
            <v>19.7</v>
          </cell>
          <cell r="E26">
            <v>70.416666666666671</v>
          </cell>
          <cell r="F26">
            <v>95</v>
          </cell>
          <cell r="G26">
            <v>38</v>
          </cell>
          <cell r="H26">
            <v>15.120000000000001</v>
          </cell>
          <cell r="I26" t="str">
            <v>L</v>
          </cell>
          <cell r="J26">
            <v>32.04</v>
          </cell>
          <cell r="K26">
            <v>0</v>
          </cell>
        </row>
        <row r="27">
          <cell r="B27">
            <v>26.120833333333334</v>
          </cell>
          <cell r="C27">
            <v>34.200000000000003</v>
          </cell>
          <cell r="D27">
            <v>21.8</v>
          </cell>
          <cell r="E27">
            <v>68.5</v>
          </cell>
          <cell r="F27">
            <v>86</v>
          </cell>
          <cell r="G27">
            <v>36</v>
          </cell>
          <cell r="H27">
            <v>14.76</v>
          </cell>
          <cell r="I27" t="str">
            <v>L</v>
          </cell>
          <cell r="J27">
            <v>41.4</v>
          </cell>
          <cell r="K27">
            <v>0</v>
          </cell>
        </row>
        <row r="28">
          <cell r="B28">
            <v>24.816666666666666</v>
          </cell>
          <cell r="C28">
            <v>29.8</v>
          </cell>
          <cell r="D28">
            <v>21.4</v>
          </cell>
          <cell r="E28">
            <v>75.5</v>
          </cell>
          <cell r="F28">
            <v>92</v>
          </cell>
          <cell r="G28">
            <v>52</v>
          </cell>
          <cell r="H28">
            <v>21.240000000000002</v>
          </cell>
          <cell r="I28" t="str">
            <v>L</v>
          </cell>
          <cell r="J28">
            <v>35.28</v>
          </cell>
          <cell r="K28">
            <v>1.2</v>
          </cell>
        </row>
        <row r="29">
          <cell r="B29">
            <v>24.454166666666666</v>
          </cell>
          <cell r="C29">
            <v>34</v>
          </cell>
          <cell r="D29">
            <v>19.899999999999999</v>
          </cell>
          <cell r="E29">
            <v>76.333333333333329</v>
          </cell>
          <cell r="F29">
            <v>94</v>
          </cell>
          <cell r="G29">
            <v>37</v>
          </cell>
          <cell r="H29">
            <v>19.8</v>
          </cell>
          <cell r="I29" t="str">
            <v>NO</v>
          </cell>
          <cell r="J29">
            <v>69.84</v>
          </cell>
          <cell r="K29">
            <v>20.2</v>
          </cell>
        </row>
        <row r="30">
          <cell r="B30">
            <v>23.708333333333332</v>
          </cell>
          <cell r="C30">
            <v>30.9</v>
          </cell>
          <cell r="D30">
            <v>19.600000000000001</v>
          </cell>
          <cell r="E30">
            <v>81.958333333333329</v>
          </cell>
          <cell r="F30">
            <v>94</v>
          </cell>
          <cell r="G30">
            <v>53</v>
          </cell>
          <cell r="H30">
            <v>32.4</v>
          </cell>
          <cell r="I30" t="str">
            <v>L</v>
          </cell>
          <cell r="J30">
            <v>83.88000000000001</v>
          </cell>
          <cell r="K30">
            <v>11.4</v>
          </cell>
        </row>
        <row r="31">
          <cell r="B31">
            <v>21.499999999999996</v>
          </cell>
          <cell r="C31">
            <v>25.8</v>
          </cell>
          <cell r="D31">
            <v>17.2</v>
          </cell>
          <cell r="E31">
            <v>76.375</v>
          </cell>
          <cell r="F31">
            <v>96</v>
          </cell>
          <cell r="G31">
            <v>42</v>
          </cell>
          <cell r="H31">
            <v>34.92</v>
          </cell>
          <cell r="I31" t="str">
            <v>SO</v>
          </cell>
          <cell r="J31">
            <v>50.04</v>
          </cell>
          <cell r="K31">
            <v>2.2000000000000002</v>
          </cell>
        </row>
        <row r="32">
          <cell r="B32">
            <v>18.812500000000004</v>
          </cell>
          <cell r="C32">
            <v>26.4</v>
          </cell>
          <cell r="D32">
            <v>12.7</v>
          </cell>
          <cell r="E32">
            <v>59.541666666666664</v>
          </cell>
          <cell r="F32">
            <v>90</v>
          </cell>
          <cell r="G32">
            <v>22</v>
          </cell>
          <cell r="H32">
            <v>21.6</v>
          </cell>
          <cell r="I32" t="str">
            <v>S</v>
          </cell>
          <cell r="J32">
            <v>40.680000000000007</v>
          </cell>
          <cell r="K32">
            <v>0.2</v>
          </cell>
        </row>
        <row r="33">
          <cell r="B33">
            <v>19.587499999999999</v>
          </cell>
          <cell r="C33">
            <v>28.3</v>
          </cell>
          <cell r="D33">
            <v>12</v>
          </cell>
          <cell r="E33">
            <v>46.458333333333336</v>
          </cell>
          <cell r="F33">
            <v>73</v>
          </cell>
          <cell r="G33">
            <v>22</v>
          </cell>
          <cell r="H33">
            <v>4.6800000000000006</v>
          </cell>
          <cell r="I33" t="str">
            <v>L</v>
          </cell>
          <cell r="J33">
            <v>31.680000000000003</v>
          </cell>
          <cell r="K33">
            <v>0</v>
          </cell>
        </row>
        <row r="34">
          <cell r="B34">
            <v>23.829166666666666</v>
          </cell>
          <cell r="C34">
            <v>33.6</v>
          </cell>
          <cell r="D34">
            <v>16.2</v>
          </cell>
          <cell r="E34">
            <v>45.916666666666664</v>
          </cell>
          <cell r="F34">
            <v>70</v>
          </cell>
          <cell r="G34">
            <v>26</v>
          </cell>
          <cell r="H34">
            <v>16.559999999999999</v>
          </cell>
          <cell r="I34" t="str">
            <v>L</v>
          </cell>
          <cell r="J34">
            <v>41.76</v>
          </cell>
          <cell r="K34">
            <v>0</v>
          </cell>
        </row>
        <row r="35">
          <cell r="B35">
            <v>24.500000000000004</v>
          </cell>
          <cell r="C35">
            <v>32.299999999999997</v>
          </cell>
          <cell r="D35">
            <v>20</v>
          </cell>
          <cell r="E35">
            <v>62.041666666666664</v>
          </cell>
          <cell r="F35">
            <v>91</v>
          </cell>
          <cell r="G35">
            <v>42</v>
          </cell>
          <cell r="H35">
            <v>16.559999999999999</v>
          </cell>
          <cell r="I35" t="str">
            <v>L</v>
          </cell>
          <cell r="J35">
            <v>55.080000000000005</v>
          </cell>
          <cell r="K35">
            <v>1.7999999999999998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21.587500000000002</v>
          </cell>
          <cell r="C5">
            <v>29.7</v>
          </cell>
          <cell r="D5">
            <v>16.3</v>
          </cell>
          <cell r="E5">
            <v>74.291666666666671</v>
          </cell>
          <cell r="F5">
            <v>96</v>
          </cell>
          <cell r="G5">
            <v>40</v>
          </cell>
          <cell r="H5">
            <v>19.440000000000001</v>
          </cell>
          <cell r="I5" t="str">
            <v>NE</v>
          </cell>
          <cell r="J5">
            <v>32.04</v>
          </cell>
          <cell r="K5">
            <v>0.4</v>
          </cell>
        </row>
        <row r="6">
          <cell r="B6">
            <v>23.504166666666666</v>
          </cell>
          <cell r="C6">
            <v>30.4</v>
          </cell>
          <cell r="D6">
            <v>17.7</v>
          </cell>
          <cell r="E6">
            <v>59.291666666666664</v>
          </cell>
          <cell r="F6">
            <v>81</v>
          </cell>
          <cell r="G6">
            <v>35</v>
          </cell>
          <cell r="H6">
            <v>23.400000000000002</v>
          </cell>
          <cell r="I6" t="str">
            <v>NE</v>
          </cell>
          <cell r="J6">
            <v>39.24</v>
          </cell>
          <cell r="K6">
            <v>0</v>
          </cell>
        </row>
        <row r="7">
          <cell r="B7">
            <v>19.137500000000003</v>
          </cell>
          <cell r="C7">
            <v>25.4</v>
          </cell>
          <cell r="D7">
            <v>16.600000000000001</v>
          </cell>
          <cell r="E7">
            <v>85.166666666666671</v>
          </cell>
          <cell r="F7">
            <v>97</v>
          </cell>
          <cell r="G7">
            <v>49</v>
          </cell>
          <cell r="H7">
            <v>22.68</v>
          </cell>
          <cell r="I7" t="str">
            <v>SE</v>
          </cell>
          <cell r="J7">
            <v>44.28</v>
          </cell>
          <cell r="K7">
            <v>29.4</v>
          </cell>
        </row>
        <row r="8">
          <cell r="B8">
            <v>19.641666666666669</v>
          </cell>
          <cell r="C8">
            <v>26.5</v>
          </cell>
          <cell r="D8">
            <v>15.3</v>
          </cell>
          <cell r="E8">
            <v>80.095238095238102</v>
          </cell>
          <cell r="F8">
            <v>100</v>
          </cell>
          <cell r="G8">
            <v>49</v>
          </cell>
          <cell r="H8">
            <v>8.2799999999999994</v>
          </cell>
          <cell r="I8" t="str">
            <v>L</v>
          </cell>
          <cell r="J8">
            <v>20.52</v>
          </cell>
          <cell r="K8">
            <v>0.2</v>
          </cell>
        </row>
        <row r="9">
          <cell r="B9">
            <v>20.68333333333333</v>
          </cell>
          <cell r="C9">
            <v>27.8</v>
          </cell>
          <cell r="D9">
            <v>16.2</v>
          </cell>
          <cell r="E9">
            <v>77.347826086956516</v>
          </cell>
          <cell r="F9">
            <v>100</v>
          </cell>
          <cell r="G9">
            <v>42</v>
          </cell>
          <cell r="H9">
            <v>14.76</v>
          </cell>
          <cell r="I9" t="str">
            <v>L</v>
          </cell>
          <cell r="J9">
            <v>32.04</v>
          </cell>
          <cell r="K9">
            <v>0</v>
          </cell>
        </row>
        <row r="10">
          <cell r="B10">
            <v>16.762499999999999</v>
          </cell>
          <cell r="C10">
            <v>21.2</v>
          </cell>
          <cell r="D10">
            <v>13.7</v>
          </cell>
          <cell r="E10">
            <v>74.458333333333329</v>
          </cell>
          <cell r="F10">
            <v>88</v>
          </cell>
          <cell r="G10">
            <v>59</v>
          </cell>
          <cell r="H10">
            <v>18.36</v>
          </cell>
          <cell r="I10" t="str">
            <v>SO</v>
          </cell>
          <cell r="J10">
            <v>40.32</v>
          </cell>
          <cell r="K10">
            <v>0</v>
          </cell>
        </row>
        <row r="11">
          <cell r="B11">
            <v>18.449999999999996</v>
          </cell>
          <cell r="C11">
            <v>26.6</v>
          </cell>
          <cell r="D11">
            <v>11.2</v>
          </cell>
          <cell r="E11">
            <v>68.590909090909093</v>
          </cell>
          <cell r="F11">
            <v>100</v>
          </cell>
          <cell r="G11">
            <v>32</v>
          </cell>
          <cell r="H11">
            <v>10.8</v>
          </cell>
          <cell r="I11" t="str">
            <v>S</v>
          </cell>
          <cell r="J11">
            <v>26.64</v>
          </cell>
          <cell r="K11">
            <v>0</v>
          </cell>
        </row>
        <row r="12">
          <cell r="B12">
            <v>21.662499999999998</v>
          </cell>
          <cell r="C12">
            <v>29.2</v>
          </cell>
          <cell r="D12">
            <v>16</v>
          </cell>
          <cell r="E12">
            <v>53.041666666666664</v>
          </cell>
          <cell r="F12">
            <v>78</v>
          </cell>
          <cell r="G12">
            <v>27</v>
          </cell>
          <cell r="H12">
            <v>14.76</v>
          </cell>
          <cell r="I12" t="str">
            <v>S</v>
          </cell>
          <cell r="J12">
            <v>27.720000000000002</v>
          </cell>
          <cell r="K12">
            <v>0</v>
          </cell>
        </row>
        <row r="13">
          <cell r="B13">
            <v>22.358333333333334</v>
          </cell>
          <cell r="C13">
            <v>31.6</v>
          </cell>
          <cell r="D13">
            <v>14.1</v>
          </cell>
          <cell r="E13">
            <v>46.5</v>
          </cell>
          <cell r="F13">
            <v>84</v>
          </cell>
          <cell r="G13">
            <v>13</v>
          </cell>
          <cell r="H13">
            <v>15.120000000000001</v>
          </cell>
          <cell r="I13" t="str">
            <v>S</v>
          </cell>
          <cell r="J13">
            <v>28.8</v>
          </cell>
          <cell r="K13">
            <v>0</v>
          </cell>
        </row>
        <row r="14">
          <cell r="B14">
            <v>24.412499999999998</v>
          </cell>
          <cell r="C14">
            <v>32.4</v>
          </cell>
          <cell r="D14">
            <v>17.600000000000001</v>
          </cell>
          <cell r="E14">
            <v>35.875</v>
          </cell>
          <cell r="F14">
            <v>47</v>
          </cell>
          <cell r="G14">
            <v>21</v>
          </cell>
          <cell r="H14">
            <v>24.48</v>
          </cell>
          <cell r="I14" t="str">
            <v>SE</v>
          </cell>
          <cell r="J14">
            <v>39.96</v>
          </cell>
          <cell r="K14">
            <v>0</v>
          </cell>
        </row>
        <row r="15">
          <cell r="B15">
            <v>24.891666666666662</v>
          </cell>
          <cell r="C15">
            <v>30.3</v>
          </cell>
          <cell r="D15">
            <v>19.2</v>
          </cell>
          <cell r="E15">
            <v>50.916666666666664</v>
          </cell>
          <cell r="F15">
            <v>74</v>
          </cell>
          <cell r="G15">
            <v>37</v>
          </cell>
          <cell r="H15">
            <v>28.8</v>
          </cell>
          <cell r="I15" t="str">
            <v>L</v>
          </cell>
          <cell r="J15">
            <v>49.680000000000007</v>
          </cell>
          <cell r="K15">
            <v>0</v>
          </cell>
        </row>
        <row r="16">
          <cell r="B16">
            <v>21.233333333333331</v>
          </cell>
          <cell r="C16">
            <v>30.2</v>
          </cell>
          <cell r="D16">
            <v>17.399999999999999</v>
          </cell>
          <cell r="E16">
            <v>69.684210526315795</v>
          </cell>
          <cell r="F16">
            <v>100</v>
          </cell>
          <cell r="G16">
            <v>48</v>
          </cell>
          <cell r="H16">
            <v>33.480000000000004</v>
          </cell>
          <cell r="I16" t="str">
            <v>NE</v>
          </cell>
          <cell r="J16">
            <v>54.36</v>
          </cell>
          <cell r="K16">
            <v>41.8</v>
          </cell>
        </row>
        <row r="17">
          <cell r="B17">
            <v>19.383333333333333</v>
          </cell>
          <cell r="C17">
            <v>24.1</v>
          </cell>
          <cell r="D17">
            <v>16.399999999999999</v>
          </cell>
          <cell r="E17">
            <v>88</v>
          </cell>
          <cell r="F17">
            <v>99</v>
          </cell>
          <cell r="G17">
            <v>74</v>
          </cell>
          <cell r="H17">
            <v>32.4</v>
          </cell>
          <cell r="I17" t="str">
            <v>NE</v>
          </cell>
          <cell r="J17">
            <v>56.519999999999996</v>
          </cell>
          <cell r="K17">
            <v>45.800000000000004</v>
          </cell>
        </row>
        <row r="18">
          <cell r="B18">
            <v>20.512499999999999</v>
          </cell>
          <cell r="C18">
            <v>25</v>
          </cell>
          <cell r="D18">
            <v>18.100000000000001</v>
          </cell>
          <cell r="E18">
            <v>89.92307692307692</v>
          </cell>
          <cell r="F18">
            <v>100</v>
          </cell>
          <cell r="G18">
            <v>62</v>
          </cell>
          <cell r="H18">
            <v>35.28</v>
          </cell>
          <cell r="I18" t="str">
            <v>N</v>
          </cell>
          <cell r="J18">
            <v>60.839999999999996</v>
          </cell>
          <cell r="K18">
            <v>55.199999999999996</v>
          </cell>
        </row>
        <row r="19">
          <cell r="B19">
            <v>22.466666666666669</v>
          </cell>
          <cell r="C19">
            <v>29.1</v>
          </cell>
          <cell r="D19">
            <v>19.5</v>
          </cell>
          <cell r="E19">
            <v>89.727272727272734</v>
          </cell>
          <cell r="F19">
            <v>100</v>
          </cell>
          <cell r="G19">
            <v>66</v>
          </cell>
          <cell r="H19">
            <v>21.240000000000002</v>
          </cell>
          <cell r="I19" t="str">
            <v>NE</v>
          </cell>
          <cell r="J19">
            <v>37.800000000000004</v>
          </cell>
          <cell r="K19">
            <v>8.1999999999999993</v>
          </cell>
        </row>
        <row r="20">
          <cell r="B20">
            <v>28.216666666666665</v>
          </cell>
          <cell r="C20">
            <v>35.9</v>
          </cell>
          <cell r="D20">
            <v>22.8</v>
          </cell>
          <cell r="E20">
            <v>66.958333333333329</v>
          </cell>
          <cell r="F20">
            <v>94</v>
          </cell>
          <cell r="G20">
            <v>31</v>
          </cell>
          <cell r="H20">
            <v>20.52</v>
          </cell>
          <cell r="I20" t="str">
            <v>N</v>
          </cell>
          <cell r="J20">
            <v>48.24</v>
          </cell>
          <cell r="K20">
            <v>0</v>
          </cell>
        </row>
        <row r="21">
          <cell r="B21">
            <v>29.3</v>
          </cell>
          <cell r="C21">
            <v>35.700000000000003</v>
          </cell>
          <cell r="D21">
            <v>24.2</v>
          </cell>
          <cell r="E21">
            <v>57.875</v>
          </cell>
          <cell r="F21">
            <v>80</v>
          </cell>
          <cell r="G21">
            <v>38</v>
          </cell>
          <cell r="H21">
            <v>17.28</v>
          </cell>
          <cell r="I21" t="str">
            <v>N</v>
          </cell>
          <cell r="J21">
            <v>40.32</v>
          </cell>
          <cell r="K21">
            <v>0</v>
          </cell>
        </row>
        <row r="22">
          <cell r="B22">
            <v>28.513043478260872</v>
          </cell>
          <cell r="C22">
            <v>34.4</v>
          </cell>
          <cell r="D22">
            <v>25</v>
          </cell>
          <cell r="E22">
            <v>67.782608695652172</v>
          </cell>
          <cell r="F22">
            <v>85</v>
          </cell>
          <cell r="G22">
            <v>41</v>
          </cell>
          <cell r="H22">
            <v>16.920000000000002</v>
          </cell>
          <cell r="I22" t="str">
            <v>N</v>
          </cell>
          <cell r="J22">
            <v>33.840000000000003</v>
          </cell>
          <cell r="K22">
            <v>0</v>
          </cell>
        </row>
        <row r="23">
          <cell r="B23">
            <v>29.3125</v>
          </cell>
          <cell r="C23">
            <v>35.5</v>
          </cell>
          <cell r="D23">
            <v>24.2</v>
          </cell>
          <cell r="E23">
            <v>62.875</v>
          </cell>
          <cell r="F23">
            <v>87</v>
          </cell>
          <cell r="G23">
            <v>34</v>
          </cell>
          <cell r="H23">
            <v>24.840000000000003</v>
          </cell>
          <cell r="I23" t="str">
            <v>N</v>
          </cell>
          <cell r="J23">
            <v>53.28</v>
          </cell>
          <cell r="K23">
            <v>0</v>
          </cell>
        </row>
        <row r="24">
          <cell r="B24">
            <v>25.100000000000005</v>
          </cell>
          <cell r="C24">
            <v>30.7</v>
          </cell>
          <cell r="D24">
            <v>21.8</v>
          </cell>
          <cell r="E24">
            <v>82.571428571428569</v>
          </cell>
          <cell r="F24">
            <v>100</v>
          </cell>
          <cell r="G24">
            <v>51</v>
          </cell>
          <cell r="H24">
            <v>20.16</v>
          </cell>
          <cell r="I24" t="str">
            <v>S</v>
          </cell>
          <cell r="J24">
            <v>33.840000000000003</v>
          </cell>
          <cell r="K24">
            <v>0</v>
          </cell>
        </row>
        <row r="25">
          <cell r="B25">
            <v>21.725000000000005</v>
          </cell>
          <cell r="C25">
            <v>27.5</v>
          </cell>
          <cell r="D25">
            <v>17.2</v>
          </cell>
          <cell r="E25">
            <v>68.833333333333329</v>
          </cell>
          <cell r="F25">
            <v>95</v>
          </cell>
          <cell r="G25">
            <v>34</v>
          </cell>
          <cell r="H25">
            <v>21.6</v>
          </cell>
          <cell r="I25" t="str">
            <v>S</v>
          </cell>
          <cell r="J25">
            <v>37.080000000000005</v>
          </cell>
          <cell r="K25">
            <v>0</v>
          </cell>
        </row>
        <row r="26">
          <cell r="B26">
            <v>23.887499999999999</v>
          </cell>
          <cell r="C26">
            <v>32.200000000000003</v>
          </cell>
          <cell r="D26">
            <v>16.899999999999999</v>
          </cell>
          <cell r="E26">
            <v>61.875</v>
          </cell>
          <cell r="F26">
            <v>90</v>
          </cell>
          <cell r="G26">
            <v>38</v>
          </cell>
          <cell r="H26">
            <v>8.64</v>
          </cell>
          <cell r="I26" t="str">
            <v>S</v>
          </cell>
          <cell r="J26">
            <v>21.96</v>
          </cell>
          <cell r="K26">
            <v>0</v>
          </cell>
        </row>
        <row r="27">
          <cell r="B27">
            <v>26.929166666666664</v>
          </cell>
          <cell r="C27">
            <v>33.1</v>
          </cell>
          <cell r="D27">
            <v>21.6</v>
          </cell>
          <cell r="E27">
            <v>65.041666666666671</v>
          </cell>
          <cell r="F27">
            <v>88</v>
          </cell>
          <cell r="G27">
            <v>38</v>
          </cell>
          <cell r="H27">
            <v>20.16</v>
          </cell>
          <cell r="I27" t="str">
            <v>NE</v>
          </cell>
          <cell r="J27">
            <v>36.36</v>
          </cell>
          <cell r="K27">
            <v>0</v>
          </cell>
        </row>
        <row r="28">
          <cell r="B28">
            <v>28.166666666666668</v>
          </cell>
          <cell r="C28">
            <v>34</v>
          </cell>
          <cell r="D28">
            <v>23.8</v>
          </cell>
          <cell r="E28">
            <v>64</v>
          </cell>
          <cell r="F28">
            <v>84</v>
          </cell>
          <cell r="G28">
            <v>40</v>
          </cell>
          <cell r="H28">
            <v>22.68</v>
          </cell>
          <cell r="I28" t="str">
            <v>NE</v>
          </cell>
          <cell r="J28">
            <v>38.519999999999996</v>
          </cell>
          <cell r="K28">
            <v>0</v>
          </cell>
        </row>
        <row r="29">
          <cell r="B29">
            <v>24.391666666666669</v>
          </cell>
          <cell r="C29">
            <v>30.9</v>
          </cell>
          <cell r="D29">
            <v>21.4</v>
          </cell>
          <cell r="E29">
            <v>79.933333333333337</v>
          </cell>
          <cell r="F29">
            <v>100</v>
          </cell>
          <cell r="G29">
            <v>56</v>
          </cell>
          <cell r="H29">
            <v>24.840000000000003</v>
          </cell>
          <cell r="I29" t="str">
            <v>SE</v>
          </cell>
          <cell r="J29">
            <v>40.32</v>
          </cell>
          <cell r="K29">
            <v>4</v>
          </cell>
        </row>
        <row r="30">
          <cell r="B30">
            <v>20.737500000000001</v>
          </cell>
          <cell r="C30">
            <v>22.6</v>
          </cell>
          <cell r="D30">
            <v>18.899999999999999</v>
          </cell>
          <cell r="E30">
            <v>97.333333333333329</v>
          </cell>
          <cell r="F30">
            <v>100</v>
          </cell>
          <cell r="G30">
            <v>90</v>
          </cell>
          <cell r="H30">
            <v>13.32</v>
          </cell>
          <cell r="I30" t="str">
            <v>NE</v>
          </cell>
          <cell r="J30">
            <v>43.56</v>
          </cell>
          <cell r="K30">
            <v>80.2</v>
          </cell>
        </row>
        <row r="31">
          <cell r="B31">
            <v>18.737500000000001</v>
          </cell>
          <cell r="C31">
            <v>23.3</v>
          </cell>
          <cell r="D31">
            <v>15.3</v>
          </cell>
          <cell r="E31">
            <v>73.4375</v>
          </cell>
          <cell r="F31">
            <v>100</v>
          </cell>
          <cell r="G31">
            <v>55</v>
          </cell>
          <cell r="H31">
            <v>15.120000000000001</v>
          </cell>
          <cell r="I31" t="str">
            <v>SO</v>
          </cell>
          <cell r="J31">
            <v>45.36</v>
          </cell>
          <cell r="K31">
            <v>0.8</v>
          </cell>
        </row>
        <row r="32">
          <cell r="B32">
            <v>15.429166666666667</v>
          </cell>
          <cell r="C32">
            <v>22.6</v>
          </cell>
          <cell r="D32">
            <v>9.4</v>
          </cell>
          <cell r="E32">
            <v>62.416666666666664</v>
          </cell>
          <cell r="F32">
            <v>90</v>
          </cell>
          <cell r="G32">
            <v>32</v>
          </cell>
          <cell r="H32">
            <v>24.48</v>
          </cell>
          <cell r="I32" t="str">
            <v>S</v>
          </cell>
          <cell r="J32">
            <v>39.6</v>
          </cell>
          <cell r="K32">
            <v>0</v>
          </cell>
        </row>
        <row r="33">
          <cell r="B33">
            <v>18.604166666666664</v>
          </cell>
          <cell r="C33">
            <v>27.2</v>
          </cell>
          <cell r="D33">
            <v>11.6</v>
          </cell>
          <cell r="E33">
            <v>55.416666666666664</v>
          </cell>
          <cell r="F33">
            <v>83</v>
          </cell>
          <cell r="G33">
            <v>30</v>
          </cell>
          <cell r="H33">
            <v>19.8</v>
          </cell>
          <cell r="I33" t="str">
            <v>S</v>
          </cell>
          <cell r="J33">
            <v>35.28</v>
          </cell>
          <cell r="K33">
            <v>0</v>
          </cell>
        </row>
        <row r="34">
          <cell r="B34">
            <v>22.041666666666668</v>
          </cell>
          <cell r="C34">
            <v>29.5</v>
          </cell>
          <cell r="D34">
            <v>15.6</v>
          </cell>
          <cell r="E34">
            <v>55.458333333333336</v>
          </cell>
          <cell r="F34">
            <v>80</v>
          </cell>
          <cell r="G34">
            <v>32</v>
          </cell>
          <cell r="H34">
            <v>32.76</v>
          </cell>
          <cell r="I34" t="str">
            <v>NE</v>
          </cell>
          <cell r="J34">
            <v>53.28</v>
          </cell>
          <cell r="K34">
            <v>0</v>
          </cell>
        </row>
        <row r="35">
          <cell r="B35">
            <v>24.912500000000005</v>
          </cell>
          <cell r="C35">
            <v>33.200000000000003</v>
          </cell>
          <cell r="D35">
            <v>19.2</v>
          </cell>
          <cell r="E35">
            <v>60.25</v>
          </cell>
          <cell r="F35">
            <v>99</v>
          </cell>
          <cell r="G35">
            <v>40</v>
          </cell>
          <cell r="H35">
            <v>23.759999999999998</v>
          </cell>
          <cell r="I35" t="str">
            <v>NE</v>
          </cell>
          <cell r="J35">
            <v>47.16</v>
          </cell>
          <cell r="K35">
            <v>4.4000000000000004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23.458333333333332</v>
          </cell>
          <cell r="C5">
            <v>31.2</v>
          </cell>
          <cell r="D5">
            <v>17.7</v>
          </cell>
          <cell r="E5">
            <v>58.041666666666664</v>
          </cell>
          <cell r="F5">
            <v>85</v>
          </cell>
          <cell r="G5">
            <v>33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24.612500000000001</v>
          </cell>
          <cell r="C6">
            <v>33.4</v>
          </cell>
          <cell r="D6">
            <v>17.7</v>
          </cell>
          <cell r="E6">
            <v>54.416666666666664</v>
          </cell>
          <cell r="F6">
            <v>79</v>
          </cell>
          <cell r="G6">
            <v>29</v>
          </cell>
          <cell r="H6" t="str">
            <v>*</v>
          </cell>
          <cell r="I6" t="str">
            <v>*</v>
          </cell>
          <cell r="J6" t="str">
            <v>*</v>
          </cell>
          <cell r="K6">
            <v>0</v>
          </cell>
        </row>
        <row r="7">
          <cell r="B7">
            <v>21.891666666666669</v>
          </cell>
          <cell r="C7">
            <v>28.4</v>
          </cell>
          <cell r="D7">
            <v>17</v>
          </cell>
          <cell r="E7">
            <v>65.791666666666671</v>
          </cell>
          <cell r="F7">
            <v>91</v>
          </cell>
          <cell r="G7">
            <v>47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20.266666666666666</v>
          </cell>
          <cell r="C8">
            <v>26.6</v>
          </cell>
          <cell r="D8">
            <v>16.2</v>
          </cell>
          <cell r="E8">
            <v>78.458333333333329</v>
          </cell>
          <cell r="F8">
            <v>95</v>
          </cell>
          <cell r="G8">
            <v>54</v>
          </cell>
          <cell r="H8" t="str">
            <v>*</v>
          </cell>
          <cell r="I8" t="str">
            <v>*</v>
          </cell>
          <cell r="J8" t="str">
            <v>*</v>
          </cell>
          <cell r="K8">
            <v>1.6</v>
          </cell>
        </row>
        <row r="9">
          <cell r="B9">
            <v>20.595833333333335</v>
          </cell>
          <cell r="C9">
            <v>24.2</v>
          </cell>
          <cell r="D9">
            <v>16.3</v>
          </cell>
          <cell r="E9">
            <v>82.041666666666671</v>
          </cell>
          <cell r="F9">
            <v>94</v>
          </cell>
          <cell r="G9">
            <v>63</v>
          </cell>
          <cell r="H9" t="str">
            <v>*</v>
          </cell>
          <cell r="I9" t="str">
            <v>*</v>
          </cell>
          <cell r="J9" t="str">
            <v>*</v>
          </cell>
          <cell r="K9">
            <v>10.6</v>
          </cell>
        </row>
        <row r="10">
          <cell r="B10">
            <v>19.30833333333333</v>
          </cell>
          <cell r="C10">
            <v>25.7</v>
          </cell>
          <cell r="D10">
            <v>13.6</v>
          </cell>
          <cell r="E10">
            <v>65.458333333333329</v>
          </cell>
          <cell r="F10">
            <v>92</v>
          </cell>
          <cell r="G10">
            <v>35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</v>
          </cell>
        </row>
        <row r="11">
          <cell r="B11">
            <v>19.133333333333336</v>
          </cell>
          <cell r="C11">
            <v>28.5</v>
          </cell>
          <cell r="D11">
            <v>11</v>
          </cell>
          <cell r="E11">
            <v>59.666666666666664</v>
          </cell>
          <cell r="F11">
            <v>91</v>
          </cell>
          <cell r="G11">
            <v>24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22.729166666666661</v>
          </cell>
          <cell r="C12">
            <v>32.1</v>
          </cell>
          <cell r="D12">
            <v>13</v>
          </cell>
          <cell r="E12">
            <v>48.083333333333336</v>
          </cell>
          <cell r="F12">
            <v>82</v>
          </cell>
          <cell r="G12">
            <v>21</v>
          </cell>
          <cell r="H12" t="str">
            <v>*</v>
          </cell>
          <cell r="I12" t="str">
            <v>*</v>
          </cell>
          <cell r="J12" t="str">
            <v>*</v>
          </cell>
          <cell r="K12">
            <v>0</v>
          </cell>
        </row>
        <row r="13">
          <cell r="B13">
            <v>23.824999999999992</v>
          </cell>
          <cell r="C13">
            <v>33.6</v>
          </cell>
          <cell r="D13">
            <v>13.7</v>
          </cell>
          <cell r="E13">
            <v>48.583333333333336</v>
          </cell>
          <cell r="F13">
            <v>85</v>
          </cell>
          <cell r="G13">
            <v>21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</v>
          </cell>
        </row>
        <row r="14">
          <cell r="B14">
            <v>25.979166666666671</v>
          </cell>
          <cell r="C14">
            <v>35.9</v>
          </cell>
          <cell r="D14">
            <v>16.399999999999999</v>
          </cell>
          <cell r="E14">
            <v>43.833333333333336</v>
          </cell>
          <cell r="F14">
            <v>72</v>
          </cell>
          <cell r="G14">
            <v>20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</v>
          </cell>
        </row>
        <row r="15">
          <cell r="B15">
            <v>28.616666666666674</v>
          </cell>
          <cell r="C15">
            <v>36.5</v>
          </cell>
          <cell r="D15">
            <v>21</v>
          </cell>
          <cell r="E15">
            <v>43.291666666666664</v>
          </cell>
          <cell r="F15">
            <v>67</v>
          </cell>
          <cell r="G15">
            <v>26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</v>
          </cell>
        </row>
        <row r="16">
          <cell r="B16">
            <v>26.350000000000005</v>
          </cell>
          <cell r="C16">
            <v>32.4</v>
          </cell>
          <cell r="D16">
            <v>21.8</v>
          </cell>
          <cell r="E16">
            <v>61.5</v>
          </cell>
          <cell r="F16">
            <v>79</v>
          </cell>
          <cell r="G16">
            <v>46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0.2</v>
          </cell>
        </row>
        <row r="17">
          <cell r="B17">
            <v>25.258333333333336</v>
          </cell>
          <cell r="C17">
            <v>29.4</v>
          </cell>
          <cell r="D17">
            <v>22.2</v>
          </cell>
          <cell r="E17">
            <v>67.875</v>
          </cell>
          <cell r="F17">
            <v>85</v>
          </cell>
          <cell r="G17">
            <v>55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23.179166666666671</v>
          </cell>
          <cell r="C18">
            <v>26.1</v>
          </cell>
          <cell r="D18">
            <v>19</v>
          </cell>
          <cell r="E18">
            <v>77</v>
          </cell>
          <cell r="F18">
            <v>93</v>
          </cell>
          <cell r="G18">
            <v>62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26.012500000000003</v>
          </cell>
          <cell r="C19">
            <v>34.299999999999997</v>
          </cell>
          <cell r="D19">
            <v>18.399999999999999</v>
          </cell>
          <cell r="E19">
            <v>62.291666666666664</v>
          </cell>
          <cell r="F19">
            <v>88</v>
          </cell>
          <cell r="G19">
            <v>32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30.187500000000004</v>
          </cell>
          <cell r="C20">
            <v>36.6</v>
          </cell>
          <cell r="D20">
            <v>24.8</v>
          </cell>
          <cell r="E20">
            <v>50.666666666666664</v>
          </cell>
          <cell r="F20">
            <v>71</v>
          </cell>
          <cell r="G20">
            <v>30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>
            <v>29.583333333333332</v>
          </cell>
          <cell r="C21">
            <v>35.9</v>
          </cell>
          <cell r="D21">
            <v>25.1</v>
          </cell>
          <cell r="E21">
            <v>54.583333333333336</v>
          </cell>
          <cell r="F21">
            <v>74</v>
          </cell>
          <cell r="G21">
            <v>32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</v>
          </cell>
        </row>
        <row r="22">
          <cell r="B22">
            <v>29.165217391304342</v>
          </cell>
          <cell r="C22">
            <v>35.5</v>
          </cell>
          <cell r="D22">
            <v>25.2</v>
          </cell>
          <cell r="E22">
            <v>56.304347826086953</v>
          </cell>
          <cell r="F22">
            <v>69</v>
          </cell>
          <cell r="G22">
            <v>32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</v>
          </cell>
        </row>
        <row r="23">
          <cell r="B23">
            <v>30.504166666666666</v>
          </cell>
          <cell r="C23">
            <v>37.700000000000003</v>
          </cell>
          <cell r="D23">
            <v>24.5</v>
          </cell>
          <cell r="E23">
            <v>50.083333333333336</v>
          </cell>
          <cell r="F23">
            <v>72</v>
          </cell>
          <cell r="G23">
            <v>28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</v>
          </cell>
        </row>
        <row r="24">
          <cell r="B24">
            <v>26.675000000000008</v>
          </cell>
          <cell r="C24">
            <v>34.6</v>
          </cell>
          <cell r="D24">
            <v>19.399999999999999</v>
          </cell>
          <cell r="E24">
            <v>65.041666666666671</v>
          </cell>
          <cell r="F24">
            <v>91</v>
          </cell>
          <cell r="G24">
            <v>43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24.216666666666665</v>
          </cell>
          <cell r="C25">
            <v>29.9</v>
          </cell>
          <cell r="D25">
            <v>21</v>
          </cell>
          <cell r="E25">
            <v>78.416666666666671</v>
          </cell>
          <cell r="F25">
            <v>95</v>
          </cell>
          <cell r="G25">
            <v>50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25.591666666666669</v>
          </cell>
          <cell r="C26">
            <v>33.799999999999997</v>
          </cell>
          <cell r="D26">
            <v>18.399999999999999</v>
          </cell>
          <cell r="E26">
            <v>61.041666666666664</v>
          </cell>
          <cell r="F26">
            <v>82</v>
          </cell>
          <cell r="G26">
            <v>32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26.158333333333335</v>
          </cell>
          <cell r="C27">
            <v>35.5</v>
          </cell>
          <cell r="D27">
            <v>21.8</v>
          </cell>
          <cell r="E27">
            <v>70.291666666666671</v>
          </cell>
          <cell r="F27">
            <v>87</v>
          </cell>
          <cell r="G27">
            <v>38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0.60000000000000009</v>
          </cell>
        </row>
        <row r="28">
          <cell r="B28">
            <v>25.670833333333331</v>
          </cell>
          <cell r="C28">
            <v>30.4</v>
          </cell>
          <cell r="D28">
            <v>22.3</v>
          </cell>
          <cell r="E28">
            <v>75.5</v>
          </cell>
          <cell r="F28">
            <v>91</v>
          </cell>
          <cell r="G28">
            <v>52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26.400000000000002</v>
          </cell>
          <cell r="C29">
            <v>33.4</v>
          </cell>
          <cell r="D29">
            <v>22.5</v>
          </cell>
          <cell r="E29">
            <v>69.5</v>
          </cell>
          <cell r="F29">
            <v>86</v>
          </cell>
          <cell r="G29">
            <v>40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</v>
          </cell>
        </row>
        <row r="30">
          <cell r="B30">
            <v>25.479166666666668</v>
          </cell>
          <cell r="C30">
            <v>31.5</v>
          </cell>
          <cell r="D30">
            <v>22.4</v>
          </cell>
          <cell r="E30">
            <v>73.833333333333329</v>
          </cell>
          <cell r="F30">
            <v>85</v>
          </cell>
          <cell r="G30">
            <v>50</v>
          </cell>
          <cell r="H30" t="str">
            <v>*</v>
          </cell>
          <cell r="I30" t="str">
            <v>*</v>
          </cell>
          <cell r="J30" t="str">
            <v>*</v>
          </cell>
          <cell r="K30">
            <v>5</v>
          </cell>
        </row>
        <row r="31">
          <cell r="B31">
            <v>22</v>
          </cell>
          <cell r="C31">
            <v>28.1</v>
          </cell>
          <cell r="D31">
            <v>16.899999999999999</v>
          </cell>
          <cell r="E31">
            <v>66.541666666666671</v>
          </cell>
          <cell r="F31">
            <v>94</v>
          </cell>
          <cell r="G31">
            <v>29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0.4</v>
          </cell>
        </row>
        <row r="32">
          <cell r="B32">
            <v>17.983333333333334</v>
          </cell>
          <cell r="C32">
            <v>25.1</v>
          </cell>
          <cell r="D32">
            <v>11.5</v>
          </cell>
          <cell r="E32">
            <v>56.25</v>
          </cell>
          <cell r="F32">
            <v>88</v>
          </cell>
          <cell r="G32">
            <v>26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</v>
          </cell>
        </row>
        <row r="33">
          <cell r="B33">
            <v>19.249999999999996</v>
          </cell>
          <cell r="C33">
            <v>30.4</v>
          </cell>
          <cell r="D33">
            <v>11</v>
          </cell>
          <cell r="E33">
            <v>51.166666666666664</v>
          </cell>
          <cell r="F33">
            <v>80</v>
          </cell>
          <cell r="G33">
            <v>20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</v>
          </cell>
        </row>
        <row r="34">
          <cell r="B34">
            <v>23.424999999999997</v>
          </cell>
          <cell r="C34">
            <v>33.4</v>
          </cell>
          <cell r="D34">
            <v>13.7</v>
          </cell>
          <cell r="E34">
            <v>51.458333333333336</v>
          </cell>
          <cell r="F34">
            <v>80</v>
          </cell>
          <cell r="G34">
            <v>29</v>
          </cell>
          <cell r="H34" t="str">
            <v>*</v>
          </cell>
          <cell r="I34" t="str">
            <v>*</v>
          </cell>
          <cell r="J34" t="str">
            <v>*</v>
          </cell>
          <cell r="K34">
            <v>0</v>
          </cell>
        </row>
        <row r="35">
          <cell r="B35">
            <v>26.637500000000003</v>
          </cell>
          <cell r="C35">
            <v>35.1</v>
          </cell>
          <cell r="D35">
            <v>23.4</v>
          </cell>
          <cell r="E35">
            <v>55.416666666666664</v>
          </cell>
          <cell r="F35">
            <v>77</v>
          </cell>
          <cell r="G35">
            <v>33</v>
          </cell>
          <cell r="H35" t="str">
            <v>*</v>
          </cell>
          <cell r="I35" t="str">
            <v>*</v>
          </cell>
          <cell r="J35" t="str">
            <v>*</v>
          </cell>
          <cell r="K35">
            <v>0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28.279166666666665</v>
          </cell>
          <cell r="C5">
            <v>36.700000000000003</v>
          </cell>
          <cell r="D5">
            <v>23.1</v>
          </cell>
          <cell r="E5">
            <v>36</v>
          </cell>
          <cell r="F5">
            <v>74</v>
          </cell>
          <cell r="G5">
            <v>20</v>
          </cell>
          <cell r="H5">
            <v>23.400000000000002</v>
          </cell>
          <cell r="I5" t="str">
            <v>SE</v>
          </cell>
          <cell r="J5">
            <v>66.600000000000009</v>
          </cell>
          <cell r="K5">
            <v>0</v>
          </cell>
        </row>
        <row r="6">
          <cell r="B6">
            <v>27.841666666666665</v>
          </cell>
          <cell r="C6">
            <v>37</v>
          </cell>
          <cell r="D6">
            <v>21.4</v>
          </cell>
          <cell r="E6">
            <v>50.083333333333336</v>
          </cell>
          <cell r="F6">
            <v>79</v>
          </cell>
          <cell r="G6">
            <v>20</v>
          </cell>
          <cell r="H6">
            <v>22.32</v>
          </cell>
          <cell r="I6" t="str">
            <v>L</v>
          </cell>
          <cell r="J6">
            <v>43.56</v>
          </cell>
          <cell r="K6">
            <v>0.2</v>
          </cell>
        </row>
        <row r="7">
          <cell r="B7">
            <v>26.837500000000006</v>
          </cell>
          <cell r="C7">
            <v>35.5</v>
          </cell>
          <cell r="D7">
            <v>21</v>
          </cell>
          <cell r="E7">
            <v>56.25</v>
          </cell>
          <cell r="F7">
            <v>93</v>
          </cell>
          <cell r="G7">
            <v>28</v>
          </cell>
          <cell r="H7">
            <v>30.96</v>
          </cell>
          <cell r="I7" t="str">
            <v>L</v>
          </cell>
          <cell r="J7">
            <v>68.400000000000006</v>
          </cell>
          <cell r="K7">
            <v>0</v>
          </cell>
        </row>
        <row r="8">
          <cell r="B8">
            <v>23.145833333333329</v>
          </cell>
          <cell r="C8">
            <v>28.7</v>
          </cell>
          <cell r="D8">
            <v>20.2</v>
          </cell>
          <cell r="E8">
            <v>83</v>
          </cell>
          <cell r="F8">
            <v>96</v>
          </cell>
          <cell r="G8">
            <v>55</v>
          </cell>
          <cell r="H8">
            <v>19.8</v>
          </cell>
          <cell r="I8" t="str">
            <v>SO</v>
          </cell>
          <cell r="J8">
            <v>42.84</v>
          </cell>
          <cell r="K8">
            <v>0</v>
          </cell>
        </row>
        <row r="9">
          <cell r="B9">
            <v>22.408333333333335</v>
          </cell>
          <cell r="C9">
            <v>30.3</v>
          </cell>
          <cell r="D9">
            <v>18.5</v>
          </cell>
          <cell r="E9">
            <v>86.375</v>
          </cell>
          <cell r="F9">
            <v>98</v>
          </cell>
          <cell r="G9">
            <v>58</v>
          </cell>
          <cell r="H9">
            <v>29.52</v>
          </cell>
          <cell r="I9" t="str">
            <v>L</v>
          </cell>
          <cell r="J9">
            <v>56.88</v>
          </cell>
          <cell r="K9">
            <v>0</v>
          </cell>
        </row>
        <row r="10">
          <cell r="B10">
            <v>21</v>
          </cell>
          <cell r="C10">
            <v>27</v>
          </cell>
          <cell r="D10">
            <v>17.600000000000001</v>
          </cell>
          <cell r="E10">
            <v>72.291666666666671</v>
          </cell>
          <cell r="F10">
            <v>97</v>
          </cell>
          <cell r="G10">
            <v>26</v>
          </cell>
          <cell r="H10">
            <v>23.040000000000003</v>
          </cell>
          <cell r="I10" t="str">
            <v>SO</v>
          </cell>
          <cell r="J10">
            <v>37.080000000000005</v>
          </cell>
          <cell r="K10">
            <v>0</v>
          </cell>
        </row>
        <row r="11">
          <cell r="B11">
            <v>21.075000000000003</v>
          </cell>
          <cell r="C11">
            <v>30.3</v>
          </cell>
          <cell r="D11">
            <v>14.2</v>
          </cell>
          <cell r="E11">
            <v>52.5</v>
          </cell>
          <cell r="F11">
            <v>80</v>
          </cell>
          <cell r="G11">
            <v>18</v>
          </cell>
          <cell r="H11">
            <v>17.64</v>
          </cell>
          <cell r="I11" t="str">
            <v>SE</v>
          </cell>
          <cell r="J11">
            <v>26.28</v>
          </cell>
          <cell r="K11">
            <v>0</v>
          </cell>
        </row>
        <row r="12">
          <cell r="B12">
            <v>24.420833333333334</v>
          </cell>
          <cell r="C12">
            <v>32.9</v>
          </cell>
          <cell r="D12">
            <v>15.7</v>
          </cell>
          <cell r="E12">
            <v>39.416666666666664</v>
          </cell>
          <cell r="F12">
            <v>71</v>
          </cell>
          <cell r="G12">
            <v>18</v>
          </cell>
          <cell r="H12">
            <v>14.04</v>
          </cell>
          <cell r="I12" t="str">
            <v>SE</v>
          </cell>
          <cell r="J12">
            <v>29.880000000000003</v>
          </cell>
          <cell r="K12">
            <v>0</v>
          </cell>
        </row>
        <row r="13">
          <cell r="B13">
            <v>26.708333333333332</v>
          </cell>
          <cell r="C13">
            <v>36.700000000000003</v>
          </cell>
          <cell r="D13">
            <v>18.100000000000001</v>
          </cell>
          <cell r="E13">
            <v>38.583333333333336</v>
          </cell>
          <cell r="F13">
            <v>68</v>
          </cell>
          <cell r="G13">
            <v>14</v>
          </cell>
          <cell r="H13">
            <v>23.040000000000003</v>
          </cell>
          <cell r="I13" t="str">
            <v>SE</v>
          </cell>
          <cell r="J13">
            <v>34.56</v>
          </cell>
          <cell r="K13">
            <v>0</v>
          </cell>
        </row>
        <row r="14">
          <cell r="B14">
            <v>28.754166666666666</v>
          </cell>
          <cell r="C14">
            <v>35.799999999999997</v>
          </cell>
          <cell r="D14">
            <v>22.9</v>
          </cell>
          <cell r="E14">
            <v>35.458333333333336</v>
          </cell>
          <cell r="F14">
            <v>49</v>
          </cell>
          <cell r="G14">
            <v>24</v>
          </cell>
          <cell r="H14">
            <v>23.759999999999998</v>
          </cell>
          <cell r="I14" t="str">
            <v>SE</v>
          </cell>
          <cell r="J14">
            <v>52.92</v>
          </cell>
          <cell r="K14">
            <v>0</v>
          </cell>
        </row>
        <row r="15">
          <cell r="B15">
            <v>26.870833333333334</v>
          </cell>
          <cell r="C15">
            <v>34.799999999999997</v>
          </cell>
          <cell r="D15">
            <v>22.5</v>
          </cell>
          <cell r="E15">
            <v>57.791666666666664</v>
          </cell>
          <cell r="F15">
            <v>84</v>
          </cell>
          <cell r="G15">
            <v>33</v>
          </cell>
          <cell r="H15">
            <v>27</v>
          </cell>
          <cell r="I15" t="str">
            <v>NE</v>
          </cell>
          <cell r="J15">
            <v>54.36</v>
          </cell>
          <cell r="K15">
            <v>0</v>
          </cell>
        </row>
        <row r="16">
          <cell r="B16">
            <v>24.683333333333334</v>
          </cell>
          <cell r="C16">
            <v>29.2</v>
          </cell>
          <cell r="D16">
            <v>22.1</v>
          </cell>
          <cell r="E16">
            <v>70</v>
          </cell>
          <cell r="F16">
            <v>88</v>
          </cell>
          <cell r="G16">
            <v>46</v>
          </cell>
          <cell r="H16">
            <v>25.92</v>
          </cell>
          <cell r="I16" t="str">
            <v>N</v>
          </cell>
          <cell r="J16">
            <v>40.680000000000007</v>
          </cell>
          <cell r="K16">
            <v>0</v>
          </cell>
        </row>
        <row r="17">
          <cell r="B17">
            <v>25.658333333333331</v>
          </cell>
          <cell r="C17">
            <v>33</v>
          </cell>
          <cell r="D17">
            <v>21.7</v>
          </cell>
          <cell r="E17">
            <v>68.708333333333329</v>
          </cell>
          <cell r="F17">
            <v>87</v>
          </cell>
          <cell r="G17">
            <v>32</v>
          </cell>
          <cell r="H17">
            <v>23.040000000000003</v>
          </cell>
          <cell r="I17" t="str">
            <v>NE</v>
          </cell>
          <cell r="J17">
            <v>34.56</v>
          </cell>
          <cell r="K17">
            <v>0</v>
          </cell>
        </row>
        <row r="18">
          <cell r="B18">
            <v>27.166666666666661</v>
          </cell>
          <cell r="C18">
            <v>33.799999999999997</v>
          </cell>
          <cell r="D18">
            <v>21.8</v>
          </cell>
          <cell r="E18">
            <v>60.791666666666664</v>
          </cell>
          <cell r="F18">
            <v>85</v>
          </cell>
          <cell r="G18">
            <v>35</v>
          </cell>
          <cell r="H18">
            <v>40.32</v>
          </cell>
          <cell r="I18" t="str">
            <v>NE</v>
          </cell>
          <cell r="J18">
            <v>57.960000000000008</v>
          </cell>
          <cell r="K18">
            <v>0</v>
          </cell>
        </row>
        <row r="19">
          <cell r="B19">
            <v>26.604166666666668</v>
          </cell>
          <cell r="C19">
            <v>35.1</v>
          </cell>
          <cell r="D19">
            <v>21.3</v>
          </cell>
          <cell r="E19">
            <v>67.916666666666671</v>
          </cell>
          <cell r="F19">
            <v>93</v>
          </cell>
          <cell r="G19">
            <v>33</v>
          </cell>
          <cell r="H19">
            <v>20.52</v>
          </cell>
          <cell r="I19" t="str">
            <v>NO</v>
          </cell>
          <cell r="J19">
            <v>41.4</v>
          </cell>
          <cell r="K19">
            <v>0</v>
          </cell>
        </row>
        <row r="20">
          <cell r="B20">
            <v>29.433333333333334</v>
          </cell>
          <cell r="C20">
            <v>36.9</v>
          </cell>
          <cell r="D20">
            <v>23.4</v>
          </cell>
          <cell r="E20">
            <v>56.041666666666664</v>
          </cell>
          <cell r="F20">
            <v>80</v>
          </cell>
          <cell r="G20">
            <v>26</v>
          </cell>
          <cell r="H20">
            <v>22.32</v>
          </cell>
          <cell r="I20" t="str">
            <v>L</v>
          </cell>
          <cell r="J20">
            <v>38.159999999999997</v>
          </cell>
          <cell r="K20">
            <v>0</v>
          </cell>
        </row>
        <row r="21">
          <cell r="B21">
            <v>26.995833333333334</v>
          </cell>
          <cell r="C21">
            <v>32</v>
          </cell>
          <cell r="D21">
            <v>22.2</v>
          </cell>
          <cell r="E21">
            <v>67.958333333333329</v>
          </cell>
          <cell r="F21">
            <v>91</v>
          </cell>
          <cell r="G21">
            <v>47</v>
          </cell>
          <cell r="H21">
            <v>21.6</v>
          </cell>
          <cell r="I21" t="str">
            <v>L</v>
          </cell>
          <cell r="J21">
            <v>47.88</v>
          </cell>
          <cell r="K21">
            <v>0</v>
          </cell>
        </row>
        <row r="22">
          <cell r="B22">
            <v>27.817391304347826</v>
          </cell>
          <cell r="C22">
            <v>35</v>
          </cell>
          <cell r="D22">
            <v>23.9</v>
          </cell>
          <cell r="E22">
            <v>60.130434782608695</v>
          </cell>
          <cell r="F22">
            <v>81</v>
          </cell>
          <cell r="G22">
            <v>34</v>
          </cell>
          <cell r="H22">
            <v>25.2</v>
          </cell>
          <cell r="I22" t="str">
            <v>NE</v>
          </cell>
          <cell r="J22">
            <v>39.96</v>
          </cell>
          <cell r="K22">
            <v>0</v>
          </cell>
        </row>
        <row r="23">
          <cell r="B23">
            <v>29.4375</v>
          </cell>
          <cell r="C23">
            <v>36.6</v>
          </cell>
          <cell r="D23">
            <v>23.8</v>
          </cell>
          <cell r="E23">
            <v>57.083333333333336</v>
          </cell>
          <cell r="F23">
            <v>79</v>
          </cell>
          <cell r="G23">
            <v>31</v>
          </cell>
          <cell r="H23">
            <v>22.32</v>
          </cell>
          <cell r="I23" t="str">
            <v>L</v>
          </cell>
          <cell r="J23">
            <v>41.4</v>
          </cell>
          <cell r="K23">
            <v>0</v>
          </cell>
        </row>
        <row r="24">
          <cell r="B24">
            <v>24.537500000000009</v>
          </cell>
          <cell r="C24">
            <v>29.5</v>
          </cell>
          <cell r="D24">
            <v>20.7</v>
          </cell>
          <cell r="E24">
            <v>78.708333333333329</v>
          </cell>
          <cell r="F24">
            <v>95</v>
          </cell>
          <cell r="G24">
            <v>58</v>
          </cell>
          <cell r="H24">
            <v>22.32</v>
          </cell>
          <cell r="I24" t="str">
            <v>NE</v>
          </cell>
          <cell r="J24">
            <v>45.36</v>
          </cell>
          <cell r="K24">
            <v>0</v>
          </cell>
        </row>
        <row r="25">
          <cell r="B25">
            <v>23.258333333333329</v>
          </cell>
          <cell r="C25">
            <v>27.1</v>
          </cell>
          <cell r="D25">
            <v>20.7</v>
          </cell>
          <cell r="E25">
            <v>83.458333333333329</v>
          </cell>
          <cell r="F25">
            <v>94</v>
          </cell>
          <cell r="G25">
            <v>65</v>
          </cell>
          <cell r="H25">
            <v>24.48</v>
          </cell>
          <cell r="I25" t="str">
            <v>S</v>
          </cell>
          <cell r="J25">
            <v>37.080000000000005</v>
          </cell>
          <cell r="K25">
            <v>0</v>
          </cell>
        </row>
        <row r="26">
          <cell r="B26">
            <v>25.329166666666666</v>
          </cell>
          <cell r="C26">
            <v>33.4</v>
          </cell>
          <cell r="D26">
            <v>20.8</v>
          </cell>
          <cell r="E26">
            <v>74.041666666666671</v>
          </cell>
          <cell r="F26">
            <v>90</v>
          </cell>
          <cell r="G26">
            <v>40</v>
          </cell>
          <cell r="H26">
            <v>21.6</v>
          </cell>
          <cell r="I26" t="str">
            <v>SE</v>
          </cell>
          <cell r="J26">
            <v>36</v>
          </cell>
          <cell r="K26">
            <v>0</v>
          </cell>
        </row>
        <row r="27">
          <cell r="B27">
            <v>26.454166666666666</v>
          </cell>
          <cell r="C27">
            <v>33.799999999999997</v>
          </cell>
          <cell r="D27">
            <v>21.7</v>
          </cell>
          <cell r="E27">
            <v>72</v>
          </cell>
          <cell r="F27">
            <v>90</v>
          </cell>
          <cell r="G27">
            <v>38</v>
          </cell>
          <cell r="H27">
            <v>25.92</v>
          </cell>
          <cell r="I27" t="str">
            <v>L</v>
          </cell>
          <cell r="J27">
            <v>40.680000000000007</v>
          </cell>
          <cell r="K27">
            <v>0</v>
          </cell>
        </row>
        <row r="28">
          <cell r="B28">
            <v>25.337500000000002</v>
          </cell>
          <cell r="C28">
            <v>30.7</v>
          </cell>
          <cell r="D28">
            <v>21.2</v>
          </cell>
          <cell r="E28">
            <v>78.541666666666671</v>
          </cell>
          <cell r="F28">
            <v>95</v>
          </cell>
          <cell r="G28">
            <v>49</v>
          </cell>
          <cell r="H28">
            <v>24.48</v>
          </cell>
          <cell r="I28" t="str">
            <v>NE</v>
          </cell>
          <cell r="J28">
            <v>54</v>
          </cell>
          <cell r="K28">
            <v>0</v>
          </cell>
        </row>
        <row r="29">
          <cell r="B29">
            <v>26.716666666666669</v>
          </cell>
          <cell r="C29">
            <v>33.200000000000003</v>
          </cell>
          <cell r="D29">
            <v>22.5</v>
          </cell>
          <cell r="E29">
            <v>71.208333333333329</v>
          </cell>
          <cell r="F29">
            <v>91</v>
          </cell>
          <cell r="G29">
            <v>40</v>
          </cell>
          <cell r="H29">
            <v>21.240000000000002</v>
          </cell>
          <cell r="I29" t="str">
            <v>NO</v>
          </cell>
          <cell r="J29">
            <v>48.6</v>
          </cell>
          <cell r="K29">
            <v>0</v>
          </cell>
        </row>
        <row r="30">
          <cell r="B30">
            <v>27.112500000000001</v>
          </cell>
          <cell r="C30">
            <v>33.1</v>
          </cell>
          <cell r="D30">
            <v>20.8</v>
          </cell>
          <cell r="E30">
            <v>65.375</v>
          </cell>
          <cell r="F30">
            <v>91</v>
          </cell>
          <cell r="G30">
            <v>43</v>
          </cell>
          <cell r="H30">
            <v>25.56</v>
          </cell>
          <cell r="I30" t="str">
            <v>NE</v>
          </cell>
          <cell r="J30">
            <v>57.6</v>
          </cell>
          <cell r="K30">
            <v>0</v>
          </cell>
        </row>
        <row r="31">
          <cell r="B31">
            <v>22.191666666666663</v>
          </cell>
          <cell r="C31">
            <v>28</v>
          </cell>
          <cell r="D31">
            <v>18.7</v>
          </cell>
          <cell r="E31">
            <v>76.958333333333329</v>
          </cell>
          <cell r="F31">
            <v>97</v>
          </cell>
          <cell r="G31">
            <v>32</v>
          </cell>
          <cell r="H31">
            <v>24.48</v>
          </cell>
          <cell r="I31" t="str">
            <v>SO</v>
          </cell>
          <cell r="J31">
            <v>48.96</v>
          </cell>
          <cell r="K31">
            <v>0</v>
          </cell>
        </row>
        <row r="32">
          <cell r="B32">
            <v>20.879166666666666</v>
          </cell>
          <cell r="C32">
            <v>26.9</v>
          </cell>
          <cell r="D32">
            <v>16.899999999999999</v>
          </cell>
          <cell r="E32">
            <v>61.916666666666664</v>
          </cell>
          <cell r="F32">
            <v>82</v>
          </cell>
          <cell r="G32">
            <v>36</v>
          </cell>
          <cell r="H32">
            <v>32.76</v>
          </cell>
          <cell r="I32" t="str">
            <v>S</v>
          </cell>
          <cell r="J32">
            <v>46.800000000000004</v>
          </cell>
          <cell r="K32">
            <v>0</v>
          </cell>
        </row>
        <row r="33">
          <cell r="B33">
            <v>21.233333333333338</v>
          </cell>
          <cell r="C33">
            <v>31</v>
          </cell>
          <cell r="D33">
            <v>14.1</v>
          </cell>
          <cell r="E33">
            <v>50.875</v>
          </cell>
          <cell r="F33">
            <v>78</v>
          </cell>
          <cell r="G33">
            <v>24</v>
          </cell>
          <cell r="H33">
            <v>22.68</v>
          </cell>
          <cell r="I33" t="str">
            <v>SE</v>
          </cell>
          <cell r="J33">
            <v>32.04</v>
          </cell>
          <cell r="K33">
            <v>0</v>
          </cell>
        </row>
        <row r="34">
          <cell r="B34">
            <v>26.595833333333335</v>
          </cell>
          <cell r="C34">
            <v>34.799999999999997</v>
          </cell>
          <cell r="D34">
            <v>17.399999999999999</v>
          </cell>
          <cell r="E34">
            <v>41.083333333333336</v>
          </cell>
          <cell r="F34">
            <v>70</v>
          </cell>
          <cell r="G34">
            <v>26</v>
          </cell>
          <cell r="H34">
            <v>18</v>
          </cell>
          <cell r="I34" t="str">
            <v>SE</v>
          </cell>
          <cell r="J34">
            <v>30.240000000000002</v>
          </cell>
          <cell r="K34">
            <v>0</v>
          </cell>
        </row>
        <row r="35">
          <cell r="B35">
            <v>27.287499999999998</v>
          </cell>
          <cell r="C35">
            <v>33.4</v>
          </cell>
          <cell r="D35">
            <v>23.7</v>
          </cell>
          <cell r="E35">
            <v>58.916666666666664</v>
          </cell>
          <cell r="F35">
            <v>72</v>
          </cell>
          <cell r="G35">
            <v>35</v>
          </cell>
          <cell r="H35">
            <v>27.36</v>
          </cell>
          <cell r="I35" t="str">
            <v>NE</v>
          </cell>
          <cell r="J35">
            <v>47.519999999999996</v>
          </cell>
          <cell r="K35">
            <v>0</v>
          </cell>
        </row>
        <row r="36">
          <cell r="I36" t="str">
            <v>SE</v>
          </cell>
        </row>
      </sheetData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26.212499999999991</v>
          </cell>
          <cell r="C5">
            <v>31.1</v>
          </cell>
          <cell r="D5">
            <v>22.6</v>
          </cell>
          <cell r="E5">
            <v>48.291666666666664</v>
          </cell>
          <cell r="F5">
            <v>79</v>
          </cell>
          <cell r="G5">
            <v>28</v>
          </cell>
          <cell r="H5">
            <v>18.36</v>
          </cell>
          <cell r="I5" t="str">
            <v>SE</v>
          </cell>
          <cell r="J5">
            <v>43.2</v>
          </cell>
          <cell r="K5" t="str">
            <v>*</v>
          </cell>
        </row>
        <row r="6">
          <cell r="B6">
            <v>27.162500000000005</v>
          </cell>
          <cell r="C6">
            <v>34.9</v>
          </cell>
          <cell r="D6">
            <v>21.5</v>
          </cell>
          <cell r="E6">
            <v>49.625</v>
          </cell>
          <cell r="F6">
            <v>79</v>
          </cell>
          <cell r="G6">
            <v>28</v>
          </cell>
          <cell r="H6">
            <v>16.920000000000002</v>
          </cell>
          <cell r="I6" t="str">
            <v>SE</v>
          </cell>
          <cell r="J6">
            <v>34.56</v>
          </cell>
          <cell r="K6" t="str">
            <v>*</v>
          </cell>
        </row>
        <row r="7">
          <cell r="B7">
            <v>25.229166666666671</v>
          </cell>
          <cell r="C7">
            <v>33</v>
          </cell>
          <cell r="D7">
            <v>21</v>
          </cell>
          <cell r="E7">
            <v>57.291666666666664</v>
          </cell>
          <cell r="F7">
            <v>77</v>
          </cell>
          <cell r="G7">
            <v>35</v>
          </cell>
          <cell r="H7">
            <v>23.040000000000003</v>
          </cell>
          <cell r="I7" t="str">
            <v>SE</v>
          </cell>
          <cell r="J7">
            <v>45.36</v>
          </cell>
          <cell r="K7" t="str">
            <v>*</v>
          </cell>
        </row>
        <row r="8">
          <cell r="B8">
            <v>22.566666666666663</v>
          </cell>
          <cell r="C8">
            <v>28.8</v>
          </cell>
          <cell r="D8">
            <v>18.8</v>
          </cell>
          <cell r="E8">
            <v>68.708333333333329</v>
          </cell>
          <cell r="F8">
            <v>85</v>
          </cell>
          <cell r="G8">
            <v>49</v>
          </cell>
          <cell r="H8">
            <v>15.120000000000001</v>
          </cell>
          <cell r="I8" t="str">
            <v>S</v>
          </cell>
          <cell r="J8">
            <v>44.28</v>
          </cell>
          <cell r="K8" t="str">
            <v>*</v>
          </cell>
        </row>
        <row r="9">
          <cell r="B9">
            <v>22.358333333333334</v>
          </cell>
          <cell r="C9">
            <v>26.9</v>
          </cell>
          <cell r="D9">
            <v>17.5</v>
          </cell>
          <cell r="E9">
            <v>77</v>
          </cell>
          <cell r="F9">
            <v>95</v>
          </cell>
          <cell r="G9">
            <v>48</v>
          </cell>
          <cell r="H9">
            <v>18.720000000000002</v>
          </cell>
          <cell r="I9" t="str">
            <v>SE</v>
          </cell>
          <cell r="J9">
            <v>39.24</v>
          </cell>
          <cell r="K9" t="str">
            <v>*</v>
          </cell>
        </row>
        <row r="10">
          <cell r="B10">
            <v>21.683333333333337</v>
          </cell>
          <cell r="C10">
            <v>27.1</v>
          </cell>
          <cell r="D10">
            <v>15.6</v>
          </cell>
          <cell r="E10">
            <v>59.166666666666664</v>
          </cell>
          <cell r="F10">
            <v>93</v>
          </cell>
          <cell r="G10">
            <v>30</v>
          </cell>
          <cell r="H10">
            <v>9.7200000000000006</v>
          </cell>
          <cell r="I10" t="str">
            <v>SO</v>
          </cell>
          <cell r="J10">
            <v>29.16</v>
          </cell>
          <cell r="K10" t="str">
            <v>*</v>
          </cell>
        </row>
        <row r="11">
          <cell r="B11">
            <v>20.979166666666668</v>
          </cell>
          <cell r="C11">
            <v>30.1</v>
          </cell>
          <cell r="D11">
            <v>13</v>
          </cell>
          <cell r="E11">
            <v>59.083333333333336</v>
          </cell>
          <cell r="F11">
            <v>88</v>
          </cell>
          <cell r="G11">
            <v>25</v>
          </cell>
          <cell r="H11">
            <v>10.08</v>
          </cell>
          <cell r="I11" t="str">
            <v>SE</v>
          </cell>
          <cell r="J11">
            <v>18.36</v>
          </cell>
          <cell r="K11" t="str">
            <v>*</v>
          </cell>
        </row>
        <row r="12">
          <cell r="B12">
            <v>22.983333333333334</v>
          </cell>
          <cell r="C12">
            <v>33</v>
          </cell>
          <cell r="D12">
            <v>14.5</v>
          </cell>
          <cell r="E12">
            <v>59.416666666666664</v>
          </cell>
          <cell r="F12">
            <v>90</v>
          </cell>
          <cell r="G12">
            <v>22</v>
          </cell>
          <cell r="H12">
            <v>11.879999999999999</v>
          </cell>
          <cell r="I12" t="str">
            <v>SE</v>
          </cell>
          <cell r="J12">
            <v>24.48</v>
          </cell>
          <cell r="K12" t="str">
            <v>*</v>
          </cell>
        </row>
        <row r="13">
          <cell r="B13">
            <v>25.716666666666665</v>
          </cell>
          <cell r="C13">
            <v>34.700000000000003</v>
          </cell>
          <cell r="D13">
            <v>18.5</v>
          </cell>
          <cell r="E13">
            <v>48.375</v>
          </cell>
          <cell r="F13">
            <v>79</v>
          </cell>
          <cell r="G13">
            <v>20</v>
          </cell>
          <cell r="H13">
            <v>16.920000000000002</v>
          </cell>
          <cell r="I13" t="str">
            <v>SE</v>
          </cell>
          <cell r="J13">
            <v>30.6</v>
          </cell>
          <cell r="K13" t="str">
            <v>*</v>
          </cell>
        </row>
        <row r="14">
          <cell r="B14">
            <v>27.729166666666671</v>
          </cell>
          <cell r="C14">
            <v>37.5</v>
          </cell>
          <cell r="D14">
            <v>18.8</v>
          </cell>
          <cell r="E14">
            <v>44.375</v>
          </cell>
          <cell r="F14">
            <v>84</v>
          </cell>
          <cell r="G14">
            <v>17</v>
          </cell>
          <cell r="H14">
            <v>15.840000000000002</v>
          </cell>
          <cell r="I14" t="str">
            <v>SE</v>
          </cell>
          <cell r="J14">
            <v>30.240000000000002</v>
          </cell>
          <cell r="K14" t="str">
            <v>*</v>
          </cell>
        </row>
        <row r="15">
          <cell r="B15">
            <v>28.683333333333334</v>
          </cell>
          <cell r="C15">
            <v>37.200000000000003</v>
          </cell>
          <cell r="D15">
            <v>21.7</v>
          </cell>
          <cell r="E15">
            <v>53.666666666666664</v>
          </cell>
          <cell r="F15">
            <v>82</v>
          </cell>
          <cell r="G15">
            <v>29</v>
          </cell>
          <cell r="H15">
            <v>7.9200000000000008</v>
          </cell>
          <cell r="I15" t="str">
            <v>SE</v>
          </cell>
          <cell r="J15">
            <v>23.400000000000002</v>
          </cell>
          <cell r="K15" t="str">
            <v>*</v>
          </cell>
        </row>
        <row r="16">
          <cell r="B16">
            <v>28.649999999999995</v>
          </cell>
          <cell r="C16">
            <v>33.9</v>
          </cell>
          <cell r="D16">
            <v>23.1</v>
          </cell>
          <cell r="E16">
            <v>58.708333333333336</v>
          </cell>
          <cell r="F16">
            <v>80</v>
          </cell>
          <cell r="G16">
            <v>42</v>
          </cell>
          <cell r="H16">
            <v>22.68</v>
          </cell>
          <cell r="I16" t="str">
            <v>N</v>
          </cell>
          <cell r="J16">
            <v>44.64</v>
          </cell>
          <cell r="K16" t="str">
            <v>*</v>
          </cell>
        </row>
        <row r="17">
          <cell r="B17">
            <v>28.470833333333335</v>
          </cell>
          <cell r="C17">
            <v>34.299999999999997</v>
          </cell>
          <cell r="D17">
            <v>23.7</v>
          </cell>
          <cell r="E17">
            <v>57.375</v>
          </cell>
          <cell r="F17">
            <v>78</v>
          </cell>
          <cell r="G17">
            <v>39</v>
          </cell>
          <cell r="H17">
            <v>18.36</v>
          </cell>
          <cell r="I17" t="str">
            <v>N</v>
          </cell>
          <cell r="J17">
            <v>37.800000000000004</v>
          </cell>
          <cell r="K17" t="str">
            <v>*</v>
          </cell>
        </row>
        <row r="18">
          <cell r="B18">
            <v>26.891666666666666</v>
          </cell>
          <cell r="C18">
            <v>29.7</v>
          </cell>
          <cell r="D18">
            <v>23.5</v>
          </cell>
          <cell r="E18">
            <v>63.916666666666664</v>
          </cell>
          <cell r="F18">
            <v>77</v>
          </cell>
          <cell r="G18">
            <v>50</v>
          </cell>
          <cell r="H18">
            <v>26.64</v>
          </cell>
          <cell r="I18" t="str">
            <v>L</v>
          </cell>
          <cell r="J18">
            <v>52.92</v>
          </cell>
          <cell r="K18" t="str">
            <v>*</v>
          </cell>
        </row>
        <row r="19">
          <cell r="B19">
            <v>27.537500000000005</v>
          </cell>
          <cell r="C19">
            <v>36.5</v>
          </cell>
          <cell r="D19">
            <v>19.3</v>
          </cell>
          <cell r="E19">
            <v>61.875</v>
          </cell>
          <cell r="F19">
            <v>95</v>
          </cell>
          <cell r="G19">
            <v>28</v>
          </cell>
          <cell r="H19">
            <v>18.36</v>
          </cell>
          <cell r="I19" t="str">
            <v>NO</v>
          </cell>
          <cell r="J19">
            <v>42.12</v>
          </cell>
          <cell r="K19" t="str">
            <v>*</v>
          </cell>
        </row>
        <row r="20">
          <cell r="B20">
            <v>30.716666666666669</v>
          </cell>
          <cell r="C20">
            <v>38</v>
          </cell>
          <cell r="D20">
            <v>22.7</v>
          </cell>
          <cell r="E20">
            <v>51.166666666666664</v>
          </cell>
          <cell r="F20">
            <v>88</v>
          </cell>
          <cell r="G20">
            <v>28</v>
          </cell>
          <cell r="H20">
            <v>18.720000000000002</v>
          </cell>
          <cell r="I20" t="str">
            <v>NO</v>
          </cell>
          <cell r="J20">
            <v>42.12</v>
          </cell>
          <cell r="K20" t="str">
            <v>*</v>
          </cell>
        </row>
        <row r="21">
          <cell r="B21">
            <v>31.162499999999994</v>
          </cell>
          <cell r="C21">
            <v>38.4</v>
          </cell>
          <cell r="D21">
            <v>24.3</v>
          </cell>
          <cell r="E21">
            <v>52.583333333333336</v>
          </cell>
          <cell r="F21">
            <v>81</v>
          </cell>
          <cell r="G21">
            <v>30</v>
          </cell>
          <cell r="H21">
            <v>17.28</v>
          </cell>
          <cell r="I21" t="str">
            <v>NE</v>
          </cell>
          <cell r="J21">
            <v>31.680000000000003</v>
          </cell>
          <cell r="K21" t="str">
            <v>*</v>
          </cell>
        </row>
        <row r="22">
          <cell r="B22">
            <v>30.349999999999998</v>
          </cell>
          <cell r="C22">
            <v>36.9</v>
          </cell>
          <cell r="D22">
            <v>25.3</v>
          </cell>
          <cell r="E22">
            <v>54.125</v>
          </cell>
          <cell r="F22">
            <v>76</v>
          </cell>
          <cell r="G22">
            <v>33</v>
          </cell>
          <cell r="H22">
            <v>18.36</v>
          </cell>
          <cell r="I22" t="str">
            <v>NO</v>
          </cell>
          <cell r="J22">
            <v>36</v>
          </cell>
          <cell r="K22" t="str">
            <v>*</v>
          </cell>
        </row>
        <row r="23">
          <cell r="B23">
            <v>30.658333333333342</v>
          </cell>
          <cell r="C23">
            <v>39.200000000000003</v>
          </cell>
          <cell r="D23">
            <v>23</v>
          </cell>
          <cell r="E23">
            <v>56.041666666666664</v>
          </cell>
          <cell r="F23">
            <v>90</v>
          </cell>
          <cell r="G23">
            <v>25</v>
          </cell>
          <cell r="H23">
            <v>17.64</v>
          </cell>
          <cell r="I23" t="str">
            <v>NO</v>
          </cell>
          <cell r="J23">
            <v>37.440000000000005</v>
          </cell>
          <cell r="K23" t="str">
            <v>*</v>
          </cell>
        </row>
        <row r="24">
          <cell r="B24">
            <v>29.174999999999997</v>
          </cell>
          <cell r="C24">
            <v>36.299999999999997</v>
          </cell>
          <cell r="D24">
            <v>23.7</v>
          </cell>
          <cell r="E24">
            <v>60.208333333333336</v>
          </cell>
          <cell r="F24">
            <v>78</v>
          </cell>
          <cell r="G24">
            <v>37</v>
          </cell>
          <cell r="H24">
            <v>6.84</v>
          </cell>
          <cell r="I24" t="str">
            <v>SO</v>
          </cell>
          <cell r="J24">
            <v>36</v>
          </cell>
          <cell r="K24" t="str">
            <v>*</v>
          </cell>
        </row>
        <row r="25">
          <cell r="B25">
            <v>26.816666666666674</v>
          </cell>
          <cell r="C25">
            <v>33.799999999999997</v>
          </cell>
          <cell r="D25">
            <v>22.5</v>
          </cell>
          <cell r="E25">
            <v>68.791666666666671</v>
          </cell>
          <cell r="F25">
            <v>94</v>
          </cell>
          <cell r="G25">
            <v>36</v>
          </cell>
          <cell r="H25">
            <v>6.84</v>
          </cell>
          <cell r="I25" t="str">
            <v>S</v>
          </cell>
          <cell r="J25">
            <v>20.88</v>
          </cell>
          <cell r="K25" t="str">
            <v>*</v>
          </cell>
        </row>
        <row r="26">
          <cell r="B26">
            <v>28.208333333333339</v>
          </cell>
          <cell r="C26">
            <v>35.799999999999997</v>
          </cell>
          <cell r="D26">
            <v>21.3</v>
          </cell>
          <cell r="E26">
            <v>50</v>
          </cell>
          <cell r="F26">
            <v>70</v>
          </cell>
          <cell r="G26">
            <v>28</v>
          </cell>
          <cell r="H26">
            <v>11.520000000000001</v>
          </cell>
          <cell r="I26" t="str">
            <v>S</v>
          </cell>
          <cell r="J26">
            <v>25.2</v>
          </cell>
          <cell r="K26" t="str">
            <v>*</v>
          </cell>
        </row>
        <row r="27">
          <cell r="B27">
            <v>30.091666666666665</v>
          </cell>
          <cell r="C27">
            <v>38.299999999999997</v>
          </cell>
          <cell r="D27">
            <v>24.7</v>
          </cell>
          <cell r="E27">
            <v>55.083333333333336</v>
          </cell>
          <cell r="F27">
            <v>74</v>
          </cell>
          <cell r="G27">
            <v>29</v>
          </cell>
          <cell r="H27">
            <v>15.48</v>
          </cell>
          <cell r="I27" t="str">
            <v>SE</v>
          </cell>
          <cell r="J27">
            <v>45.36</v>
          </cell>
          <cell r="K27" t="str">
            <v>*</v>
          </cell>
        </row>
        <row r="28">
          <cell r="B28">
            <v>26.704166666666666</v>
          </cell>
          <cell r="C28">
            <v>30.8</v>
          </cell>
          <cell r="D28">
            <v>23.5</v>
          </cell>
          <cell r="E28">
            <v>75.25</v>
          </cell>
          <cell r="F28">
            <v>93</v>
          </cell>
          <cell r="G28">
            <v>55</v>
          </cell>
          <cell r="H28">
            <v>15.48</v>
          </cell>
          <cell r="I28" t="str">
            <v>NO</v>
          </cell>
          <cell r="J28">
            <v>30.96</v>
          </cell>
          <cell r="K28" t="str">
            <v>*</v>
          </cell>
        </row>
        <row r="29">
          <cell r="B29">
            <v>28.545833333333334</v>
          </cell>
          <cell r="C29">
            <v>36.6</v>
          </cell>
          <cell r="D29">
            <v>22.4</v>
          </cell>
          <cell r="E29">
            <v>66.833333333333329</v>
          </cell>
          <cell r="F29">
            <v>94</v>
          </cell>
          <cell r="G29">
            <v>33</v>
          </cell>
          <cell r="H29">
            <v>13.68</v>
          </cell>
          <cell r="I29" t="str">
            <v>L</v>
          </cell>
          <cell r="J29">
            <v>29.16</v>
          </cell>
          <cell r="K29" t="str">
            <v>*</v>
          </cell>
        </row>
        <row r="30">
          <cell r="B30">
            <v>28.237500000000001</v>
          </cell>
          <cell r="C30">
            <v>32.5</v>
          </cell>
          <cell r="D30">
            <v>23.8</v>
          </cell>
          <cell r="E30">
            <v>62.666666666666664</v>
          </cell>
          <cell r="F30">
            <v>84</v>
          </cell>
          <cell r="G30">
            <v>50</v>
          </cell>
          <cell r="H30">
            <v>13.68</v>
          </cell>
          <cell r="I30" t="str">
            <v>NO</v>
          </cell>
          <cell r="J30">
            <v>37.440000000000005</v>
          </cell>
          <cell r="K30" t="str">
            <v>*</v>
          </cell>
        </row>
        <row r="31">
          <cell r="B31">
            <v>24.124999999999996</v>
          </cell>
          <cell r="C31">
            <v>30.2</v>
          </cell>
          <cell r="D31">
            <v>18.7</v>
          </cell>
          <cell r="E31">
            <v>57.125</v>
          </cell>
          <cell r="F31">
            <v>86</v>
          </cell>
          <cell r="G31">
            <v>25</v>
          </cell>
          <cell r="H31">
            <v>11.520000000000001</v>
          </cell>
          <cell r="I31" t="str">
            <v>SO</v>
          </cell>
          <cell r="J31">
            <v>36</v>
          </cell>
          <cell r="K31">
            <v>0.2</v>
          </cell>
        </row>
        <row r="32">
          <cell r="B32">
            <v>20.812499999999996</v>
          </cell>
          <cell r="C32">
            <v>28.9</v>
          </cell>
          <cell r="D32">
            <v>14.5</v>
          </cell>
          <cell r="E32">
            <v>45.208333333333336</v>
          </cell>
          <cell r="F32">
            <v>78</v>
          </cell>
          <cell r="G32">
            <v>18</v>
          </cell>
          <cell r="H32">
            <v>20.16</v>
          </cell>
          <cell r="I32" t="str">
            <v>S</v>
          </cell>
          <cell r="J32">
            <v>36.72</v>
          </cell>
          <cell r="K32">
            <v>0</v>
          </cell>
        </row>
        <row r="33">
          <cell r="B33">
            <v>21.091666666666665</v>
          </cell>
          <cell r="C33">
            <v>31.8</v>
          </cell>
          <cell r="D33">
            <v>11.3</v>
          </cell>
          <cell r="E33">
            <v>44.083333333333336</v>
          </cell>
          <cell r="F33">
            <v>82</v>
          </cell>
          <cell r="G33">
            <v>13</v>
          </cell>
          <cell r="H33">
            <v>14.4</v>
          </cell>
          <cell r="I33" t="str">
            <v>SE</v>
          </cell>
          <cell r="J33">
            <v>27.720000000000002</v>
          </cell>
          <cell r="K33">
            <v>0</v>
          </cell>
        </row>
        <row r="34">
          <cell r="B34">
            <v>25.441666666666666</v>
          </cell>
          <cell r="C34">
            <v>36.6</v>
          </cell>
          <cell r="D34">
            <v>15.7</v>
          </cell>
          <cell r="E34">
            <v>43.875</v>
          </cell>
          <cell r="F34">
            <v>76</v>
          </cell>
          <cell r="G34">
            <v>21</v>
          </cell>
          <cell r="H34">
            <v>17.28</v>
          </cell>
          <cell r="I34" t="str">
            <v>SE</v>
          </cell>
          <cell r="J34">
            <v>34.56</v>
          </cell>
          <cell r="K34">
            <v>0</v>
          </cell>
        </row>
        <row r="35">
          <cell r="B35">
            <v>27.608333333333331</v>
          </cell>
          <cell r="C35">
            <v>35.9</v>
          </cell>
          <cell r="D35">
            <v>22.4</v>
          </cell>
          <cell r="E35">
            <v>52.5</v>
          </cell>
          <cell r="F35">
            <v>72</v>
          </cell>
          <cell r="G35">
            <v>29</v>
          </cell>
          <cell r="H35">
            <v>23.400000000000002</v>
          </cell>
          <cell r="I35" t="str">
            <v>SE</v>
          </cell>
          <cell r="J35">
            <v>43.92</v>
          </cell>
          <cell r="K35">
            <v>0</v>
          </cell>
        </row>
        <row r="36">
          <cell r="I36" t="str">
            <v>SE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24.254166666666663</v>
          </cell>
          <cell r="C5">
            <v>30.4</v>
          </cell>
          <cell r="D5">
            <v>18.100000000000001</v>
          </cell>
          <cell r="E5">
            <v>51.958333333333336</v>
          </cell>
          <cell r="F5">
            <v>70</v>
          </cell>
          <cell r="G5">
            <v>33</v>
          </cell>
          <cell r="H5">
            <v>28.44</v>
          </cell>
          <cell r="I5" t="str">
            <v>L</v>
          </cell>
          <cell r="J5">
            <v>48.6</v>
          </cell>
          <cell r="K5">
            <v>0</v>
          </cell>
        </row>
        <row r="6">
          <cell r="B6">
            <v>23.599999999999994</v>
          </cell>
          <cell r="C6">
            <v>31.8</v>
          </cell>
          <cell r="D6">
            <v>16.5</v>
          </cell>
          <cell r="E6">
            <v>56.916666666666664</v>
          </cell>
          <cell r="F6">
            <v>80</v>
          </cell>
          <cell r="G6">
            <v>33</v>
          </cell>
          <cell r="H6">
            <v>23.040000000000003</v>
          </cell>
          <cell r="I6" t="str">
            <v>SE</v>
          </cell>
          <cell r="J6">
            <v>42.480000000000004</v>
          </cell>
          <cell r="K6">
            <v>0</v>
          </cell>
        </row>
        <row r="7">
          <cell r="B7">
            <v>21.341666666666669</v>
          </cell>
          <cell r="C7">
            <v>26.4</v>
          </cell>
          <cell r="D7">
            <v>18.100000000000001</v>
          </cell>
          <cell r="E7">
            <v>68.666666666666671</v>
          </cell>
          <cell r="F7">
            <v>87</v>
          </cell>
          <cell r="G7">
            <v>47</v>
          </cell>
          <cell r="H7">
            <v>34.92</v>
          </cell>
          <cell r="I7" t="str">
            <v>SE</v>
          </cell>
          <cell r="J7">
            <v>54.36</v>
          </cell>
          <cell r="K7">
            <v>1.7999999999999998</v>
          </cell>
        </row>
        <row r="8">
          <cell r="B8">
            <v>21.212500000000002</v>
          </cell>
          <cell r="C8">
            <v>26.8</v>
          </cell>
          <cell r="D8">
            <v>17.600000000000001</v>
          </cell>
          <cell r="E8">
            <v>80</v>
          </cell>
          <cell r="F8">
            <v>100</v>
          </cell>
          <cell r="G8">
            <v>46</v>
          </cell>
          <cell r="H8">
            <v>13.68</v>
          </cell>
          <cell r="I8" t="str">
            <v>S</v>
          </cell>
          <cell r="J8">
            <v>22.68</v>
          </cell>
          <cell r="K8">
            <v>0.60000000000000009</v>
          </cell>
        </row>
        <row r="9">
          <cell r="B9">
            <v>22.229166666666668</v>
          </cell>
          <cell r="C9">
            <v>26.3</v>
          </cell>
          <cell r="D9">
            <v>18.600000000000001</v>
          </cell>
          <cell r="E9">
            <v>69.125</v>
          </cell>
          <cell r="F9">
            <v>93</v>
          </cell>
          <cell r="G9">
            <v>49</v>
          </cell>
          <cell r="H9">
            <v>23.759999999999998</v>
          </cell>
          <cell r="I9" t="str">
            <v>SE</v>
          </cell>
          <cell r="J9">
            <v>40.680000000000007</v>
          </cell>
          <cell r="K9">
            <v>0</v>
          </cell>
        </row>
        <row r="10">
          <cell r="B10">
            <v>19.912500000000005</v>
          </cell>
          <cell r="C10">
            <v>24.4</v>
          </cell>
          <cell r="D10">
            <v>16.7</v>
          </cell>
          <cell r="E10">
            <v>65.833333333333329</v>
          </cell>
          <cell r="F10">
            <v>100</v>
          </cell>
          <cell r="G10">
            <v>37</v>
          </cell>
          <cell r="H10">
            <v>22.32</v>
          </cell>
          <cell r="I10" t="str">
            <v>SO</v>
          </cell>
          <cell r="J10">
            <v>48.24</v>
          </cell>
          <cell r="K10">
            <v>0</v>
          </cell>
        </row>
        <row r="11">
          <cell r="B11">
            <v>19.866666666666664</v>
          </cell>
          <cell r="C11">
            <v>28</v>
          </cell>
          <cell r="D11">
            <v>12.2</v>
          </cell>
          <cell r="E11">
            <v>61.458333333333336</v>
          </cell>
          <cell r="F11">
            <v>100</v>
          </cell>
          <cell r="G11">
            <v>28</v>
          </cell>
          <cell r="H11">
            <v>15.840000000000002</v>
          </cell>
          <cell r="I11" t="str">
            <v>SE</v>
          </cell>
          <cell r="J11">
            <v>26.64</v>
          </cell>
          <cell r="K11">
            <v>0</v>
          </cell>
        </row>
        <row r="12">
          <cell r="B12">
            <v>23.729166666666661</v>
          </cell>
          <cell r="C12">
            <v>32.1</v>
          </cell>
          <cell r="D12">
            <v>16.3</v>
          </cell>
          <cell r="E12">
            <v>47.291666666666664</v>
          </cell>
          <cell r="F12">
            <v>93</v>
          </cell>
          <cell r="G12">
            <v>15</v>
          </cell>
          <cell r="H12">
            <v>17.64</v>
          </cell>
          <cell r="I12" t="str">
            <v>SE</v>
          </cell>
          <cell r="J12">
            <v>26.64</v>
          </cell>
          <cell r="K12">
            <v>0</v>
          </cell>
        </row>
        <row r="13">
          <cell r="B13">
            <v>26.420833333333334</v>
          </cell>
          <cell r="C13">
            <v>34.200000000000003</v>
          </cell>
          <cell r="D13">
            <v>19</v>
          </cell>
          <cell r="E13">
            <v>36.25</v>
          </cell>
          <cell r="F13">
            <v>60</v>
          </cell>
          <cell r="G13">
            <v>17</v>
          </cell>
          <cell r="H13">
            <v>16.920000000000002</v>
          </cell>
          <cell r="I13" t="str">
            <v>S</v>
          </cell>
          <cell r="J13">
            <v>30.240000000000002</v>
          </cell>
          <cell r="K13">
            <v>0</v>
          </cell>
        </row>
        <row r="14">
          <cell r="B14">
            <v>25.645833333333329</v>
          </cell>
          <cell r="C14">
            <v>33.200000000000003</v>
          </cell>
          <cell r="D14">
            <v>17.8</v>
          </cell>
          <cell r="E14">
            <v>46.25</v>
          </cell>
          <cell r="F14">
            <v>80</v>
          </cell>
          <cell r="G14">
            <v>26</v>
          </cell>
          <cell r="H14">
            <v>28.8</v>
          </cell>
          <cell r="I14" t="str">
            <v>L</v>
          </cell>
          <cell r="J14">
            <v>43.92</v>
          </cell>
          <cell r="K14">
            <v>0</v>
          </cell>
        </row>
        <row r="15">
          <cell r="B15">
            <v>24.520833333333329</v>
          </cell>
          <cell r="C15">
            <v>31.1</v>
          </cell>
          <cell r="D15">
            <v>18.899999999999999</v>
          </cell>
          <cell r="E15">
            <v>56.833333333333336</v>
          </cell>
          <cell r="F15">
            <v>75</v>
          </cell>
          <cell r="G15">
            <v>39</v>
          </cell>
          <cell r="H15">
            <v>32.04</v>
          </cell>
          <cell r="I15" t="str">
            <v>SE</v>
          </cell>
          <cell r="J15">
            <v>48.6</v>
          </cell>
          <cell r="K15">
            <v>0</v>
          </cell>
        </row>
        <row r="16">
          <cell r="B16">
            <v>27.533333333333335</v>
          </cell>
          <cell r="C16">
            <v>36.299999999999997</v>
          </cell>
          <cell r="D16">
            <v>21.1</v>
          </cell>
          <cell r="E16">
            <v>55.375</v>
          </cell>
          <cell r="F16">
            <v>94</v>
          </cell>
          <cell r="G16">
            <v>27</v>
          </cell>
          <cell r="H16">
            <v>24.840000000000003</v>
          </cell>
          <cell r="I16" t="str">
            <v>L</v>
          </cell>
          <cell r="J16">
            <v>46.080000000000005</v>
          </cell>
          <cell r="K16">
            <v>0</v>
          </cell>
        </row>
        <row r="17">
          <cell r="B17">
            <v>25.279166666666669</v>
          </cell>
          <cell r="C17">
            <v>30.3</v>
          </cell>
          <cell r="D17">
            <v>23.4</v>
          </cell>
          <cell r="E17">
            <v>69.208333333333329</v>
          </cell>
          <cell r="F17">
            <v>94</v>
          </cell>
          <cell r="G17">
            <v>46</v>
          </cell>
          <cell r="H17">
            <v>19.079999999999998</v>
          </cell>
          <cell r="I17" t="str">
            <v>NO</v>
          </cell>
          <cell r="J17">
            <v>28.44</v>
          </cell>
          <cell r="K17">
            <v>1.2</v>
          </cell>
        </row>
        <row r="18">
          <cell r="B18">
            <v>21.220833333333335</v>
          </cell>
          <cell r="C18">
            <v>23.7</v>
          </cell>
          <cell r="D18">
            <v>18.3</v>
          </cell>
          <cell r="E18">
            <v>95.523809523809518</v>
          </cell>
          <cell r="F18">
            <v>100</v>
          </cell>
          <cell r="G18">
            <v>74</v>
          </cell>
          <cell r="H18">
            <v>25.2</v>
          </cell>
          <cell r="I18" t="str">
            <v>L</v>
          </cell>
          <cell r="J18">
            <v>55.800000000000004</v>
          </cell>
          <cell r="K18">
            <v>22.8</v>
          </cell>
        </row>
        <row r="19">
          <cell r="B19">
            <v>25.279166666666669</v>
          </cell>
          <cell r="C19">
            <v>33.1</v>
          </cell>
          <cell r="D19">
            <v>19.8</v>
          </cell>
          <cell r="E19">
            <v>72.529411764705884</v>
          </cell>
          <cell r="F19">
            <v>100</v>
          </cell>
          <cell r="G19">
            <v>46</v>
          </cell>
          <cell r="H19">
            <v>15.120000000000001</v>
          </cell>
          <cell r="I19" t="str">
            <v>NE</v>
          </cell>
          <cell r="J19">
            <v>28.8</v>
          </cell>
          <cell r="K19">
            <v>0</v>
          </cell>
        </row>
        <row r="20">
          <cell r="B20">
            <v>29.920833333333334</v>
          </cell>
          <cell r="C20">
            <v>37.6</v>
          </cell>
          <cell r="D20">
            <v>23.8</v>
          </cell>
          <cell r="E20">
            <v>54.708333333333336</v>
          </cell>
          <cell r="F20">
            <v>78</v>
          </cell>
          <cell r="G20">
            <v>28</v>
          </cell>
          <cell r="H20">
            <v>14.04</v>
          </cell>
          <cell r="I20" t="str">
            <v>L</v>
          </cell>
          <cell r="J20">
            <v>31.680000000000003</v>
          </cell>
          <cell r="K20">
            <v>0</v>
          </cell>
        </row>
        <row r="21">
          <cell r="B21">
            <v>29.879166666666663</v>
          </cell>
          <cell r="C21">
            <v>34.700000000000003</v>
          </cell>
          <cell r="D21">
            <v>24.4</v>
          </cell>
          <cell r="E21">
            <v>54.75</v>
          </cell>
          <cell r="F21">
            <v>77</v>
          </cell>
          <cell r="G21">
            <v>38</v>
          </cell>
          <cell r="H21">
            <v>14.76</v>
          </cell>
          <cell r="I21" t="str">
            <v>L</v>
          </cell>
          <cell r="J21">
            <v>26.64</v>
          </cell>
          <cell r="K21">
            <v>0</v>
          </cell>
        </row>
        <row r="22">
          <cell r="B22">
            <v>29.673913043478262</v>
          </cell>
          <cell r="C22">
            <v>36.799999999999997</v>
          </cell>
          <cell r="D22">
            <v>24.7</v>
          </cell>
          <cell r="E22">
            <v>59.043478260869563</v>
          </cell>
          <cell r="F22">
            <v>100</v>
          </cell>
          <cell r="G22">
            <v>34</v>
          </cell>
          <cell r="H22">
            <v>22.32</v>
          </cell>
          <cell r="I22" t="str">
            <v>NE</v>
          </cell>
          <cell r="J22">
            <v>40.32</v>
          </cell>
          <cell r="K22">
            <v>0.2</v>
          </cell>
        </row>
        <row r="23">
          <cell r="B23">
            <v>31.479166666666671</v>
          </cell>
          <cell r="C23">
            <v>39.1</v>
          </cell>
          <cell r="D23">
            <v>26.1</v>
          </cell>
          <cell r="E23">
            <v>54.5</v>
          </cell>
          <cell r="F23">
            <v>82</v>
          </cell>
          <cell r="G23">
            <v>24</v>
          </cell>
          <cell r="H23">
            <v>14.04</v>
          </cell>
          <cell r="I23" t="str">
            <v>NO</v>
          </cell>
          <cell r="J23">
            <v>31.680000000000003</v>
          </cell>
          <cell r="K23">
            <v>0</v>
          </cell>
        </row>
        <row r="24">
          <cell r="B24">
            <v>29.979166666666668</v>
          </cell>
          <cell r="C24">
            <v>38.4</v>
          </cell>
          <cell r="D24">
            <v>22.5</v>
          </cell>
          <cell r="E24">
            <v>60</v>
          </cell>
          <cell r="F24">
            <v>100</v>
          </cell>
          <cell r="G24">
            <v>28</v>
          </cell>
          <cell r="H24">
            <v>33.480000000000004</v>
          </cell>
          <cell r="I24" t="str">
            <v>SO</v>
          </cell>
          <cell r="J24">
            <v>57.960000000000008</v>
          </cell>
          <cell r="K24">
            <v>7.6</v>
          </cell>
        </row>
        <row r="25">
          <cell r="B25">
            <v>24.325000000000003</v>
          </cell>
          <cell r="C25">
            <v>29</v>
          </cell>
          <cell r="D25">
            <v>22</v>
          </cell>
          <cell r="E25">
            <v>84.882352941176464</v>
          </cell>
          <cell r="F25">
            <v>100</v>
          </cell>
          <cell r="G25">
            <v>56</v>
          </cell>
          <cell r="H25">
            <v>25.56</v>
          </cell>
          <cell r="I25" t="str">
            <v>SE</v>
          </cell>
          <cell r="J25">
            <v>43.2</v>
          </cell>
          <cell r="K25">
            <v>2.6</v>
          </cell>
        </row>
        <row r="26">
          <cell r="B26">
            <v>26.220833333333331</v>
          </cell>
          <cell r="C26">
            <v>31.7</v>
          </cell>
          <cell r="D26">
            <v>22.5</v>
          </cell>
          <cell r="E26">
            <v>73.25</v>
          </cell>
          <cell r="F26">
            <v>100</v>
          </cell>
          <cell r="G26">
            <v>45</v>
          </cell>
          <cell r="H26">
            <v>16.559999999999999</v>
          </cell>
          <cell r="I26" t="str">
            <v>SE</v>
          </cell>
          <cell r="J26">
            <v>27.36</v>
          </cell>
          <cell r="K26">
            <v>0</v>
          </cell>
        </row>
        <row r="27">
          <cell r="B27">
            <v>26.612500000000001</v>
          </cell>
          <cell r="C27">
            <v>33.9</v>
          </cell>
          <cell r="D27">
            <v>19.7</v>
          </cell>
          <cell r="E27">
            <v>63.583333333333336</v>
          </cell>
          <cell r="F27">
            <v>85</v>
          </cell>
          <cell r="G27">
            <v>40</v>
          </cell>
          <cell r="H27">
            <v>22.32</v>
          </cell>
          <cell r="I27" t="str">
            <v>SE</v>
          </cell>
          <cell r="J27">
            <v>35.64</v>
          </cell>
          <cell r="K27">
            <v>0</v>
          </cell>
        </row>
        <row r="28">
          <cell r="B28">
            <v>27.929166666666671</v>
          </cell>
          <cell r="C28">
            <v>33.1</v>
          </cell>
          <cell r="D28">
            <v>24.2</v>
          </cell>
          <cell r="E28">
            <v>71.166666666666671</v>
          </cell>
          <cell r="F28">
            <v>97</v>
          </cell>
          <cell r="G28">
            <v>50</v>
          </cell>
          <cell r="H28">
            <v>16.559999999999999</v>
          </cell>
          <cell r="I28" t="str">
            <v>L</v>
          </cell>
          <cell r="J28">
            <v>30.96</v>
          </cell>
          <cell r="K28">
            <v>0</v>
          </cell>
        </row>
        <row r="29">
          <cell r="B29">
            <v>26.170833333333331</v>
          </cell>
          <cell r="C29">
            <v>31.8</v>
          </cell>
          <cell r="D29">
            <v>22.8</v>
          </cell>
          <cell r="E29">
            <v>77.958333333333329</v>
          </cell>
          <cell r="F29">
            <v>98</v>
          </cell>
          <cell r="G29">
            <v>54</v>
          </cell>
          <cell r="H29">
            <v>17.28</v>
          </cell>
          <cell r="I29" t="str">
            <v>L</v>
          </cell>
          <cell r="J29">
            <v>37.440000000000005</v>
          </cell>
          <cell r="K29">
            <v>0.2</v>
          </cell>
        </row>
        <row r="30">
          <cell r="B30">
            <v>24.237499999999997</v>
          </cell>
          <cell r="C30">
            <v>27</v>
          </cell>
          <cell r="D30">
            <v>22.3</v>
          </cell>
          <cell r="E30">
            <v>91.272727272727266</v>
          </cell>
          <cell r="F30">
            <v>100</v>
          </cell>
          <cell r="G30">
            <v>68</v>
          </cell>
          <cell r="H30">
            <v>23.040000000000003</v>
          </cell>
          <cell r="I30" t="str">
            <v>L</v>
          </cell>
          <cell r="J30">
            <v>37.800000000000004</v>
          </cell>
          <cell r="K30">
            <v>8</v>
          </cell>
        </row>
        <row r="31">
          <cell r="B31">
            <v>21.833333333333332</v>
          </cell>
          <cell r="C31">
            <v>26.7</v>
          </cell>
          <cell r="D31">
            <v>18.600000000000001</v>
          </cell>
          <cell r="E31">
            <v>61.2</v>
          </cell>
          <cell r="F31">
            <v>100</v>
          </cell>
          <cell r="G31">
            <v>39</v>
          </cell>
          <cell r="H31">
            <v>24.840000000000003</v>
          </cell>
          <cell r="I31" t="str">
            <v>SO</v>
          </cell>
          <cell r="J31">
            <v>52.56</v>
          </cell>
          <cell r="K31">
            <v>36.4</v>
          </cell>
        </row>
        <row r="32">
          <cell r="B32">
            <v>18.324999999999999</v>
          </cell>
          <cell r="C32">
            <v>24</v>
          </cell>
          <cell r="D32">
            <v>11.7</v>
          </cell>
          <cell r="E32">
            <v>59.333333333333336</v>
          </cell>
          <cell r="F32">
            <v>96</v>
          </cell>
          <cell r="G32">
            <v>30</v>
          </cell>
          <cell r="H32">
            <v>19.8</v>
          </cell>
          <cell r="I32" t="str">
            <v>SO</v>
          </cell>
          <cell r="J32">
            <v>42.12</v>
          </cell>
          <cell r="K32">
            <v>0</v>
          </cell>
        </row>
        <row r="33">
          <cell r="B33">
            <v>20.150000000000002</v>
          </cell>
          <cell r="C33">
            <v>28.1</v>
          </cell>
          <cell r="D33">
            <v>13.3</v>
          </cell>
          <cell r="E33">
            <v>54.75</v>
          </cell>
          <cell r="F33">
            <v>86</v>
          </cell>
          <cell r="G33">
            <v>29</v>
          </cell>
          <cell r="H33">
            <v>21.96</v>
          </cell>
          <cell r="I33" t="str">
            <v>L</v>
          </cell>
          <cell r="J33">
            <v>35.28</v>
          </cell>
          <cell r="K33">
            <v>0</v>
          </cell>
        </row>
        <row r="34">
          <cell r="B34">
            <v>23.166666666666661</v>
          </cell>
          <cell r="C34">
            <v>31.1</v>
          </cell>
          <cell r="D34">
            <v>15.6</v>
          </cell>
          <cell r="E34">
            <v>59.083333333333336</v>
          </cell>
          <cell r="F34">
            <v>91</v>
          </cell>
          <cell r="G34">
            <v>32</v>
          </cell>
          <cell r="H34">
            <v>24.840000000000003</v>
          </cell>
          <cell r="I34" t="str">
            <v>L</v>
          </cell>
          <cell r="J34">
            <v>45.72</v>
          </cell>
          <cell r="K34">
            <v>0</v>
          </cell>
        </row>
        <row r="35">
          <cell r="B35">
            <v>25.925000000000001</v>
          </cell>
          <cell r="C35">
            <v>34.6</v>
          </cell>
          <cell r="D35">
            <v>20.2</v>
          </cell>
          <cell r="E35">
            <v>67.583333333333329</v>
          </cell>
          <cell r="F35">
            <v>100</v>
          </cell>
          <cell r="G35">
            <v>41</v>
          </cell>
          <cell r="H35">
            <v>22.32</v>
          </cell>
          <cell r="I35" t="str">
            <v>L</v>
          </cell>
          <cell r="J35">
            <v>64.08</v>
          </cell>
          <cell r="K35">
            <v>12.2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24.529166666666669</v>
          </cell>
          <cell r="C5">
            <v>33.4</v>
          </cell>
          <cell r="D5">
            <v>17.399999999999999</v>
          </cell>
          <cell r="E5">
            <v>62.458333333333336</v>
          </cell>
          <cell r="F5">
            <v>89</v>
          </cell>
          <cell r="G5">
            <v>37</v>
          </cell>
          <cell r="H5">
            <v>11.879999999999999</v>
          </cell>
          <cell r="I5" t="str">
            <v>S</v>
          </cell>
          <cell r="J5">
            <v>37.800000000000004</v>
          </cell>
          <cell r="K5">
            <v>0.2</v>
          </cell>
        </row>
        <row r="6">
          <cell r="B6">
            <v>25.333333333333339</v>
          </cell>
          <cell r="C6">
            <v>35.1</v>
          </cell>
          <cell r="D6">
            <v>16.5</v>
          </cell>
          <cell r="E6">
            <v>60.083333333333336</v>
          </cell>
          <cell r="F6">
            <v>88</v>
          </cell>
          <cell r="G6">
            <v>30</v>
          </cell>
          <cell r="H6">
            <v>14.4</v>
          </cell>
          <cell r="I6" t="str">
            <v>NE</v>
          </cell>
          <cell r="J6">
            <v>29.880000000000003</v>
          </cell>
          <cell r="K6">
            <v>0</v>
          </cell>
        </row>
        <row r="7">
          <cell r="B7">
            <v>20.287499999999994</v>
          </cell>
          <cell r="C7">
            <v>25.7</v>
          </cell>
          <cell r="D7">
            <v>17.8</v>
          </cell>
          <cell r="E7">
            <v>80.583333333333329</v>
          </cell>
          <cell r="F7">
            <v>92</v>
          </cell>
          <cell r="G7">
            <v>60</v>
          </cell>
          <cell r="H7">
            <v>19.8</v>
          </cell>
          <cell r="I7" t="str">
            <v>L</v>
          </cell>
          <cell r="J7">
            <v>43.92</v>
          </cell>
          <cell r="K7">
            <v>20.6</v>
          </cell>
        </row>
        <row r="8">
          <cell r="B8">
            <v>21.666666666666671</v>
          </cell>
          <cell r="C8">
            <v>29.5</v>
          </cell>
          <cell r="D8">
            <v>17.399999999999999</v>
          </cell>
          <cell r="E8">
            <v>80.791666666666671</v>
          </cell>
          <cell r="F8">
            <v>93</v>
          </cell>
          <cell r="G8">
            <v>52</v>
          </cell>
          <cell r="H8">
            <v>6.48</v>
          </cell>
          <cell r="I8" t="str">
            <v>S</v>
          </cell>
          <cell r="J8">
            <v>14.4</v>
          </cell>
          <cell r="K8">
            <v>0.2</v>
          </cell>
        </row>
        <row r="9">
          <cell r="B9">
            <v>22.933333333333334</v>
          </cell>
          <cell r="C9">
            <v>29.4</v>
          </cell>
          <cell r="D9">
            <v>18</v>
          </cell>
          <cell r="E9">
            <v>77.791666666666671</v>
          </cell>
          <cell r="F9">
            <v>94</v>
          </cell>
          <cell r="G9">
            <v>49</v>
          </cell>
          <cell r="H9">
            <v>31.319999999999997</v>
          </cell>
          <cell r="I9" t="str">
            <v>NE</v>
          </cell>
          <cell r="J9">
            <v>55.800000000000004</v>
          </cell>
          <cell r="K9">
            <v>52.6</v>
          </cell>
        </row>
        <row r="10">
          <cell r="B10">
            <v>19.316666666666666</v>
          </cell>
          <cell r="C10">
            <v>25.4</v>
          </cell>
          <cell r="D10">
            <v>12.3</v>
          </cell>
          <cell r="E10">
            <v>63.583333333333336</v>
          </cell>
          <cell r="F10">
            <v>84</v>
          </cell>
          <cell r="G10">
            <v>39</v>
          </cell>
          <cell r="H10">
            <v>23.040000000000003</v>
          </cell>
          <cell r="I10" t="str">
            <v>SO</v>
          </cell>
          <cell r="J10">
            <v>42.480000000000004</v>
          </cell>
          <cell r="K10">
            <v>0</v>
          </cell>
        </row>
        <row r="11">
          <cell r="B11">
            <v>18.95</v>
          </cell>
          <cell r="C11">
            <v>30.2</v>
          </cell>
          <cell r="D11">
            <v>9.8000000000000007</v>
          </cell>
          <cell r="E11">
            <v>67</v>
          </cell>
          <cell r="F11">
            <v>95</v>
          </cell>
          <cell r="G11">
            <v>25</v>
          </cell>
          <cell r="H11">
            <v>10.44</v>
          </cell>
          <cell r="I11" t="str">
            <v>NE</v>
          </cell>
          <cell r="J11">
            <v>21.6</v>
          </cell>
          <cell r="K11">
            <v>0</v>
          </cell>
        </row>
        <row r="12">
          <cell r="B12">
            <v>21.091666666666665</v>
          </cell>
          <cell r="C12">
            <v>31.8</v>
          </cell>
          <cell r="D12">
            <v>13.3</v>
          </cell>
          <cell r="E12">
            <v>65.583333333333329</v>
          </cell>
          <cell r="F12">
            <v>91</v>
          </cell>
          <cell r="G12">
            <v>28</v>
          </cell>
          <cell r="H12">
            <v>12.96</v>
          </cell>
          <cell r="I12" t="str">
            <v>S</v>
          </cell>
          <cell r="J12">
            <v>24.840000000000003</v>
          </cell>
          <cell r="K12">
            <v>0</v>
          </cell>
        </row>
        <row r="13">
          <cell r="B13">
            <v>22.745833333333334</v>
          </cell>
          <cell r="C13">
            <v>35</v>
          </cell>
          <cell r="D13">
            <v>13.1</v>
          </cell>
          <cell r="E13">
            <v>61.333333333333336</v>
          </cell>
          <cell r="F13">
            <v>92</v>
          </cell>
          <cell r="G13">
            <v>26</v>
          </cell>
          <cell r="H13">
            <v>7.2</v>
          </cell>
          <cell r="I13" t="str">
            <v>O</v>
          </cell>
          <cell r="J13">
            <v>16.920000000000002</v>
          </cell>
          <cell r="K13">
            <v>0</v>
          </cell>
        </row>
        <row r="14">
          <cell r="B14">
            <v>23.999999999999996</v>
          </cell>
          <cell r="C14">
            <v>36.299999999999997</v>
          </cell>
          <cell r="D14">
            <v>13.3</v>
          </cell>
          <cell r="E14">
            <v>61.625</v>
          </cell>
          <cell r="F14">
            <v>91</v>
          </cell>
          <cell r="G14">
            <v>26</v>
          </cell>
          <cell r="H14">
            <v>18</v>
          </cell>
          <cell r="I14" t="str">
            <v>NE</v>
          </cell>
          <cell r="J14">
            <v>33.840000000000003</v>
          </cell>
          <cell r="K14">
            <v>0</v>
          </cell>
        </row>
        <row r="15">
          <cell r="B15">
            <v>25.295833333333334</v>
          </cell>
          <cell r="C15">
            <v>38</v>
          </cell>
          <cell r="D15">
            <v>16.899999999999999</v>
          </cell>
          <cell r="E15">
            <v>67.416666666666671</v>
          </cell>
          <cell r="F15">
            <v>90</v>
          </cell>
          <cell r="G15">
            <v>32</v>
          </cell>
          <cell r="H15">
            <v>42.84</v>
          </cell>
          <cell r="I15" t="str">
            <v>NE</v>
          </cell>
          <cell r="J15">
            <v>82.44</v>
          </cell>
          <cell r="K15">
            <v>0.8</v>
          </cell>
        </row>
        <row r="16">
          <cell r="B16">
            <v>27.733333333333334</v>
          </cell>
          <cell r="C16">
            <v>34.799999999999997</v>
          </cell>
          <cell r="D16">
            <v>21.2</v>
          </cell>
          <cell r="E16">
            <v>60.458333333333336</v>
          </cell>
          <cell r="F16">
            <v>79</v>
          </cell>
          <cell r="G16">
            <v>42</v>
          </cell>
          <cell r="H16">
            <v>22.32</v>
          </cell>
          <cell r="I16" t="str">
            <v>N</v>
          </cell>
          <cell r="J16">
            <v>46.800000000000004</v>
          </cell>
          <cell r="K16">
            <v>0</v>
          </cell>
        </row>
        <row r="17">
          <cell r="B17">
            <v>26.891666666666666</v>
          </cell>
          <cell r="C17">
            <v>33.1</v>
          </cell>
          <cell r="D17">
            <v>20</v>
          </cell>
          <cell r="E17">
            <v>65.625</v>
          </cell>
          <cell r="F17">
            <v>88</v>
          </cell>
          <cell r="G17">
            <v>50</v>
          </cell>
          <cell r="H17">
            <v>19.8</v>
          </cell>
          <cell r="I17" t="str">
            <v>NE</v>
          </cell>
          <cell r="J17">
            <v>40.680000000000007</v>
          </cell>
          <cell r="K17">
            <v>1.2</v>
          </cell>
        </row>
        <row r="18">
          <cell r="B18">
            <v>25.712500000000002</v>
          </cell>
          <cell r="C18">
            <v>32.6</v>
          </cell>
          <cell r="D18">
            <v>20.3</v>
          </cell>
          <cell r="E18">
            <v>74.833333333333329</v>
          </cell>
          <cell r="F18">
            <v>91</v>
          </cell>
          <cell r="G18">
            <v>56</v>
          </cell>
          <cell r="H18">
            <v>18</v>
          </cell>
          <cell r="I18" t="str">
            <v>NE</v>
          </cell>
          <cell r="J18">
            <v>55.440000000000005</v>
          </cell>
          <cell r="K18">
            <v>23.799999999999997</v>
          </cell>
        </row>
        <row r="19">
          <cell r="B19">
            <v>27.641666666666666</v>
          </cell>
          <cell r="C19">
            <v>35.6</v>
          </cell>
          <cell r="D19">
            <v>21.4</v>
          </cell>
          <cell r="E19">
            <v>64.708333333333329</v>
          </cell>
          <cell r="F19">
            <v>84</v>
          </cell>
          <cell r="G19">
            <v>39</v>
          </cell>
          <cell r="H19">
            <v>15.48</v>
          </cell>
          <cell r="I19" t="str">
            <v>NE</v>
          </cell>
          <cell r="J19">
            <v>34.56</v>
          </cell>
          <cell r="K19">
            <v>0.2</v>
          </cell>
        </row>
        <row r="20">
          <cell r="B20">
            <v>30.512499999999999</v>
          </cell>
          <cell r="C20">
            <v>37.6</v>
          </cell>
          <cell r="D20">
            <v>24.3</v>
          </cell>
          <cell r="E20">
            <v>53.541666666666664</v>
          </cell>
          <cell r="F20">
            <v>74</v>
          </cell>
          <cell r="G20">
            <v>31</v>
          </cell>
          <cell r="H20">
            <v>20.88</v>
          </cell>
          <cell r="I20" t="str">
            <v>N</v>
          </cell>
          <cell r="J20">
            <v>41.4</v>
          </cell>
          <cell r="K20">
            <v>0</v>
          </cell>
        </row>
        <row r="21">
          <cell r="B21">
            <v>30.829166666666669</v>
          </cell>
          <cell r="C21">
            <v>37.700000000000003</v>
          </cell>
          <cell r="D21">
            <v>24.7</v>
          </cell>
          <cell r="E21">
            <v>54</v>
          </cell>
          <cell r="F21">
            <v>74</v>
          </cell>
          <cell r="G21">
            <v>37</v>
          </cell>
          <cell r="H21">
            <v>19.079999999999998</v>
          </cell>
          <cell r="I21" t="str">
            <v>NE</v>
          </cell>
          <cell r="J21">
            <v>35.28</v>
          </cell>
          <cell r="K21">
            <v>0</v>
          </cell>
        </row>
        <row r="22">
          <cell r="B22">
            <v>30.743478260869573</v>
          </cell>
          <cell r="C22">
            <v>37.4</v>
          </cell>
          <cell r="D22">
            <v>27.3</v>
          </cell>
          <cell r="E22">
            <v>56.826086956521742</v>
          </cell>
          <cell r="F22">
            <v>68</v>
          </cell>
          <cell r="G22">
            <v>34</v>
          </cell>
          <cell r="H22">
            <v>17.64</v>
          </cell>
          <cell r="I22" t="str">
            <v>NE</v>
          </cell>
          <cell r="J22">
            <v>37.800000000000004</v>
          </cell>
          <cell r="K22">
            <v>0</v>
          </cell>
        </row>
        <row r="23">
          <cell r="B23">
            <v>31.254166666666663</v>
          </cell>
          <cell r="C23">
            <v>38.299999999999997</v>
          </cell>
          <cell r="D23">
            <v>26.1</v>
          </cell>
          <cell r="E23">
            <v>55.75</v>
          </cell>
          <cell r="F23">
            <v>75</v>
          </cell>
          <cell r="G23">
            <v>30</v>
          </cell>
          <cell r="H23">
            <v>18</v>
          </cell>
          <cell r="I23" t="str">
            <v>NE</v>
          </cell>
          <cell r="J23">
            <v>39.6</v>
          </cell>
          <cell r="K23">
            <v>0</v>
          </cell>
        </row>
        <row r="24">
          <cell r="B24">
            <v>25.538888888888888</v>
          </cell>
          <cell r="C24">
            <v>31.3</v>
          </cell>
          <cell r="D24">
            <v>22.5</v>
          </cell>
          <cell r="E24">
            <v>79.166666666666671</v>
          </cell>
          <cell r="F24">
            <v>89</v>
          </cell>
          <cell r="G24">
            <v>54</v>
          </cell>
          <cell r="H24">
            <v>15.48</v>
          </cell>
          <cell r="I24" t="str">
            <v>SO</v>
          </cell>
          <cell r="J24">
            <v>33.119999999999997</v>
          </cell>
          <cell r="K24">
            <v>0</v>
          </cell>
        </row>
        <row r="25">
          <cell r="B25">
            <v>25.583333333333332</v>
          </cell>
          <cell r="C25">
            <v>28.9</v>
          </cell>
          <cell r="D25">
            <v>21.2</v>
          </cell>
          <cell r="E25">
            <v>56.083333333333336</v>
          </cell>
          <cell r="F25">
            <v>74</v>
          </cell>
          <cell r="G25">
            <v>46</v>
          </cell>
          <cell r="H25">
            <v>16.920000000000002</v>
          </cell>
          <cell r="I25" t="str">
            <v>S</v>
          </cell>
          <cell r="J25">
            <v>33.840000000000003</v>
          </cell>
          <cell r="K25">
            <v>0</v>
          </cell>
        </row>
        <row r="26">
          <cell r="B26">
            <v>24.770833333333329</v>
          </cell>
          <cell r="C26">
            <v>35.1</v>
          </cell>
          <cell r="D26">
            <v>15.9</v>
          </cell>
          <cell r="E26">
            <v>62.625</v>
          </cell>
          <cell r="F26">
            <v>89</v>
          </cell>
          <cell r="G26">
            <v>37</v>
          </cell>
          <cell r="H26">
            <v>7.9200000000000008</v>
          </cell>
          <cell r="I26" t="str">
            <v>S</v>
          </cell>
          <cell r="J26">
            <v>19.079999999999998</v>
          </cell>
          <cell r="K26">
            <v>0</v>
          </cell>
        </row>
        <row r="27">
          <cell r="B27">
            <v>27.120833333333337</v>
          </cell>
          <cell r="C27">
            <v>37.4</v>
          </cell>
          <cell r="D27">
            <v>19.7</v>
          </cell>
          <cell r="E27">
            <v>69.25</v>
          </cell>
          <cell r="F27">
            <v>93</v>
          </cell>
          <cell r="G27">
            <v>33</v>
          </cell>
          <cell r="H27">
            <v>16.559999999999999</v>
          </cell>
          <cell r="I27" t="str">
            <v>NE</v>
          </cell>
          <cell r="J27">
            <v>43.92</v>
          </cell>
          <cell r="K27">
            <v>0</v>
          </cell>
        </row>
        <row r="28">
          <cell r="B28">
            <v>27.108333333333334</v>
          </cell>
          <cell r="C28">
            <v>33.799999999999997</v>
          </cell>
          <cell r="D28">
            <v>22.3</v>
          </cell>
          <cell r="E28">
            <v>70.958333333333329</v>
          </cell>
          <cell r="F28">
            <v>87</v>
          </cell>
          <cell r="G28">
            <v>52</v>
          </cell>
          <cell r="H28">
            <v>17.28</v>
          </cell>
          <cell r="I28" t="str">
            <v>N</v>
          </cell>
          <cell r="J28">
            <v>39.6</v>
          </cell>
          <cell r="K28">
            <v>0</v>
          </cell>
        </row>
        <row r="29">
          <cell r="B29">
            <v>28.275000000000002</v>
          </cell>
          <cell r="C29">
            <v>33.9</v>
          </cell>
          <cell r="D29">
            <v>23.9</v>
          </cell>
          <cell r="E29">
            <v>68.916666666666671</v>
          </cell>
          <cell r="F29">
            <v>86</v>
          </cell>
          <cell r="G29">
            <v>49</v>
          </cell>
          <cell r="H29">
            <v>11.879999999999999</v>
          </cell>
          <cell r="I29" t="str">
            <v>NE</v>
          </cell>
          <cell r="J29">
            <v>28.44</v>
          </cell>
          <cell r="K29">
            <v>0</v>
          </cell>
        </row>
        <row r="30">
          <cell r="B30">
            <v>23.3125</v>
          </cell>
          <cell r="C30">
            <v>30.1</v>
          </cell>
          <cell r="D30">
            <v>20.5</v>
          </cell>
          <cell r="E30">
            <v>85.75</v>
          </cell>
          <cell r="F30">
            <v>92</v>
          </cell>
          <cell r="G30">
            <v>56</v>
          </cell>
          <cell r="H30">
            <v>14.76</v>
          </cell>
          <cell r="I30" t="str">
            <v>SO</v>
          </cell>
          <cell r="J30">
            <v>34.56</v>
          </cell>
          <cell r="K30">
            <v>36</v>
          </cell>
        </row>
        <row r="31">
          <cell r="B31">
            <v>20.412500000000001</v>
          </cell>
          <cell r="C31">
            <v>25.2</v>
          </cell>
          <cell r="D31">
            <v>15.4</v>
          </cell>
          <cell r="E31">
            <v>75.5</v>
          </cell>
          <cell r="F31">
            <v>95</v>
          </cell>
          <cell r="G31">
            <v>48</v>
          </cell>
          <cell r="H31">
            <v>21.96</v>
          </cell>
          <cell r="I31" t="str">
            <v>SO</v>
          </cell>
          <cell r="J31">
            <v>40.32</v>
          </cell>
          <cell r="K31">
            <v>0.2</v>
          </cell>
        </row>
        <row r="32">
          <cell r="B32">
            <v>18.083333333333332</v>
          </cell>
          <cell r="C32">
            <v>25.1</v>
          </cell>
          <cell r="D32">
            <v>10.7</v>
          </cell>
          <cell r="E32">
            <v>59.75</v>
          </cell>
          <cell r="F32">
            <v>86</v>
          </cell>
          <cell r="G32">
            <v>31</v>
          </cell>
          <cell r="H32">
            <v>16.920000000000002</v>
          </cell>
          <cell r="I32" t="str">
            <v>S</v>
          </cell>
          <cell r="J32">
            <v>33.119999999999997</v>
          </cell>
          <cell r="K32">
            <v>0</v>
          </cell>
        </row>
        <row r="33">
          <cell r="B33">
            <v>18.504166666666666</v>
          </cell>
          <cell r="C33">
            <v>30.6</v>
          </cell>
          <cell r="D33">
            <v>7.1</v>
          </cell>
          <cell r="E33">
            <v>62.375</v>
          </cell>
          <cell r="F33">
            <v>94</v>
          </cell>
          <cell r="G33">
            <v>22</v>
          </cell>
          <cell r="H33">
            <v>9</v>
          </cell>
          <cell r="I33" t="str">
            <v>L</v>
          </cell>
          <cell r="J33">
            <v>23.040000000000003</v>
          </cell>
          <cell r="K33">
            <v>0</v>
          </cell>
        </row>
        <row r="34">
          <cell r="B34">
            <v>22.045833333333331</v>
          </cell>
          <cell r="C34">
            <v>33.700000000000003</v>
          </cell>
          <cell r="D34">
            <v>10.9</v>
          </cell>
          <cell r="E34">
            <v>62.875</v>
          </cell>
          <cell r="F34">
            <v>95</v>
          </cell>
          <cell r="G34">
            <v>26</v>
          </cell>
          <cell r="H34">
            <v>13.32</v>
          </cell>
          <cell r="I34" t="str">
            <v>NE</v>
          </cell>
          <cell r="J34">
            <v>32.04</v>
          </cell>
          <cell r="K34">
            <v>0</v>
          </cell>
        </row>
        <row r="35">
          <cell r="B35">
            <v>26.970833333333331</v>
          </cell>
          <cell r="C35">
            <v>35.5</v>
          </cell>
          <cell r="D35">
            <v>19.5</v>
          </cell>
          <cell r="E35">
            <v>58.416666666666664</v>
          </cell>
          <cell r="F35">
            <v>81</v>
          </cell>
          <cell r="G35">
            <v>35</v>
          </cell>
          <cell r="H35">
            <v>18.720000000000002</v>
          </cell>
          <cell r="I35" t="str">
            <v>NE</v>
          </cell>
          <cell r="J35">
            <v>38.519999999999996</v>
          </cell>
          <cell r="K35">
            <v>0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26.012500000000003</v>
          </cell>
          <cell r="C5">
            <v>32.5</v>
          </cell>
          <cell r="D5">
            <v>21.3</v>
          </cell>
          <cell r="E5">
            <v>61.416666666666664</v>
          </cell>
          <cell r="F5">
            <v>64</v>
          </cell>
          <cell r="G5">
            <v>59</v>
          </cell>
          <cell r="H5">
            <v>30.240000000000002</v>
          </cell>
          <cell r="I5" t="str">
            <v>SE</v>
          </cell>
          <cell r="J5">
            <v>49.680000000000007</v>
          </cell>
          <cell r="K5">
            <v>0</v>
          </cell>
        </row>
        <row r="6">
          <cell r="B6">
            <v>26.341666666666658</v>
          </cell>
          <cell r="C6">
            <v>34</v>
          </cell>
          <cell r="D6">
            <v>20.2</v>
          </cell>
          <cell r="E6">
            <v>62.166666666666664</v>
          </cell>
          <cell r="F6">
            <v>66</v>
          </cell>
          <cell r="G6">
            <v>59</v>
          </cell>
          <cell r="H6">
            <v>30.96</v>
          </cell>
          <cell r="I6" t="str">
            <v>SE</v>
          </cell>
          <cell r="J6">
            <v>53.28</v>
          </cell>
          <cell r="K6">
            <v>0</v>
          </cell>
        </row>
        <row r="7">
          <cell r="B7">
            <v>24.791666666666675</v>
          </cell>
          <cell r="C7">
            <v>33.1</v>
          </cell>
          <cell r="D7">
            <v>17.600000000000001</v>
          </cell>
          <cell r="E7">
            <v>66.291666666666671</v>
          </cell>
          <cell r="F7">
            <v>79</v>
          </cell>
          <cell r="G7">
            <v>59</v>
          </cell>
          <cell r="H7">
            <v>37.440000000000005</v>
          </cell>
          <cell r="I7" t="str">
            <v>L</v>
          </cell>
          <cell r="J7">
            <v>61.92</v>
          </cell>
          <cell r="K7">
            <v>0.2</v>
          </cell>
        </row>
        <row r="8">
          <cell r="B8">
            <v>20.662499999999998</v>
          </cell>
          <cell r="C8">
            <v>24.9</v>
          </cell>
          <cell r="D8">
            <v>17.2</v>
          </cell>
          <cell r="E8">
            <v>69.958333333333329</v>
          </cell>
          <cell r="F8">
            <v>76</v>
          </cell>
          <cell r="G8">
            <v>65</v>
          </cell>
          <cell r="H8">
            <v>26.28</v>
          </cell>
          <cell r="I8" t="str">
            <v>N</v>
          </cell>
          <cell r="J8">
            <v>45</v>
          </cell>
          <cell r="K8">
            <v>0</v>
          </cell>
        </row>
        <row r="9">
          <cell r="B9">
            <v>20.558333333333337</v>
          </cell>
          <cell r="C9">
            <v>24.4</v>
          </cell>
          <cell r="D9">
            <v>17.100000000000001</v>
          </cell>
          <cell r="E9">
            <v>73.583333333333329</v>
          </cell>
          <cell r="F9">
            <v>80</v>
          </cell>
          <cell r="G9">
            <v>70</v>
          </cell>
          <cell r="H9">
            <v>25.56</v>
          </cell>
          <cell r="I9" t="str">
            <v>L</v>
          </cell>
          <cell r="J9">
            <v>48.6</v>
          </cell>
          <cell r="K9">
            <v>21.200000000000003</v>
          </cell>
        </row>
        <row r="10">
          <cell r="B10">
            <v>19.345833333333335</v>
          </cell>
          <cell r="C10">
            <v>26</v>
          </cell>
          <cell r="D10">
            <v>14.6</v>
          </cell>
          <cell r="E10">
            <v>65.583333333333329</v>
          </cell>
          <cell r="F10">
            <v>77</v>
          </cell>
          <cell r="G10">
            <v>52</v>
          </cell>
          <cell r="H10">
            <v>20.16</v>
          </cell>
          <cell r="I10" t="str">
            <v>N</v>
          </cell>
          <cell r="J10">
            <v>33.480000000000004</v>
          </cell>
          <cell r="K10">
            <v>0</v>
          </cell>
        </row>
        <row r="11">
          <cell r="B11">
            <v>19.787499999999998</v>
          </cell>
          <cell r="C11">
            <v>27.9</v>
          </cell>
          <cell r="D11">
            <v>11.3</v>
          </cell>
          <cell r="E11">
            <v>60.708333333333336</v>
          </cell>
          <cell r="F11">
            <v>72</v>
          </cell>
          <cell r="G11">
            <v>51</v>
          </cell>
          <cell r="H11">
            <v>14.76</v>
          </cell>
          <cell r="I11" t="str">
            <v>SE</v>
          </cell>
          <cell r="J11">
            <v>27</v>
          </cell>
          <cell r="K11">
            <v>0</v>
          </cell>
        </row>
        <row r="12">
          <cell r="B12">
            <v>22.316666666666674</v>
          </cell>
          <cell r="C12">
            <v>32.299999999999997</v>
          </cell>
          <cell r="D12">
            <v>13.6</v>
          </cell>
          <cell r="E12">
            <v>59.416666666666664</v>
          </cell>
          <cell r="F12">
            <v>73</v>
          </cell>
          <cell r="G12">
            <v>48</v>
          </cell>
          <cell r="H12">
            <v>11.16</v>
          </cell>
          <cell r="I12" t="str">
            <v>SE</v>
          </cell>
          <cell r="J12">
            <v>21.96</v>
          </cell>
          <cell r="K12">
            <v>0</v>
          </cell>
        </row>
        <row r="13">
          <cell r="B13">
            <v>25.799999999999997</v>
          </cell>
          <cell r="C13">
            <v>33.200000000000003</v>
          </cell>
          <cell r="D13">
            <v>18.5</v>
          </cell>
          <cell r="E13">
            <v>53.916666666666664</v>
          </cell>
          <cell r="F13">
            <v>59</v>
          </cell>
          <cell r="G13">
            <v>50</v>
          </cell>
          <cell r="H13">
            <v>22.68</v>
          </cell>
          <cell r="I13" t="str">
            <v>SE</v>
          </cell>
          <cell r="J13">
            <v>37.440000000000005</v>
          </cell>
          <cell r="K13">
            <v>0</v>
          </cell>
        </row>
        <row r="14">
          <cell r="B14">
            <v>27.495833333333337</v>
          </cell>
          <cell r="C14">
            <v>34.9</v>
          </cell>
          <cell r="D14">
            <v>21.3</v>
          </cell>
          <cell r="E14">
            <v>54.416666666666664</v>
          </cell>
          <cell r="F14">
            <v>65</v>
          </cell>
          <cell r="G14">
            <v>47</v>
          </cell>
          <cell r="H14">
            <v>34.56</v>
          </cell>
          <cell r="I14" t="str">
            <v>SE</v>
          </cell>
          <cell r="J14">
            <v>51.84</v>
          </cell>
          <cell r="K14">
            <v>0</v>
          </cell>
        </row>
        <row r="15">
          <cell r="B15">
            <v>28.458333333333339</v>
          </cell>
          <cell r="C15">
            <v>35</v>
          </cell>
          <cell r="D15">
            <v>21.7</v>
          </cell>
          <cell r="E15">
            <v>63.25</v>
          </cell>
          <cell r="F15">
            <v>71</v>
          </cell>
          <cell r="G15">
            <v>56</v>
          </cell>
          <cell r="H15">
            <v>18.720000000000002</v>
          </cell>
          <cell r="I15" t="str">
            <v>N</v>
          </cell>
          <cell r="J15">
            <v>33.480000000000004</v>
          </cell>
          <cell r="K15">
            <v>0</v>
          </cell>
        </row>
        <row r="16">
          <cell r="B16">
            <v>25.899999999999995</v>
          </cell>
          <cell r="C16">
            <v>30.8</v>
          </cell>
          <cell r="D16">
            <v>22.5</v>
          </cell>
          <cell r="E16">
            <v>69</v>
          </cell>
          <cell r="F16">
            <v>71</v>
          </cell>
          <cell r="G16">
            <v>65</v>
          </cell>
          <cell r="H16">
            <v>26.64</v>
          </cell>
          <cell r="I16" t="str">
            <v>N</v>
          </cell>
          <cell r="J16">
            <v>51.84</v>
          </cell>
          <cell r="K16">
            <v>0</v>
          </cell>
        </row>
        <row r="17">
          <cell r="B17">
            <v>25.433333333333337</v>
          </cell>
          <cell r="C17">
            <v>30.8</v>
          </cell>
          <cell r="D17">
            <v>21.8</v>
          </cell>
          <cell r="E17">
            <v>72.541666666666671</v>
          </cell>
          <cell r="F17">
            <v>81</v>
          </cell>
          <cell r="G17">
            <v>67</v>
          </cell>
          <cell r="H17">
            <v>18.720000000000002</v>
          </cell>
          <cell r="I17" t="str">
            <v>N</v>
          </cell>
          <cell r="J17">
            <v>43.2</v>
          </cell>
          <cell r="K17">
            <v>1.4</v>
          </cell>
        </row>
        <row r="18">
          <cell r="B18">
            <v>22.558333333333337</v>
          </cell>
          <cell r="C18">
            <v>26.8</v>
          </cell>
          <cell r="D18">
            <v>18.5</v>
          </cell>
          <cell r="E18">
            <v>77.916666666666671</v>
          </cell>
          <cell r="F18">
            <v>83</v>
          </cell>
          <cell r="G18">
            <v>70</v>
          </cell>
          <cell r="H18">
            <v>23.040000000000003</v>
          </cell>
          <cell r="I18" t="str">
            <v>L</v>
          </cell>
          <cell r="J18">
            <v>47.88</v>
          </cell>
          <cell r="K18">
            <v>18.600000000000001</v>
          </cell>
        </row>
        <row r="19">
          <cell r="B19">
            <v>25.583333333333339</v>
          </cell>
          <cell r="C19">
            <v>33</v>
          </cell>
          <cell r="D19">
            <v>18.5</v>
          </cell>
          <cell r="E19">
            <v>76.75</v>
          </cell>
          <cell r="F19">
            <v>81</v>
          </cell>
          <cell r="G19">
            <v>71</v>
          </cell>
          <cell r="H19">
            <v>20.88</v>
          </cell>
          <cell r="I19" t="str">
            <v>N</v>
          </cell>
          <cell r="J19">
            <v>34.92</v>
          </cell>
          <cell r="K19">
            <v>0</v>
          </cell>
        </row>
        <row r="20">
          <cell r="B20">
            <v>28.729166666666668</v>
          </cell>
          <cell r="C20">
            <v>35.200000000000003</v>
          </cell>
          <cell r="D20">
            <v>23.4</v>
          </cell>
          <cell r="E20">
            <v>75.041666666666671</v>
          </cell>
          <cell r="F20">
            <v>77</v>
          </cell>
          <cell r="G20">
            <v>73</v>
          </cell>
          <cell r="H20">
            <v>20.88</v>
          </cell>
          <cell r="I20" t="str">
            <v>NE</v>
          </cell>
          <cell r="J20">
            <v>42.84</v>
          </cell>
          <cell r="K20">
            <v>0</v>
          </cell>
        </row>
        <row r="21">
          <cell r="B21">
            <v>28.295833333333338</v>
          </cell>
          <cell r="C21">
            <v>34.1</v>
          </cell>
          <cell r="D21">
            <v>24.2</v>
          </cell>
          <cell r="E21">
            <v>74.083333333333329</v>
          </cell>
          <cell r="F21">
            <v>77</v>
          </cell>
          <cell r="G21">
            <v>71</v>
          </cell>
          <cell r="H21">
            <v>27.720000000000002</v>
          </cell>
          <cell r="I21" t="str">
            <v>NE</v>
          </cell>
          <cell r="J21">
            <v>46.440000000000005</v>
          </cell>
          <cell r="K21">
            <v>0.4</v>
          </cell>
        </row>
        <row r="22">
          <cell r="B22">
            <v>27.979166666666661</v>
          </cell>
          <cell r="C22">
            <v>32.299999999999997</v>
          </cell>
          <cell r="D22">
            <v>24.4</v>
          </cell>
          <cell r="E22">
            <v>73.833333333333329</v>
          </cell>
          <cell r="F22">
            <v>77</v>
          </cell>
          <cell r="G22">
            <v>69</v>
          </cell>
          <cell r="H22">
            <v>19.079999999999998</v>
          </cell>
          <cell r="I22" t="str">
            <v>NE</v>
          </cell>
          <cell r="J22">
            <v>40.32</v>
          </cell>
          <cell r="K22">
            <v>0</v>
          </cell>
        </row>
        <row r="23">
          <cell r="B23">
            <v>29.645833333333329</v>
          </cell>
          <cell r="C23">
            <v>35.6</v>
          </cell>
          <cell r="D23">
            <v>24.5</v>
          </cell>
          <cell r="E23">
            <v>75.041666666666671</v>
          </cell>
          <cell r="F23">
            <v>80</v>
          </cell>
          <cell r="G23">
            <v>70</v>
          </cell>
          <cell r="H23">
            <v>20.16</v>
          </cell>
          <cell r="I23" t="str">
            <v>N</v>
          </cell>
          <cell r="J23">
            <v>42.84</v>
          </cell>
          <cell r="K23">
            <v>0</v>
          </cell>
        </row>
        <row r="24">
          <cell r="B24">
            <v>28.291666666666668</v>
          </cell>
          <cell r="C24">
            <v>35.299999999999997</v>
          </cell>
          <cell r="D24">
            <v>21.4</v>
          </cell>
          <cell r="E24">
            <v>77.458333333333329</v>
          </cell>
          <cell r="F24">
            <v>87</v>
          </cell>
          <cell r="G24">
            <v>70</v>
          </cell>
          <cell r="H24">
            <v>22.68</v>
          </cell>
          <cell r="I24" t="str">
            <v>N</v>
          </cell>
          <cell r="J24">
            <v>59.4</v>
          </cell>
          <cell r="K24">
            <v>5.6000000000000005</v>
          </cell>
        </row>
        <row r="25">
          <cell r="B25">
            <v>24.116666666666671</v>
          </cell>
          <cell r="C25">
            <v>30</v>
          </cell>
          <cell r="D25">
            <v>20.7</v>
          </cell>
          <cell r="E25">
            <v>80.875</v>
          </cell>
          <cell r="F25">
            <v>87</v>
          </cell>
          <cell r="G25">
            <v>70</v>
          </cell>
          <cell r="H25">
            <v>15.840000000000002</v>
          </cell>
          <cell r="I25" t="str">
            <v>N</v>
          </cell>
          <cell r="J25">
            <v>28.8</v>
          </cell>
          <cell r="K25">
            <v>4.4000000000000004</v>
          </cell>
        </row>
        <row r="26">
          <cell r="B26">
            <v>26.504166666666666</v>
          </cell>
          <cell r="C26">
            <v>33.6</v>
          </cell>
          <cell r="D26">
            <v>20.399999999999999</v>
          </cell>
          <cell r="E26">
            <v>74.708333333333329</v>
          </cell>
          <cell r="F26">
            <v>80</v>
          </cell>
          <cell r="G26">
            <v>71</v>
          </cell>
          <cell r="H26">
            <v>19.440000000000001</v>
          </cell>
          <cell r="I26" t="str">
            <v>SE</v>
          </cell>
          <cell r="J26">
            <v>29.16</v>
          </cell>
          <cell r="K26">
            <v>0</v>
          </cell>
        </row>
        <row r="27">
          <cell r="B27">
            <v>27.024999999999995</v>
          </cell>
          <cell r="C27">
            <v>34.5</v>
          </cell>
          <cell r="D27">
            <v>21.7</v>
          </cell>
          <cell r="E27">
            <v>74.958333333333329</v>
          </cell>
          <cell r="F27">
            <v>84</v>
          </cell>
          <cell r="G27">
            <v>70</v>
          </cell>
          <cell r="H27">
            <v>25.2</v>
          </cell>
          <cell r="I27" t="str">
            <v>L</v>
          </cell>
          <cell r="J27">
            <v>72.72</v>
          </cell>
          <cell r="K27">
            <v>3.4000000000000004</v>
          </cell>
        </row>
        <row r="28">
          <cell r="B28">
            <v>25.445833333333336</v>
          </cell>
          <cell r="C28">
            <v>31.5</v>
          </cell>
          <cell r="D28">
            <v>21.6</v>
          </cell>
          <cell r="E28">
            <v>76.958333333333329</v>
          </cell>
          <cell r="F28">
            <v>82</v>
          </cell>
          <cell r="G28">
            <v>71</v>
          </cell>
          <cell r="H28">
            <v>15.120000000000001</v>
          </cell>
          <cell r="I28" t="str">
            <v>N</v>
          </cell>
          <cell r="J28">
            <v>34.56</v>
          </cell>
          <cell r="K28">
            <v>0</v>
          </cell>
        </row>
        <row r="29">
          <cell r="B29">
            <v>26.012500000000003</v>
          </cell>
          <cell r="C29">
            <v>33.700000000000003</v>
          </cell>
          <cell r="D29">
            <v>21</v>
          </cell>
          <cell r="E29">
            <v>75.125</v>
          </cell>
          <cell r="F29">
            <v>79</v>
          </cell>
          <cell r="G29">
            <v>72</v>
          </cell>
          <cell r="H29">
            <v>17.64</v>
          </cell>
          <cell r="I29" t="str">
            <v>NE</v>
          </cell>
          <cell r="J29">
            <v>41.4</v>
          </cell>
          <cell r="K29">
            <v>0</v>
          </cell>
        </row>
        <row r="30">
          <cell r="B30">
            <v>25.816666666666666</v>
          </cell>
          <cell r="C30">
            <v>30.8</v>
          </cell>
          <cell r="D30">
            <v>21.3</v>
          </cell>
          <cell r="E30">
            <v>75.041666666666671</v>
          </cell>
          <cell r="F30">
            <v>84</v>
          </cell>
          <cell r="G30">
            <v>72</v>
          </cell>
          <cell r="H30">
            <v>25.2</v>
          </cell>
          <cell r="I30" t="str">
            <v>N</v>
          </cell>
          <cell r="J30">
            <v>48.6</v>
          </cell>
          <cell r="K30">
            <v>16.600000000000001</v>
          </cell>
        </row>
        <row r="31">
          <cell r="B31">
            <v>22.170833333333334</v>
          </cell>
          <cell r="C31">
            <v>27.7</v>
          </cell>
          <cell r="D31">
            <v>17.5</v>
          </cell>
          <cell r="E31">
            <v>76.041666666666671</v>
          </cell>
          <cell r="F31">
            <v>87</v>
          </cell>
          <cell r="G31">
            <v>61</v>
          </cell>
          <cell r="H31">
            <v>24.48</v>
          </cell>
          <cell r="I31" t="str">
            <v>N</v>
          </cell>
          <cell r="J31">
            <v>43.56</v>
          </cell>
          <cell r="K31">
            <v>2.8</v>
          </cell>
        </row>
        <row r="32">
          <cell r="B32">
            <v>18.337499999999999</v>
          </cell>
          <cell r="C32">
            <v>25.6</v>
          </cell>
          <cell r="D32">
            <v>12</v>
          </cell>
          <cell r="E32">
            <v>71.083333333333329</v>
          </cell>
          <cell r="F32">
            <v>81</v>
          </cell>
          <cell r="G32">
            <v>61</v>
          </cell>
          <cell r="H32">
            <v>27</v>
          </cell>
          <cell r="I32" t="str">
            <v>N</v>
          </cell>
          <cell r="J32">
            <v>43.92</v>
          </cell>
          <cell r="K32">
            <v>0</v>
          </cell>
        </row>
        <row r="33">
          <cell r="B33">
            <v>20.545833333333334</v>
          </cell>
          <cell r="C33">
            <v>29.5</v>
          </cell>
          <cell r="D33">
            <v>12.4</v>
          </cell>
          <cell r="E33">
            <v>67.833333333333329</v>
          </cell>
          <cell r="F33">
            <v>76</v>
          </cell>
          <cell r="G33">
            <v>60</v>
          </cell>
          <cell r="H33">
            <v>15.48</v>
          </cell>
          <cell r="I33" t="str">
            <v>SE</v>
          </cell>
          <cell r="J33">
            <v>34.56</v>
          </cell>
          <cell r="K33">
            <v>0</v>
          </cell>
        </row>
        <row r="34">
          <cell r="B34">
            <v>24.391666666666666</v>
          </cell>
          <cell r="C34">
            <v>33</v>
          </cell>
          <cell r="D34">
            <v>17</v>
          </cell>
          <cell r="E34">
            <v>70.375</v>
          </cell>
          <cell r="F34">
            <v>75</v>
          </cell>
          <cell r="G34">
            <v>65</v>
          </cell>
          <cell r="H34">
            <v>27.720000000000002</v>
          </cell>
          <cell r="I34" t="str">
            <v>L</v>
          </cell>
          <cell r="J34">
            <v>50.76</v>
          </cell>
          <cell r="K34">
            <v>0</v>
          </cell>
        </row>
        <row r="35">
          <cell r="B35">
            <v>25.891666666666669</v>
          </cell>
          <cell r="C35">
            <v>32.799999999999997</v>
          </cell>
          <cell r="D35">
            <v>19.899999999999999</v>
          </cell>
          <cell r="E35">
            <v>75.333333333333329</v>
          </cell>
          <cell r="F35">
            <v>87</v>
          </cell>
          <cell r="G35">
            <v>68</v>
          </cell>
          <cell r="H35">
            <v>27</v>
          </cell>
          <cell r="I35" t="str">
            <v>L</v>
          </cell>
          <cell r="J35">
            <v>48.24</v>
          </cell>
          <cell r="K35">
            <v>16.799999999999997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27.162500000000005</v>
          </cell>
          <cell r="C5">
            <v>34.700000000000003</v>
          </cell>
          <cell r="D5">
            <v>19.5</v>
          </cell>
          <cell r="E5">
            <v>37.166666666666664</v>
          </cell>
          <cell r="F5">
            <v>62</v>
          </cell>
          <cell r="G5">
            <v>21</v>
          </cell>
          <cell r="H5">
            <v>18</v>
          </cell>
          <cell r="I5" t="str">
            <v>SE</v>
          </cell>
          <cell r="J5">
            <v>33.119999999999997</v>
          </cell>
          <cell r="K5">
            <v>0</v>
          </cell>
        </row>
        <row r="6">
          <cell r="B6">
            <v>24.772222222222222</v>
          </cell>
          <cell r="C6">
            <v>34.200000000000003</v>
          </cell>
          <cell r="D6">
            <v>19</v>
          </cell>
          <cell r="E6">
            <v>50.666666666666664</v>
          </cell>
          <cell r="F6">
            <v>73</v>
          </cell>
          <cell r="G6">
            <v>26</v>
          </cell>
          <cell r="H6">
            <v>14.76</v>
          </cell>
          <cell r="I6" t="str">
            <v>L</v>
          </cell>
          <cell r="J6">
            <v>30.6</v>
          </cell>
          <cell r="K6">
            <v>0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29.842857142857138</v>
          </cell>
          <cell r="C29">
            <v>31.8</v>
          </cell>
          <cell r="D29">
            <v>26.8</v>
          </cell>
          <cell r="E29">
            <v>57</v>
          </cell>
          <cell r="F29">
            <v>73</v>
          </cell>
          <cell r="G29">
            <v>46</v>
          </cell>
          <cell r="H29">
            <v>9.3600000000000012</v>
          </cell>
          <cell r="I29" t="str">
            <v>SE</v>
          </cell>
          <cell r="J29">
            <v>21.96</v>
          </cell>
          <cell r="K29">
            <v>0.2</v>
          </cell>
        </row>
        <row r="30">
          <cell r="B30">
            <v>27.0625</v>
          </cell>
          <cell r="C30">
            <v>35.200000000000003</v>
          </cell>
          <cell r="D30">
            <v>21.7</v>
          </cell>
          <cell r="E30">
            <v>67.125</v>
          </cell>
          <cell r="F30">
            <v>90</v>
          </cell>
          <cell r="G30">
            <v>34</v>
          </cell>
          <cell r="H30">
            <v>16.2</v>
          </cell>
          <cell r="I30" t="str">
            <v>NO</v>
          </cell>
          <cell r="J30">
            <v>32.76</v>
          </cell>
          <cell r="K30">
            <v>0</v>
          </cell>
        </row>
        <row r="31">
          <cell r="B31">
            <v>23.545833333333331</v>
          </cell>
          <cell r="C31">
            <v>27</v>
          </cell>
          <cell r="D31">
            <v>21.6</v>
          </cell>
          <cell r="E31">
            <v>74.5</v>
          </cell>
          <cell r="F31">
            <v>91</v>
          </cell>
          <cell r="G31">
            <v>46</v>
          </cell>
          <cell r="H31">
            <v>27.36</v>
          </cell>
          <cell r="I31" t="str">
            <v>SO</v>
          </cell>
          <cell r="J31">
            <v>54.72</v>
          </cell>
          <cell r="K31">
            <v>2.2000000000000002</v>
          </cell>
        </row>
        <row r="32">
          <cell r="B32">
            <v>21.583333333333329</v>
          </cell>
          <cell r="C32">
            <v>27.8</v>
          </cell>
          <cell r="D32">
            <v>16.600000000000001</v>
          </cell>
          <cell r="E32">
            <v>53.875</v>
          </cell>
          <cell r="F32">
            <v>82</v>
          </cell>
          <cell r="G32">
            <v>25</v>
          </cell>
          <cell r="H32">
            <v>12.96</v>
          </cell>
          <cell r="I32" t="str">
            <v>SO</v>
          </cell>
          <cell r="J32">
            <v>27</v>
          </cell>
          <cell r="K32">
            <v>0</v>
          </cell>
        </row>
        <row r="33">
          <cell r="B33">
            <v>21.120833333333334</v>
          </cell>
          <cell r="C33">
            <v>30.4</v>
          </cell>
          <cell r="D33">
            <v>10.6</v>
          </cell>
          <cell r="E33">
            <v>47.125</v>
          </cell>
          <cell r="F33">
            <v>88</v>
          </cell>
          <cell r="G33">
            <v>19</v>
          </cell>
          <cell r="H33">
            <v>9.7200000000000006</v>
          </cell>
          <cell r="I33" t="str">
            <v>L</v>
          </cell>
          <cell r="J33">
            <v>23.759999999999998</v>
          </cell>
          <cell r="K33">
            <v>0</v>
          </cell>
        </row>
        <row r="34">
          <cell r="B34">
            <v>24.733333333333331</v>
          </cell>
          <cell r="C34">
            <v>34.200000000000003</v>
          </cell>
          <cell r="D34">
            <v>17.600000000000001</v>
          </cell>
          <cell r="E34">
            <v>50.5</v>
          </cell>
          <cell r="F34">
            <v>77</v>
          </cell>
          <cell r="G34">
            <v>28</v>
          </cell>
          <cell r="H34">
            <v>12.6</v>
          </cell>
          <cell r="I34" t="str">
            <v>L</v>
          </cell>
          <cell r="J34">
            <v>24.12</v>
          </cell>
          <cell r="K34">
            <v>0</v>
          </cell>
        </row>
        <row r="35">
          <cell r="B35">
            <v>25.270833333333332</v>
          </cell>
          <cell r="C35">
            <v>34.9</v>
          </cell>
          <cell r="D35">
            <v>20.8</v>
          </cell>
          <cell r="E35">
            <v>64.291666666666671</v>
          </cell>
          <cell r="F35">
            <v>86</v>
          </cell>
          <cell r="G35">
            <v>34</v>
          </cell>
          <cell r="H35">
            <v>32.04</v>
          </cell>
          <cell r="I35" t="str">
            <v>N</v>
          </cell>
          <cell r="J35">
            <v>61.92</v>
          </cell>
          <cell r="K35">
            <v>1.4</v>
          </cell>
        </row>
        <row r="36">
          <cell r="I36" t="str">
            <v>SE</v>
          </cell>
        </row>
      </sheetData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24.637500000000003</v>
          </cell>
          <cell r="C5">
            <v>32.700000000000003</v>
          </cell>
          <cell r="D5">
            <v>17.100000000000001</v>
          </cell>
          <cell r="E5">
            <v>41.291666666666664</v>
          </cell>
          <cell r="F5">
            <v>65</v>
          </cell>
          <cell r="G5">
            <v>21</v>
          </cell>
          <cell r="H5">
            <v>23.759999999999998</v>
          </cell>
          <cell r="I5" t="str">
            <v>N</v>
          </cell>
          <cell r="J5">
            <v>40.32</v>
          </cell>
          <cell r="K5">
            <v>0</v>
          </cell>
        </row>
        <row r="6">
          <cell r="B6">
            <v>24.595833333333331</v>
          </cell>
          <cell r="C6">
            <v>32.799999999999997</v>
          </cell>
          <cell r="D6">
            <v>17.5</v>
          </cell>
          <cell r="E6">
            <v>47.958333333333336</v>
          </cell>
          <cell r="F6">
            <v>70</v>
          </cell>
          <cell r="G6">
            <v>24</v>
          </cell>
          <cell r="H6">
            <v>16.559999999999999</v>
          </cell>
          <cell r="I6" t="str">
            <v>N</v>
          </cell>
          <cell r="J6">
            <v>30.96</v>
          </cell>
          <cell r="K6">
            <v>0</v>
          </cell>
        </row>
        <row r="7">
          <cell r="B7">
            <v>24.749999999999996</v>
          </cell>
          <cell r="C7">
            <v>34.1</v>
          </cell>
          <cell r="D7">
            <v>18.3</v>
          </cell>
          <cell r="E7">
            <v>57</v>
          </cell>
          <cell r="F7">
            <v>93</v>
          </cell>
          <cell r="G7">
            <v>27</v>
          </cell>
          <cell r="H7">
            <v>21.96</v>
          </cell>
          <cell r="I7" t="str">
            <v>NO</v>
          </cell>
          <cell r="J7">
            <v>54</v>
          </cell>
          <cell r="K7">
            <v>0</v>
          </cell>
        </row>
        <row r="8">
          <cell r="B8">
            <v>19.966666666666665</v>
          </cell>
          <cell r="C8">
            <v>25.9</v>
          </cell>
          <cell r="D8">
            <v>16.600000000000001</v>
          </cell>
          <cell r="E8">
            <v>84.041666666666671</v>
          </cell>
          <cell r="F8">
            <v>95</v>
          </cell>
          <cell r="G8">
            <v>58</v>
          </cell>
          <cell r="H8">
            <v>13.68</v>
          </cell>
          <cell r="I8" t="str">
            <v>NE</v>
          </cell>
          <cell r="J8">
            <v>26.28</v>
          </cell>
          <cell r="K8">
            <v>0</v>
          </cell>
        </row>
        <row r="9">
          <cell r="B9">
            <v>19.570833333333336</v>
          </cell>
          <cell r="C9">
            <v>25.3</v>
          </cell>
          <cell r="D9">
            <v>17.399999999999999</v>
          </cell>
          <cell r="E9">
            <v>89.458333333333329</v>
          </cell>
          <cell r="F9">
            <v>95</v>
          </cell>
          <cell r="G9">
            <v>65</v>
          </cell>
          <cell r="H9">
            <v>20.52</v>
          </cell>
          <cell r="I9" t="str">
            <v>N</v>
          </cell>
          <cell r="J9">
            <v>59.04</v>
          </cell>
          <cell r="K9">
            <v>0</v>
          </cell>
        </row>
        <row r="10">
          <cell r="B10">
            <v>18.908333333333331</v>
          </cell>
          <cell r="C10">
            <v>25.5</v>
          </cell>
          <cell r="D10">
            <v>15.6</v>
          </cell>
          <cell r="E10">
            <v>76.666666666666671</v>
          </cell>
          <cell r="F10">
            <v>96</v>
          </cell>
          <cell r="G10">
            <v>30</v>
          </cell>
          <cell r="H10">
            <v>13.32</v>
          </cell>
          <cell r="I10" t="str">
            <v>L</v>
          </cell>
          <cell r="J10">
            <v>34.92</v>
          </cell>
          <cell r="K10">
            <v>0</v>
          </cell>
        </row>
        <row r="11">
          <cell r="B11">
            <v>18.845833333333335</v>
          </cell>
          <cell r="C11">
            <v>27.4</v>
          </cell>
          <cell r="D11">
            <v>10.9</v>
          </cell>
          <cell r="E11">
            <v>55.041666666666664</v>
          </cell>
          <cell r="F11">
            <v>86</v>
          </cell>
          <cell r="G11">
            <v>25</v>
          </cell>
          <cell r="H11">
            <v>11.520000000000001</v>
          </cell>
          <cell r="I11" t="str">
            <v>N</v>
          </cell>
          <cell r="J11">
            <v>26.28</v>
          </cell>
          <cell r="K11">
            <v>0</v>
          </cell>
        </row>
        <row r="12">
          <cell r="B12">
            <v>22.175000000000001</v>
          </cell>
          <cell r="C12">
            <v>29.2</v>
          </cell>
          <cell r="D12">
            <v>14.7</v>
          </cell>
          <cell r="E12">
            <v>43.625</v>
          </cell>
          <cell r="F12">
            <v>66</v>
          </cell>
          <cell r="G12">
            <v>26</v>
          </cell>
          <cell r="H12">
            <v>14.4</v>
          </cell>
          <cell r="I12" t="str">
            <v>N</v>
          </cell>
          <cell r="J12">
            <v>29.880000000000003</v>
          </cell>
          <cell r="K12">
            <v>0</v>
          </cell>
        </row>
        <row r="13">
          <cell r="B13">
            <v>25.262499999999999</v>
          </cell>
          <cell r="C13">
            <v>32.200000000000003</v>
          </cell>
          <cell r="D13">
            <v>19.2</v>
          </cell>
          <cell r="E13">
            <v>34.916666666666664</v>
          </cell>
          <cell r="F13">
            <v>49</v>
          </cell>
          <cell r="G13">
            <v>18</v>
          </cell>
          <cell r="H13">
            <v>13.68</v>
          </cell>
          <cell r="I13" t="str">
            <v>NO</v>
          </cell>
          <cell r="J13">
            <v>29.52</v>
          </cell>
          <cell r="K13">
            <v>0</v>
          </cell>
        </row>
        <row r="14">
          <cell r="B14">
            <v>26.045833333333331</v>
          </cell>
          <cell r="C14">
            <v>33.200000000000003</v>
          </cell>
          <cell r="D14">
            <v>18.7</v>
          </cell>
          <cell r="E14">
            <v>36.416666666666664</v>
          </cell>
          <cell r="F14">
            <v>58</v>
          </cell>
          <cell r="G14">
            <v>20</v>
          </cell>
          <cell r="H14">
            <v>24.12</v>
          </cell>
          <cell r="I14" t="str">
            <v>NO</v>
          </cell>
          <cell r="J14">
            <v>49.680000000000007</v>
          </cell>
          <cell r="K14">
            <v>0</v>
          </cell>
        </row>
        <row r="15">
          <cell r="B15">
            <v>25.191666666666666</v>
          </cell>
          <cell r="C15">
            <v>31.8</v>
          </cell>
          <cell r="D15">
            <v>20.8</v>
          </cell>
          <cell r="E15">
            <v>47.75</v>
          </cell>
          <cell r="F15">
            <v>71</v>
          </cell>
          <cell r="G15">
            <v>29</v>
          </cell>
          <cell r="H15">
            <v>20.16</v>
          </cell>
          <cell r="I15" t="str">
            <v>SO</v>
          </cell>
          <cell r="J15">
            <v>36.72</v>
          </cell>
          <cell r="K15">
            <v>0</v>
          </cell>
        </row>
        <row r="16">
          <cell r="B16">
            <v>24.270833333333343</v>
          </cell>
          <cell r="C16">
            <v>31.2</v>
          </cell>
          <cell r="D16">
            <v>18.399999999999999</v>
          </cell>
          <cell r="E16">
            <v>60.833333333333336</v>
          </cell>
          <cell r="F16">
            <v>87</v>
          </cell>
          <cell r="G16">
            <v>33</v>
          </cell>
          <cell r="H16">
            <v>24.12</v>
          </cell>
          <cell r="I16" t="str">
            <v>SO</v>
          </cell>
          <cell r="J16">
            <v>47.16</v>
          </cell>
          <cell r="K16">
            <v>0</v>
          </cell>
        </row>
        <row r="17">
          <cell r="B17">
            <v>23.924999999999997</v>
          </cell>
          <cell r="C17">
            <v>30.6</v>
          </cell>
          <cell r="D17">
            <v>20.2</v>
          </cell>
          <cell r="E17">
            <v>65.166666666666671</v>
          </cell>
          <cell r="F17">
            <v>83</v>
          </cell>
          <cell r="G17">
            <v>33</v>
          </cell>
          <cell r="H17">
            <v>26.64</v>
          </cell>
          <cell r="I17" t="str">
            <v>S</v>
          </cell>
          <cell r="J17">
            <v>43.2</v>
          </cell>
          <cell r="K17">
            <v>0</v>
          </cell>
        </row>
        <row r="18">
          <cell r="B18">
            <v>21.325000000000003</v>
          </cell>
          <cell r="C18">
            <v>30.4</v>
          </cell>
          <cell r="D18">
            <v>17.600000000000001</v>
          </cell>
          <cell r="E18">
            <v>81.083333333333329</v>
          </cell>
          <cell r="F18">
            <v>95</v>
          </cell>
          <cell r="G18">
            <v>45</v>
          </cell>
          <cell r="H18">
            <v>16.559999999999999</v>
          </cell>
          <cell r="I18" t="str">
            <v>O</v>
          </cell>
          <cell r="J18">
            <v>50.04</v>
          </cell>
          <cell r="K18">
            <v>3</v>
          </cell>
        </row>
        <row r="19">
          <cell r="B19">
            <v>23.691666666666674</v>
          </cell>
          <cell r="C19">
            <v>31.7</v>
          </cell>
          <cell r="D19">
            <v>18</v>
          </cell>
          <cell r="E19">
            <v>69.541666666666671</v>
          </cell>
          <cell r="F19">
            <v>95</v>
          </cell>
          <cell r="G19">
            <v>36</v>
          </cell>
          <cell r="H19">
            <v>15.840000000000002</v>
          </cell>
          <cell r="I19" t="str">
            <v>O</v>
          </cell>
          <cell r="J19">
            <v>46.080000000000005</v>
          </cell>
          <cell r="K19">
            <v>0</v>
          </cell>
        </row>
        <row r="20">
          <cell r="B20">
            <v>26.983333333333331</v>
          </cell>
          <cell r="C20">
            <v>34.6</v>
          </cell>
          <cell r="D20">
            <v>20.8</v>
          </cell>
          <cell r="E20">
            <v>53.291666666666664</v>
          </cell>
          <cell r="F20">
            <v>76</v>
          </cell>
          <cell r="G20">
            <v>28</v>
          </cell>
          <cell r="H20">
            <v>14.4</v>
          </cell>
          <cell r="I20" t="str">
            <v>SO</v>
          </cell>
          <cell r="J20">
            <v>30.6</v>
          </cell>
          <cell r="K20">
            <v>0</v>
          </cell>
        </row>
        <row r="21">
          <cell r="B21">
            <v>26.295833333333334</v>
          </cell>
          <cell r="C21">
            <v>31.4</v>
          </cell>
          <cell r="D21">
            <v>23</v>
          </cell>
          <cell r="E21">
            <v>58.416666666666664</v>
          </cell>
          <cell r="F21">
            <v>72</v>
          </cell>
          <cell r="G21">
            <v>38</v>
          </cell>
          <cell r="H21">
            <v>16.559999999999999</v>
          </cell>
          <cell r="I21" t="str">
            <v>L</v>
          </cell>
          <cell r="J21">
            <v>55.800000000000004</v>
          </cell>
          <cell r="K21">
            <v>0</v>
          </cell>
        </row>
        <row r="22">
          <cell r="B22">
            <v>25.639130434782604</v>
          </cell>
          <cell r="C22">
            <v>32.9</v>
          </cell>
          <cell r="D22">
            <v>23.2</v>
          </cell>
          <cell r="E22">
            <v>64.391304347826093</v>
          </cell>
          <cell r="F22">
            <v>81</v>
          </cell>
          <cell r="G22">
            <v>35</v>
          </cell>
          <cell r="H22">
            <v>18.720000000000002</v>
          </cell>
          <cell r="I22" t="str">
            <v>SE</v>
          </cell>
          <cell r="J22">
            <v>35.28</v>
          </cell>
          <cell r="K22">
            <v>0</v>
          </cell>
        </row>
        <row r="23">
          <cell r="B23">
            <v>25.683333333333334</v>
          </cell>
          <cell r="C23">
            <v>33.299999999999997</v>
          </cell>
          <cell r="D23">
            <v>21.2</v>
          </cell>
          <cell r="E23">
            <v>64.375</v>
          </cell>
          <cell r="F23">
            <v>81</v>
          </cell>
          <cell r="G23">
            <v>33</v>
          </cell>
          <cell r="H23">
            <v>10.8</v>
          </cell>
          <cell r="I23" t="str">
            <v>S</v>
          </cell>
          <cell r="J23">
            <v>34.56</v>
          </cell>
          <cell r="K23">
            <v>0.60000000000000009</v>
          </cell>
        </row>
        <row r="24">
          <cell r="B24">
            <v>22.562500000000004</v>
          </cell>
          <cell r="C24">
            <v>30</v>
          </cell>
          <cell r="D24">
            <v>18.7</v>
          </cell>
          <cell r="E24">
            <v>78.958333333333329</v>
          </cell>
          <cell r="F24">
            <v>94</v>
          </cell>
          <cell r="G24">
            <v>44</v>
          </cell>
          <cell r="H24">
            <v>23.759999999999998</v>
          </cell>
          <cell r="I24" t="str">
            <v>SE</v>
          </cell>
          <cell r="J24">
            <v>45.36</v>
          </cell>
          <cell r="K24">
            <v>0.2</v>
          </cell>
        </row>
        <row r="25">
          <cell r="B25">
            <v>22.662500000000005</v>
          </cell>
          <cell r="C25">
            <v>29.3</v>
          </cell>
          <cell r="D25">
            <v>18.899999999999999</v>
          </cell>
          <cell r="E25">
            <v>76.375</v>
          </cell>
          <cell r="F25">
            <v>94</v>
          </cell>
          <cell r="G25">
            <v>42</v>
          </cell>
          <cell r="H25">
            <v>23.400000000000002</v>
          </cell>
          <cell r="I25" t="str">
            <v>N</v>
          </cell>
          <cell r="J25">
            <v>37.080000000000005</v>
          </cell>
          <cell r="K25">
            <v>0</v>
          </cell>
        </row>
        <row r="26">
          <cell r="B26">
            <v>24.175000000000001</v>
          </cell>
          <cell r="C26">
            <v>30.6</v>
          </cell>
          <cell r="D26">
            <v>19.3</v>
          </cell>
          <cell r="E26">
            <v>73.25</v>
          </cell>
          <cell r="F26">
            <v>93</v>
          </cell>
          <cell r="G26">
            <v>48</v>
          </cell>
          <cell r="H26">
            <v>17.28</v>
          </cell>
          <cell r="I26" t="str">
            <v>NO</v>
          </cell>
          <cell r="J26">
            <v>37.080000000000005</v>
          </cell>
          <cell r="K26">
            <v>0</v>
          </cell>
        </row>
        <row r="27">
          <cell r="B27">
            <v>24.666666666666668</v>
          </cell>
          <cell r="C27">
            <v>32.1</v>
          </cell>
          <cell r="D27">
            <v>20.100000000000001</v>
          </cell>
          <cell r="E27">
            <v>71.958333333333329</v>
          </cell>
          <cell r="F27">
            <v>87</v>
          </cell>
          <cell r="G27">
            <v>42</v>
          </cell>
          <cell r="H27">
            <v>23.040000000000003</v>
          </cell>
          <cell r="I27" t="str">
            <v>NO</v>
          </cell>
          <cell r="J27">
            <v>59.4</v>
          </cell>
          <cell r="K27">
            <v>0</v>
          </cell>
        </row>
        <row r="28">
          <cell r="B28">
            <v>24.054166666666671</v>
          </cell>
          <cell r="C28">
            <v>32.200000000000003</v>
          </cell>
          <cell r="D28">
            <v>20.100000000000001</v>
          </cell>
          <cell r="E28">
            <v>75.208333333333329</v>
          </cell>
          <cell r="F28">
            <v>93</v>
          </cell>
          <cell r="G28">
            <v>40</v>
          </cell>
          <cell r="H28">
            <v>16.920000000000002</v>
          </cell>
          <cell r="I28" t="str">
            <v>SO</v>
          </cell>
          <cell r="J28">
            <v>57.24</v>
          </cell>
          <cell r="K28">
            <v>0</v>
          </cell>
        </row>
        <row r="29">
          <cell r="B29">
            <v>23.529166666666665</v>
          </cell>
          <cell r="C29">
            <v>29.5</v>
          </cell>
          <cell r="D29">
            <v>20.8</v>
          </cell>
          <cell r="E29">
            <v>76.166666666666671</v>
          </cell>
          <cell r="F29">
            <v>88</v>
          </cell>
          <cell r="G29">
            <v>52</v>
          </cell>
          <cell r="H29">
            <v>11.879999999999999</v>
          </cell>
          <cell r="I29" t="str">
            <v>N</v>
          </cell>
          <cell r="J29">
            <v>49.680000000000007</v>
          </cell>
          <cell r="K29">
            <v>0</v>
          </cell>
        </row>
        <row r="30">
          <cell r="B30">
            <v>23.329166666666669</v>
          </cell>
          <cell r="C30">
            <v>31.1</v>
          </cell>
          <cell r="D30">
            <v>19.3</v>
          </cell>
          <cell r="E30">
            <v>77.333333333333329</v>
          </cell>
          <cell r="F30">
            <v>92</v>
          </cell>
          <cell r="G30">
            <v>41</v>
          </cell>
          <cell r="H30">
            <v>18.36</v>
          </cell>
          <cell r="I30" t="str">
            <v>L</v>
          </cell>
          <cell r="J30">
            <v>48.24</v>
          </cell>
          <cell r="K30">
            <v>13.399999999999999</v>
          </cell>
        </row>
        <row r="31">
          <cell r="B31">
            <v>20.120833333333326</v>
          </cell>
          <cell r="C31">
            <v>23.8</v>
          </cell>
          <cell r="D31">
            <v>17.600000000000001</v>
          </cell>
          <cell r="E31">
            <v>83.875</v>
          </cell>
          <cell r="F31">
            <v>93</v>
          </cell>
          <cell r="G31">
            <v>60</v>
          </cell>
          <cell r="H31">
            <v>17.64</v>
          </cell>
          <cell r="I31" t="str">
            <v>L</v>
          </cell>
          <cell r="J31">
            <v>43.92</v>
          </cell>
          <cell r="K31">
            <v>0.4</v>
          </cell>
        </row>
        <row r="32">
          <cell r="B32">
            <v>17.908333333333335</v>
          </cell>
          <cell r="C32">
            <v>24.4</v>
          </cell>
          <cell r="D32">
            <v>12.4</v>
          </cell>
          <cell r="E32">
            <v>65.833333333333329</v>
          </cell>
          <cell r="F32">
            <v>93</v>
          </cell>
          <cell r="G32">
            <v>27</v>
          </cell>
          <cell r="H32">
            <v>11.16</v>
          </cell>
          <cell r="I32" t="str">
            <v>NE</v>
          </cell>
          <cell r="J32">
            <v>29.52</v>
          </cell>
          <cell r="K32">
            <v>0</v>
          </cell>
        </row>
        <row r="33">
          <cell r="B33">
            <v>19.387499999999999</v>
          </cell>
          <cell r="C33">
            <v>28.9</v>
          </cell>
          <cell r="D33">
            <v>11.7</v>
          </cell>
          <cell r="E33">
            <v>46</v>
          </cell>
          <cell r="F33">
            <v>74</v>
          </cell>
          <cell r="G33">
            <v>17</v>
          </cell>
          <cell r="H33">
            <v>12.6</v>
          </cell>
          <cell r="I33" t="str">
            <v>NO</v>
          </cell>
          <cell r="J33">
            <v>35.28</v>
          </cell>
          <cell r="K33">
            <v>0</v>
          </cell>
        </row>
        <row r="34">
          <cell r="B34">
            <v>23.804166666666671</v>
          </cell>
          <cell r="C34">
            <v>31.6</v>
          </cell>
          <cell r="D34">
            <v>17.7</v>
          </cell>
          <cell r="E34">
            <v>45.791666666666664</v>
          </cell>
          <cell r="F34">
            <v>60</v>
          </cell>
          <cell r="G34">
            <v>29</v>
          </cell>
          <cell r="H34">
            <v>22.32</v>
          </cell>
          <cell r="I34" t="str">
            <v>NO</v>
          </cell>
          <cell r="J34">
            <v>36.72</v>
          </cell>
          <cell r="K34">
            <v>0</v>
          </cell>
        </row>
        <row r="35">
          <cell r="B35">
            <v>23.783333333333335</v>
          </cell>
          <cell r="C35">
            <v>31.9</v>
          </cell>
          <cell r="D35">
            <v>17.5</v>
          </cell>
          <cell r="E35">
            <v>64.875</v>
          </cell>
          <cell r="F35">
            <v>91</v>
          </cell>
          <cell r="G35">
            <v>34</v>
          </cell>
          <cell r="H35">
            <v>27.36</v>
          </cell>
          <cell r="I35" t="str">
            <v>O</v>
          </cell>
          <cell r="J35">
            <v>56.16</v>
          </cell>
          <cell r="K35">
            <v>0.60000000000000009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29.541666666666661</v>
          </cell>
          <cell r="C5">
            <v>34.4</v>
          </cell>
          <cell r="D5">
            <v>24.3</v>
          </cell>
          <cell r="E5">
            <v>42.375</v>
          </cell>
          <cell r="F5">
            <v>75</v>
          </cell>
          <cell r="G5">
            <v>26</v>
          </cell>
          <cell r="H5">
            <v>19.8</v>
          </cell>
          <cell r="I5" t="str">
            <v>SE</v>
          </cell>
          <cell r="J5">
            <v>46.080000000000005</v>
          </cell>
          <cell r="K5">
            <v>0</v>
          </cell>
        </row>
        <row r="6">
          <cell r="B6">
            <v>28.1875</v>
          </cell>
          <cell r="C6">
            <v>35.9</v>
          </cell>
          <cell r="D6">
            <v>20.7</v>
          </cell>
          <cell r="E6">
            <v>57.916666666666664</v>
          </cell>
          <cell r="F6">
            <v>92</v>
          </cell>
          <cell r="G6">
            <v>32</v>
          </cell>
          <cell r="H6">
            <v>16.2</v>
          </cell>
          <cell r="I6" t="str">
            <v>L</v>
          </cell>
          <cell r="J6">
            <v>29.880000000000003</v>
          </cell>
          <cell r="K6">
            <v>0</v>
          </cell>
        </row>
        <row r="7">
          <cell r="B7">
            <v>27.875000000000004</v>
          </cell>
          <cell r="C7">
            <v>31.4</v>
          </cell>
          <cell r="D7">
            <v>23.8</v>
          </cell>
          <cell r="E7">
            <v>60.833333333333336</v>
          </cell>
          <cell r="F7">
            <v>88</v>
          </cell>
          <cell r="G7">
            <v>45</v>
          </cell>
          <cell r="H7">
            <v>16.920000000000002</v>
          </cell>
          <cell r="I7" t="str">
            <v>SE</v>
          </cell>
          <cell r="J7">
            <v>38.519999999999996</v>
          </cell>
          <cell r="K7">
            <v>5.6000000000000005</v>
          </cell>
        </row>
        <row r="8">
          <cell r="B8">
            <v>22.679166666666664</v>
          </cell>
          <cell r="C8">
            <v>26.5</v>
          </cell>
          <cell r="D8">
            <v>20.3</v>
          </cell>
          <cell r="E8">
            <v>80.166666666666671</v>
          </cell>
          <cell r="F8">
            <v>92</v>
          </cell>
          <cell r="G8">
            <v>63</v>
          </cell>
          <cell r="H8">
            <v>19.440000000000001</v>
          </cell>
          <cell r="I8" t="str">
            <v>L</v>
          </cell>
          <cell r="J8">
            <v>36.72</v>
          </cell>
          <cell r="K8">
            <v>11.2</v>
          </cell>
        </row>
        <row r="9">
          <cell r="B9">
            <v>22.875000000000004</v>
          </cell>
          <cell r="C9">
            <v>24.6</v>
          </cell>
          <cell r="D9">
            <v>20.6</v>
          </cell>
          <cell r="E9">
            <v>84.083333333333329</v>
          </cell>
          <cell r="F9">
            <v>93</v>
          </cell>
          <cell r="G9">
            <v>64</v>
          </cell>
          <cell r="H9">
            <v>12.6</v>
          </cell>
          <cell r="I9" t="str">
            <v>L</v>
          </cell>
          <cell r="J9">
            <v>41.04</v>
          </cell>
          <cell r="K9">
            <v>36.600000000000009</v>
          </cell>
        </row>
        <row r="10">
          <cell r="B10">
            <v>22.674999999999997</v>
          </cell>
          <cell r="C10">
            <v>27.9</v>
          </cell>
          <cell r="D10">
            <v>17.399999999999999</v>
          </cell>
          <cell r="E10">
            <v>53.75</v>
          </cell>
          <cell r="F10">
            <v>86</v>
          </cell>
          <cell r="G10">
            <v>29</v>
          </cell>
          <cell r="H10">
            <v>22.32</v>
          </cell>
          <cell r="I10" t="str">
            <v>S</v>
          </cell>
          <cell r="J10">
            <v>46.440000000000005</v>
          </cell>
          <cell r="K10">
            <v>0</v>
          </cell>
        </row>
        <row r="11">
          <cell r="B11">
            <v>23.845833333333335</v>
          </cell>
          <cell r="C11">
            <v>30.1</v>
          </cell>
          <cell r="D11">
            <v>19.2</v>
          </cell>
          <cell r="E11">
            <v>48.916666666666664</v>
          </cell>
          <cell r="F11">
            <v>74</v>
          </cell>
          <cell r="G11">
            <v>28</v>
          </cell>
          <cell r="H11">
            <v>16.2</v>
          </cell>
          <cell r="I11" t="str">
            <v>SE</v>
          </cell>
          <cell r="J11">
            <v>30.240000000000002</v>
          </cell>
          <cell r="K11">
            <v>0</v>
          </cell>
        </row>
        <row r="12">
          <cell r="B12">
            <v>26.266666666666666</v>
          </cell>
          <cell r="C12">
            <v>33.299999999999997</v>
          </cell>
          <cell r="D12">
            <v>20</v>
          </cell>
          <cell r="E12">
            <v>49.75</v>
          </cell>
          <cell r="F12">
            <v>85</v>
          </cell>
          <cell r="G12">
            <v>28</v>
          </cell>
          <cell r="H12">
            <v>11.16</v>
          </cell>
          <cell r="I12" t="str">
            <v>SE</v>
          </cell>
          <cell r="J12">
            <v>26.64</v>
          </cell>
          <cell r="K12">
            <v>0</v>
          </cell>
        </row>
        <row r="13">
          <cell r="B13">
            <v>28.008333333333336</v>
          </cell>
          <cell r="C13">
            <v>33.9</v>
          </cell>
          <cell r="D13">
            <v>20.399999999999999</v>
          </cell>
          <cell r="E13">
            <v>45.916666666666664</v>
          </cell>
          <cell r="F13">
            <v>81</v>
          </cell>
          <cell r="G13">
            <v>26</v>
          </cell>
          <cell r="H13">
            <v>14.76</v>
          </cell>
          <cell r="I13" t="str">
            <v>SE</v>
          </cell>
          <cell r="J13">
            <v>30.6</v>
          </cell>
          <cell r="K13">
            <v>0</v>
          </cell>
        </row>
        <row r="14">
          <cell r="B14">
            <v>30.42916666666666</v>
          </cell>
          <cell r="C14">
            <v>36.4</v>
          </cell>
          <cell r="D14">
            <v>23</v>
          </cell>
          <cell r="E14">
            <v>37.041666666666664</v>
          </cell>
          <cell r="F14">
            <v>79</v>
          </cell>
          <cell r="G14">
            <v>24</v>
          </cell>
          <cell r="H14">
            <v>19.079999999999998</v>
          </cell>
          <cell r="I14" t="str">
            <v>SE</v>
          </cell>
          <cell r="J14">
            <v>38.880000000000003</v>
          </cell>
          <cell r="K14">
            <v>0</v>
          </cell>
        </row>
        <row r="15">
          <cell r="B15">
            <v>31.025000000000002</v>
          </cell>
          <cell r="C15">
            <v>36.700000000000003</v>
          </cell>
          <cell r="D15">
            <v>25.2</v>
          </cell>
          <cell r="E15">
            <v>49.666666666666664</v>
          </cell>
          <cell r="F15">
            <v>75</v>
          </cell>
          <cell r="G15">
            <v>35</v>
          </cell>
          <cell r="H15">
            <v>7.2</v>
          </cell>
          <cell r="I15" t="str">
            <v>NE</v>
          </cell>
          <cell r="J15">
            <v>20.88</v>
          </cell>
          <cell r="K15">
            <v>0</v>
          </cell>
        </row>
        <row r="16">
          <cell r="B16">
            <v>28.125000000000004</v>
          </cell>
          <cell r="C16">
            <v>32.200000000000003</v>
          </cell>
          <cell r="D16">
            <v>24.1</v>
          </cell>
          <cell r="E16">
            <v>66.25</v>
          </cell>
          <cell r="F16">
            <v>81</v>
          </cell>
          <cell r="G16">
            <v>52</v>
          </cell>
          <cell r="H16">
            <v>13.68</v>
          </cell>
          <cell r="I16" t="str">
            <v>N</v>
          </cell>
          <cell r="J16">
            <v>34.92</v>
          </cell>
          <cell r="K16">
            <v>0</v>
          </cell>
        </row>
        <row r="17">
          <cell r="B17">
            <v>28.566666666666674</v>
          </cell>
          <cell r="C17">
            <v>34.5</v>
          </cell>
          <cell r="D17">
            <v>23.9</v>
          </cell>
          <cell r="E17">
            <v>66.833333333333329</v>
          </cell>
          <cell r="F17">
            <v>82</v>
          </cell>
          <cell r="G17">
            <v>46</v>
          </cell>
          <cell r="H17">
            <v>14.4</v>
          </cell>
          <cell r="I17" t="str">
            <v>NE</v>
          </cell>
          <cell r="J17">
            <v>32.4</v>
          </cell>
          <cell r="K17">
            <v>0</v>
          </cell>
        </row>
        <row r="18">
          <cell r="B18">
            <v>30.579166666666669</v>
          </cell>
          <cell r="C18">
            <v>36.799999999999997</v>
          </cell>
          <cell r="D18">
            <v>26.1</v>
          </cell>
          <cell r="E18">
            <v>59.75</v>
          </cell>
          <cell r="F18">
            <v>75</v>
          </cell>
          <cell r="G18">
            <v>34</v>
          </cell>
          <cell r="H18">
            <v>11.520000000000001</v>
          </cell>
          <cell r="I18" t="str">
            <v>L</v>
          </cell>
          <cell r="J18">
            <v>33.840000000000003</v>
          </cell>
          <cell r="K18">
            <v>0</v>
          </cell>
        </row>
        <row r="19">
          <cell r="B19">
            <v>29.291666666666661</v>
          </cell>
          <cell r="C19">
            <v>34.799999999999997</v>
          </cell>
          <cell r="D19">
            <v>24.9</v>
          </cell>
          <cell r="E19">
            <v>63.916666666666664</v>
          </cell>
          <cell r="F19">
            <v>79</v>
          </cell>
          <cell r="G19">
            <v>46</v>
          </cell>
          <cell r="H19">
            <v>19.079999999999998</v>
          </cell>
          <cell r="I19" t="str">
            <v>NE</v>
          </cell>
          <cell r="J19">
            <v>36.72</v>
          </cell>
          <cell r="K19">
            <v>0</v>
          </cell>
        </row>
        <row r="20">
          <cell r="B20">
            <v>31.158333333333331</v>
          </cell>
          <cell r="C20">
            <v>38.200000000000003</v>
          </cell>
          <cell r="D20">
            <v>26.2</v>
          </cell>
          <cell r="E20">
            <v>56.958333333333336</v>
          </cell>
          <cell r="F20">
            <v>75</v>
          </cell>
          <cell r="G20">
            <v>29</v>
          </cell>
          <cell r="H20">
            <v>15.120000000000001</v>
          </cell>
          <cell r="I20" t="str">
            <v>L</v>
          </cell>
          <cell r="J20">
            <v>41.76</v>
          </cell>
          <cell r="K20">
            <v>0</v>
          </cell>
        </row>
        <row r="21">
          <cell r="B21">
            <v>31.929166666666664</v>
          </cell>
          <cell r="C21">
            <v>38.5</v>
          </cell>
          <cell r="D21">
            <v>28.2</v>
          </cell>
          <cell r="E21">
            <v>55.416666666666664</v>
          </cell>
          <cell r="F21">
            <v>71</v>
          </cell>
          <cell r="G21">
            <v>30</v>
          </cell>
          <cell r="H21">
            <v>15.120000000000001</v>
          </cell>
          <cell r="I21" t="str">
            <v>NE</v>
          </cell>
          <cell r="J21">
            <v>32.4</v>
          </cell>
          <cell r="K21">
            <v>0</v>
          </cell>
        </row>
        <row r="22">
          <cell r="B22">
            <v>31.052173913043479</v>
          </cell>
          <cell r="C22">
            <v>38.1</v>
          </cell>
          <cell r="D22">
            <v>27.2</v>
          </cell>
          <cell r="E22">
            <v>60.130434782608695</v>
          </cell>
          <cell r="F22">
            <v>71</v>
          </cell>
          <cell r="G22">
            <v>31</v>
          </cell>
          <cell r="H22">
            <v>12.24</v>
          </cell>
          <cell r="I22" t="str">
            <v>L</v>
          </cell>
          <cell r="J22">
            <v>23.759999999999998</v>
          </cell>
          <cell r="K22">
            <v>0</v>
          </cell>
        </row>
        <row r="23">
          <cell r="B23">
            <v>32.19166666666667</v>
          </cell>
          <cell r="C23">
            <v>38.6</v>
          </cell>
          <cell r="D23">
            <v>27.7</v>
          </cell>
          <cell r="E23">
            <v>56.333333333333336</v>
          </cell>
          <cell r="F23">
            <v>72</v>
          </cell>
          <cell r="G23">
            <v>30</v>
          </cell>
          <cell r="H23">
            <v>11.879999999999999</v>
          </cell>
          <cell r="I23" t="str">
            <v>L</v>
          </cell>
          <cell r="J23">
            <v>29.52</v>
          </cell>
          <cell r="K23">
            <v>0</v>
          </cell>
        </row>
        <row r="24">
          <cell r="B24">
            <v>29.116666666666671</v>
          </cell>
          <cell r="C24">
            <v>33</v>
          </cell>
          <cell r="D24">
            <v>24.1</v>
          </cell>
          <cell r="E24">
            <v>56.708333333333336</v>
          </cell>
          <cell r="F24">
            <v>72</v>
          </cell>
          <cell r="G24">
            <v>44</v>
          </cell>
          <cell r="H24">
            <v>25.92</v>
          </cell>
          <cell r="I24" t="str">
            <v>S</v>
          </cell>
          <cell r="J24">
            <v>57.960000000000008</v>
          </cell>
          <cell r="K24">
            <v>0</v>
          </cell>
        </row>
        <row r="25">
          <cell r="B25">
            <v>26.841666666666669</v>
          </cell>
          <cell r="C25">
            <v>31.8</v>
          </cell>
          <cell r="D25">
            <v>23.6</v>
          </cell>
          <cell r="E25">
            <v>62.208333333333336</v>
          </cell>
          <cell r="F25">
            <v>76</v>
          </cell>
          <cell r="G25">
            <v>45</v>
          </cell>
          <cell r="H25">
            <v>14.76</v>
          </cell>
          <cell r="I25" t="str">
            <v>S</v>
          </cell>
          <cell r="J25">
            <v>38.880000000000003</v>
          </cell>
          <cell r="K25">
            <v>0</v>
          </cell>
        </row>
        <row r="26">
          <cell r="B26">
            <v>29.116666666666664</v>
          </cell>
          <cell r="C26">
            <v>35.4</v>
          </cell>
          <cell r="D26">
            <v>24.2</v>
          </cell>
          <cell r="E26">
            <v>53.291666666666664</v>
          </cell>
          <cell r="F26">
            <v>75</v>
          </cell>
          <cell r="G26">
            <v>38</v>
          </cell>
          <cell r="H26">
            <v>15.840000000000002</v>
          </cell>
          <cell r="I26" t="str">
            <v>SO</v>
          </cell>
          <cell r="J26">
            <v>26.64</v>
          </cell>
          <cell r="K26">
            <v>0</v>
          </cell>
        </row>
        <row r="27">
          <cell r="B27">
            <v>30.520833333333332</v>
          </cell>
          <cell r="C27">
            <v>36.700000000000003</v>
          </cell>
          <cell r="D27">
            <v>25.2</v>
          </cell>
          <cell r="E27">
            <v>58.833333333333336</v>
          </cell>
          <cell r="F27">
            <v>80</v>
          </cell>
          <cell r="G27">
            <v>36</v>
          </cell>
          <cell r="H27">
            <v>11.16</v>
          </cell>
          <cell r="I27" t="str">
            <v>L</v>
          </cell>
          <cell r="J27">
            <v>24.840000000000003</v>
          </cell>
          <cell r="K27">
            <v>0</v>
          </cell>
        </row>
        <row r="28">
          <cell r="B28">
            <v>28.316666666666666</v>
          </cell>
          <cell r="C28">
            <v>33</v>
          </cell>
          <cell r="D28">
            <v>23.9</v>
          </cell>
          <cell r="E28">
            <v>66.541666666666671</v>
          </cell>
          <cell r="F28">
            <v>86</v>
          </cell>
          <cell r="G28">
            <v>44</v>
          </cell>
          <cell r="H28">
            <v>11.520000000000001</v>
          </cell>
          <cell r="I28" t="str">
            <v>L</v>
          </cell>
          <cell r="J28">
            <v>33.480000000000004</v>
          </cell>
          <cell r="K28">
            <v>0</v>
          </cell>
        </row>
        <row r="29">
          <cell r="B29">
            <v>29.42916666666666</v>
          </cell>
          <cell r="C29">
            <v>35.1</v>
          </cell>
          <cell r="D29">
            <v>25</v>
          </cell>
          <cell r="E29">
            <v>61.958333333333336</v>
          </cell>
          <cell r="F29">
            <v>80</v>
          </cell>
          <cell r="G29">
            <v>41</v>
          </cell>
          <cell r="H29">
            <v>11.520000000000001</v>
          </cell>
          <cell r="I29" t="str">
            <v>L</v>
          </cell>
          <cell r="J29">
            <v>21.96</v>
          </cell>
          <cell r="K29">
            <v>0</v>
          </cell>
        </row>
        <row r="30">
          <cell r="B30">
            <v>25.82083333333334</v>
          </cell>
          <cell r="C30">
            <v>31.3</v>
          </cell>
          <cell r="D30">
            <v>20.7</v>
          </cell>
          <cell r="E30">
            <v>73.541666666666671</v>
          </cell>
          <cell r="F30">
            <v>90</v>
          </cell>
          <cell r="G30">
            <v>53</v>
          </cell>
          <cell r="H30">
            <v>20.16</v>
          </cell>
          <cell r="I30" t="str">
            <v>O</v>
          </cell>
          <cell r="J30">
            <v>39.6</v>
          </cell>
          <cell r="K30">
            <v>6</v>
          </cell>
        </row>
        <row r="31">
          <cell r="B31">
            <v>23.979166666666668</v>
          </cell>
          <cell r="C31">
            <v>29.9</v>
          </cell>
          <cell r="D31">
            <v>20</v>
          </cell>
          <cell r="E31">
            <v>62.666666666666664</v>
          </cell>
          <cell r="F31">
            <v>91</v>
          </cell>
          <cell r="G31">
            <v>26</v>
          </cell>
          <cell r="H31">
            <v>20.52</v>
          </cell>
          <cell r="I31" t="str">
            <v>SO</v>
          </cell>
          <cell r="J31">
            <v>48.6</v>
          </cell>
          <cell r="K31">
            <v>1.5999999999999999</v>
          </cell>
        </row>
        <row r="32">
          <cell r="B32">
            <v>24.087500000000002</v>
          </cell>
          <cell r="C32">
            <v>28.9</v>
          </cell>
          <cell r="D32">
            <v>17.7</v>
          </cell>
          <cell r="E32">
            <v>39.791666666666664</v>
          </cell>
          <cell r="F32">
            <v>72</v>
          </cell>
          <cell r="G32">
            <v>22</v>
          </cell>
          <cell r="H32">
            <v>15.840000000000002</v>
          </cell>
          <cell r="I32" t="str">
            <v>S</v>
          </cell>
          <cell r="J32">
            <v>37.800000000000004</v>
          </cell>
          <cell r="K32">
            <v>0</v>
          </cell>
        </row>
        <row r="33">
          <cell r="B33">
            <v>24.154166666666669</v>
          </cell>
          <cell r="C33">
            <v>30.9</v>
          </cell>
          <cell r="D33">
            <v>16.7</v>
          </cell>
          <cell r="E33">
            <v>38.125</v>
          </cell>
          <cell r="F33">
            <v>78</v>
          </cell>
          <cell r="G33">
            <v>20</v>
          </cell>
          <cell r="H33">
            <v>16.559999999999999</v>
          </cell>
          <cell r="I33" t="str">
            <v>L</v>
          </cell>
          <cell r="J33">
            <v>31.680000000000003</v>
          </cell>
          <cell r="K33">
            <v>0</v>
          </cell>
        </row>
        <row r="34">
          <cell r="B34">
            <v>25.987499999999997</v>
          </cell>
          <cell r="C34">
            <v>35.4</v>
          </cell>
          <cell r="D34">
            <v>16.8</v>
          </cell>
          <cell r="E34">
            <v>51.708333333333336</v>
          </cell>
          <cell r="F34">
            <v>90</v>
          </cell>
          <cell r="G34">
            <v>23</v>
          </cell>
          <cell r="H34">
            <v>11.879999999999999</v>
          </cell>
          <cell r="I34" t="str">
            <v>NE</v>
          </cell>
          <cell r="J34">
            <v>27</v>
          </cell>
          <cell r="K34">
            <v>0</v>
          </cell>
        </row>
        <row r="35">
          <cell r="B35">
            <v>29.441666666666666</v>
          </cell>
          <cell r="C35">
            <v>36.4</v>
          </cell>
          <cell r="D35">
            <v>23.3</v>
          </cell>
          <cell r="E35">
            <v>54.166666666666664</v>
          </cell>
          <cell r="F35">
            <v>82</v>
          </cell>
          <cell r="G35">
            <v>34</v>
          </cell>
          <cell r="H35">
            <v>23.759999999999998</v>
          </cell>
          <cell r="I35" t="str">
            <v>L</v>
          </cell>
          <cell r="J35">
            <v>50.76</v>
          </cell>
          <cell r="K35">
            <v>6.2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L43" sqref="L43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29" t="s">
        <v>22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</row>
    <row r="2" spans="1:34" s="4" customFormat="1" ht="20.100000000000001" customHeight="1" x14ac:dyDescent="0.2">
      <c r="A2" s="130" t="s">
        <v>21</v>
      </c>
      <c r="B2" s="128" t="s">
        <v>133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7"/>
    </row>
    <row r="3" spans="1:34" s="5" customFormat="1" ht="20.100000000000001" customHeight="1" x14ac:dyDescent="0.2">
      <c r="A3" s="130"/>
      <c r="B3" s="127">
        <v>1</v>
      </c>
      <c r="C3" s="127">
        <f>SUM(B3+1)</f>
        <v>2</v>
      </c>
      <c r="D3" s="127">
        <f t="shared" ref="D3:AD3" si="0">SUM(C3+1)</f>
        <v>3</v>
      </c>
      <c r="E3" s="127">
        <f t="shared" si="0"/>
        <v>4</v>
      </c>
      <c r="F3" s="127">
        <f t="shared" si="0"/>
        <v>5</v>
      </c>
      <c r="G3" s="127">
        <f t="shared" si="0"/>
        <v>6</v>
      </c>
      <c r="H3" s="127">
        <f t="shared" si="0"/>
        <v>7</v>
      </c>
      <c r="I3" s="127">
        <f t="shared" si="0"/>
        <v>8</v>
      </c>
      <c r="J3" s="127">
        <f t="shared" si="0"/>
        <v>9</v>
      </c>
      <c r="K3" s="127">
        <f t="shared" si="0"/>
        <v>10</v>
      </c>
      <c r="L3" s="127">
        <f t="shared" si="0"/>
        <v>11</v>
      </c>
      <c r="M3" s="127">
        <f t="shared" si="0"/>
        <v>12</v>
      </c>
      <c r="N3" s="127">
        <f t="shared" si="0"/>
        <v>13</v>
      </c>
      <c r="O3" s="127">
        <f t="shared" si="0"/>
        <v>14</v>
      </c>
      <c r="P3" s="127">
        <f t="shared" si="0"/>
        <v>15</v>
      </c>
      <c r="Q3" s="127">
        <f t="shared" si="0"/>
        <v>16</v>
      </c>
      <c r="R3" s="127">
        <f t="shared" si="0"/>
        <v>17</v>
      </c>
      <c r="S3" s="127">
        <f t="shared" si="0"/>
        <v>18</v>
      </c>
      <c r="T3" s="127">
        <f t="shared" si="0"/>
        <v>19</v>
      </c>
      <c r="U3" s="127">
        <f t="shared" si="0"/>
        <v>20</v>
      </c>
      <c r="V3" s="127">
        <f t="shared" si="0"/>
        <v>21</v>
      </c>
      <c r="W3" s="127">
        <f t="shared" si="0"/>
        <v>22</v>
      </c>
      <c r="X3" s="127">
        <f t="shared" si="0"/>
        <v>23</v>
      </c>
      <c r="Y3" s="127">
        <f t="shared" si="0"/>
        <v>24</v>
      </c>
      <c r="Z3" s="127">
        <f t="shared" si="0"/>
        <v>25</v>
      </c>
      <c r="AA3" s="127">
        <f t="shared" si="0"/>
        <v>26</v>
      </c>
      <c r="AB3" s="127">
        <f t="shared" si="0"/>
        <v>27</v>
      </c>
      <c r="AC3" s="127">
        <f t="shared" si="0"/>
        <v>28</v>
      </c>
      <c r="AD3" s="127">
        <f t="shared" si="0"/>
        <v>29</v>
      </c>
      <c r="AE3" s="127">
        <v>30</v>
      </c>
      <c r="AF3" s="127">
        <v>31</v>
      </c>
      <c r="AG3" s="31" t="s">
        <v>38</v>
      </c>
      <c r="AH3" s="8"/>
    </row>
    <row r="4" spans="1:34" s="5" customFormat="1" ht="20.100000000000001" customHeight="1" x14ac:dyDescent="0.2">
      <c r="A4" s="13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31" t="s">
        <v>37</v>
      </c>
      <c r="AH4" s="8"/>
    </row>
    <row r="5" spans="1:34" s="5" customFormat="1" ht="20.100000000000001" customHeight="1" x14ac:dyDescent="0.2">
      <c r="A5" s="15" t="s">
        <v>44</v>
      </c>
      <c r="B5" s="17">
        <f>[1]Outubro!$B$5</f>
        <v>24.545833333333331</v>
      </c>
      <c r="C5" s="17">
        <f>[1]Outubro!$B$6</f>
        <v>24.933333333333334</v>
      </c>
      <c r="D5" s="17">
        <f>[1]Outubro!$B$7</f>
        <v>22.637500000000003</v>
      </c>
      <c r="E5" s="17">
        <f>[1]Outubro!$B$8</f>
        <v>21.212499999999999</v>
      </c>
      <c r="F5" s="17">
        <f>[1]Outubro!$B$9</f>
        <v>20.741666666666667</v>
      </c>
      <c r="G5" s="17">
        <f>[1]Outubro!$B$10</f>
        <v>20.616666666666671</v>
      </c>
      <c r="H5" s="17">
        <f>[1]Outubro!$B$11</f>
        <v>19.720833333333335</v>
      </c>
      <c r="I5" s="17">
        <f>[1]Outubro!$B$12</f>
        <v>21.862500000000001</v>
      </c>
      <c r="J5" s="17">
        <f>[1]Outubro!$B$13</f>
        <v>24.054166666666664</v>
      </c>
      <c r="K5" s="17">
        <f>[1]Outubro!$B$14</f>
        <v>25.658333333333335</v>
      </c>
      <c r="L5" s="17">
        <f>[1]Outubro!$B$15</f>
        <v>27.041666666666668</v>
      </c>
      <c r="M5" s="17">
        <f>[1]Outubro!$B$16</f>
        <v>28.337499999999995</v>
      </c>
      <c r="N5" s="17">
        <f>[1]Outubro!$B$17</f>
        <v>25.841666666666669</v>
      </c>
      <c r="O5" s="17">
        <f>[1]Outubro!$B$18</f>
        <v>23.354166666666671</v>
      </c>
      <c r="P5" s="17">
        <f>[1]Outubro!$B$19</f>
        <v>25.908333333333331</v>
      </c>
      <c r="Q5" s="17">
        <f>[1]Outubro!$B$20</f>
        <v>28.958333333333339</v>
      </c>
      <c r="R5" s="17">
        <f>[1]Outubro!$B$21</f>
        <v>28.979166666666668</v>
      </c>
      <c r="S5" s="17">
        <f>[1]Outubro!$B$22</f>
        <v>28.360869565217396</v>
      </c>
      <c r="T5" s="17">
        <f>[1]Outubro!$B$23</f>
        <v>30.612499999999997</v>
      </c>
      <c r="U5" s="17">
        <f>[1]Outubro!$B$24</f>
        <v>28.170833333333338</v>
      </c>
      <c r="V5" s="17">
        <f>[1]Outubro!$B$25</f>
        <v>24.724999999999998</v>
      </c>
      <c r="W5" s="17">
        <f>[1]Outubro!$B$26</f>
        <v>26.704166666666666</v>
      </c>
      <c r="X5" s="17">
        <f>[1]Outubro!$B$27</f>
        <v>26.662499999999994</v>
      </c>
      <c r="Y5" s="17">
        <f>[1]Outubro!$B$28</f>
        <v>26.695833333333336</v>
      </c>
      <c r="Z5" s="17">
        <f>[1]Outubro!$B$29</f>
        <v>27.041666666666668</v>
      </c>
      <c r="AA5" s="17">
        <f>[1]Outubro!$B$30</f>
        <v>25.120833333333326</v>
      </c>
      <c r="AB5" s="17">
        <f>[1]Outubro!$B$31</f>
        <v>23.333333333333329</v>
      </c>
      <c r="AC5" s="17">
        <f>[1]Outubro!$B$32</f>
        <v>20.383333333333329</v>
      </c>
      <c r="AD5" s="17">
        <f>[1]Outubro!$B$33</f>
        <v>20.262499999999999</v>
      </c>
      <c r="AE5" s="17">
        <f>[1]Outubro!$B$34</f>
        <v>23.433333333333334</v>
      </c>
      <c r="AF5" s="17">
        <f>[1]Outubro!$B$35</f>
        <v>25.466666666666669</v>
      </c>
      <c r="AG5" s="123">
        <f>AVERAGE(B5:AF5)</f>
        <v>24.883146330060775</v>
      </c>
      <c r="AH5" s="8"/>
    </row>
    <row r="6" spans="1:34" ht="17.100000000000001" customHeight="1" x14ac:dyDescent="0.2">
      <c r="A6" s="15" t="s">
        <v>0</v>
      </c>
      <c r="B6" s="17">
        <f>[2]Outubro!$B$5</f>
        <v>21.716666666666665</v>
      </c>
      <c r="C6" s="17">
        <f>[2]Outubro!$B$6</f>
        <v>23.304166666666671</v>
      </c>
      <c r="D6" s="17">
        <f>[2]Outubro!$B$7</f>
        <v>19.204166666666666</v>
      </c>
      <c r="E6" s="17">
        <f>[2]Outubro!$B$8</f>
        <v>19.4375</v>
      </c>
      <c r="F6" s="17">
        <f>[2]Outubro!$B$9</f>
        <v>20.612500000000001</v>
      </c>
      <c r="G6" s="17">
        <f>[2]Outubro!$B$10</f>
        <v>17.091666666666665</v>
      </c>
      <c r="H6" s="17">
        <f>[2]Outubro!$B$11</f>
        <v>17.479166666666668</v>
      </c>
      <c r="I6" s="17">
        <f>[2]Outubro!$B$12</f>
        <v>20.320833333333336</v>
      </c>
      <c r="J6" s="17">
        <f>[2]Outubro!$B$13</f>
        <v>22.691666666666666</v>
      </c>
      <c r="K6" s="17">
        <f>[2]Outubro!$B$14</f>
        <v>24.2</v>
      </c>
      <c r="L6" s="17">
        <f>[2]Outubro!$B$15</f>
        <v>23.458333333333339</v>
      </c>
      <c r="M6" s="17">
        <f>[2]Outubro!$B$16</f>
        <v>24.525000000000002</v>
      </c>
      <c r="N6" s="17">
        <f>[2]Outubro!$B$17</f>
        <v>21.216666666666665</v>
      </c>
      <c r="O6" s="17">
        <f>[2]Outubro!$B$18</f>
        <v>21.283333333333331</v>
      </c>
      <c r="P6" s="17">
        <f>[2]Outubro!$B$19</f>
        <v>25.166666666666668</v>
      </c>
      <c r="Q6" s="17">
        <f>[2]Outubro!$B$20</f>
        <v>28.016666666666676</v>
      </c>
      <c r="R6" s="17">
        <f>[2]Outubro!$B$21</f>
        <v>28.349999999999998</v>
      </c>
      <c r="S6" s="17">
        <f>[2]Outubro!$B$22</f>
        <v>29.291304347826088</v>
      </c>
      <c r="T6" s="17">
        <f>[2]Outubro!$B$23</f>
        <v>29.470833333333342</v>
      </c>
      <c r="U6" s="17">
        <f>[2]Outubro!$B$24</f>
        <v>26.058333333333337</v>
      </c>
      <c r="V6" s="17">
        <f>[2]Outubro!$B$25</f>
        <v>22.962500000000006</v>
      </c>
      <c r="W6" s="17">
        <f>[2]Outubro!$B$26</f>
        <v>24.341666666666669</v>
      </c>
      <c r="X6" s="17">
        <f>[2]Outubro!$B$27</f>
        <v>26.712499999999995</v>
      </c>
      <c r="Y6" s="17">
        <f>[2]Outubro!$B$28</f>
        <v>28.037500000000005</v>
      </c>
      <c r="Z6" s="17">
        <f>[2]Outubro!$B$29</f>
        <v>27.304166666666664</v>
      </c>
      <c r="AA6" s="17">
        <f>[2]Outubro!$B$30</f>
        <v>21.166666666666668</v>
      </c>
      <c r="AB6" s="17">
        <f>[2]Outubro!$B$31</f>
        <v>19.370833333333334</v>
      </c>
      <c r="AC6" s="17">
        <f>[2]Outubro!$B$32</f>
        <v>16.258333333333329</v>
      </c>
      <c r="AD6" s="17">
        <f>[2]Outubro!$B$33</f>
        <v>18.533333333333331</v>
      </c>
      <c r="AE6" s="17">
        <f>[2]Outubro!$B$34</f>
        <v>21.116666666666667</v>
      </c>
      <c r="AF6" s="17">
        <f>[2]Outubro!$B$35</f>
        <v>23.691666666666663</v>
      </c>
      <c r="AG6" s="124">
        <f>AVERAGE(B6:AF6)</f>
        <v>22.980364656381486</v>
      </c>
    </row>
    <row r="7" spans="1:34" ht="17.100000000000001" customHeight="1" x14ac:dyDescent="0.2">
      <c r="A7" s="15" t="s">
        <v>1</v>
      </c>
      <c r="B7" s="17">
        <f>[3]Outubro!$B$5</f>
        <v>26.212499999999991</v>
      </c>
      <c r="C7" s="17">
        <f>[3]Outubro!$B$6</f>
        <v>27.162500000000005</v>
      </c>
      <c r="D7" s="17">
        <f>[3]Outubro!$B$7</f>
        <v>25.229166666666671</v>
      </c>
      <c r="E7" s="17">
        <f>[3]Outubro!$B$8</f>
        <v>22.566666666666663</v>
      </c>
      <c r="F7" s="17">
        <f>[3]Outubro!$B$9</f>
        <v>22.358333333333334</v>
      </c>
      <c r="G7" s="17">
        <f>[3]Outubro!$B$10</f>
        <v>21.683333333333337</v>
      </c>
      <c r="H7" s="17">
        <f>[3]Outubro!$B$11</f>
        <v>20.979166666666668</v>
      </c>
      <c r="I7" s="17">
        <f>[3]Outubro!$B$12</f>
        <v>22.983333333333334</v>
      </c>
      <c r="J7" s="17">
        <f>[3]Outubro!$B$13</f>
        <v>25.716666666666665</v>
      </c>
      <c r="K7" s="17">
        <f>[3]Outubro!$B$14</f>
        <v>27.729166666666671</v>
      </c>
      <c r="L7" s="17">
        <f>[3]Outubro!$B$15</f>
        <v>28.683333333333334</v>
      </c>
      <c r="M7" s="17">
        <f>[3]Outubro!$B$16</f>
        <v>28.649999999999995</v>
      </c>
      <c r="N7" s="17">
        <f>[3]Outubro!$B$17</f>
        <v>28.470833333333335</v>
      </c>
      <c r="O7" s="17">
        <f>[3]Outubro!$B$18</f>
        <v>26.891666666666666</v>
      </c>
      <c r="P7" s="17">
        <f>[3]Outubro!$B$19</f>
        <v>27.537500000000005</v>
      </c>
      <c r="Q7" s="17">
        <f>[3]Outubro!$B$20</f>
        <v>30.716666666666669</v>
      </c>
      <c r="R7" s="17">
        <f>[3]Outubro!$B$21</f>
        <v>31.162499999999994</v>
      </c>
      <c r="S7" s="17">
        <f>[3]Outubro!$B$22</f>
        <v>30.349999999999998</v>
      </c>
      <c r="T7" s="17">
        <f>[3]Outubro!$B$23</f>
        <v>30.658333333333342</v>
      </c>
      <c r="U7" s="17">
        <f>[3]Outubro!$B$24</f>
        <v>29.174999999999997</v>
      </c>
      <c r="V7" s="17">
        <f>[3]Outubro!$B$25</f>
        <v>26.816666666666674</v>
      </c>
      <c r="W7" s="17">
        <f>[3]Outubro!$B$26</f>
        <v>28.208333333333339</v>
      </c>
      <c r="X7" s="17">
        <f>[3]Outubro!$B$27</f>
        <v>30.091666666666665</v>
      </c>
      <c r="Y7" s="17">
        <f>[3]Outubro!$B$28</f>
        <v>26.704166666666666</v>
      </c>
      <c r="Z7" s="17">
        <f>[3]Outubro!$B$29</f>
        <v>28.545833333333334</v>
      </c>
      <c r="AA7" s="17">
        <f>[3]Outubro!$B$30</f>
        <v>28.237500000000001</v>
      </c>
      <c r="AB7" s="17">
        <f>[3]Outubro!$B$31</f>
        <v>24.124999999999996</v>
      </c>
      <c r="AC7" s="17">
        <f>[3]Outubro!$B$32</f>
        <v>20.812499999999996</v>
      </c>
      <c r="AD7" s="17">
        <f>[3]Outubro!$B$33</f>
        <v>21.091666666666665</v>
      </c>
      <c r="AE7" s="17">
        <f>[3]Outubro!$B$34</f>
        <v>25.441666666666666</v>
      </c>
      <c r="AF7" s="17">
        <f>[3]Outubro!$B$35</f>
        <v>27.608333333333331</v>
      </c>
      <c r="AG7" s="124">
        <f>AVERAGE(B7:AF7)</f>
        <v>26.535483870967749</v>
      </c>
    </row>
    <row r="8" spans="1:34" ht="17.100000000000001" customHeight="1" x14ac:dyDescent="0.2">
      <c r="A8" s="15" t="s">
        <v>74</v>
      </c>
      <c r="B8" s="17">
        <f>[4]Outubro!$B$5</f>
        <v>24.254166666666663</v>
      </c>
      <c r="C8" s="17">
        <f>[4]Outubro!$B$6</f>
        <v>23.599999999999994</v>
      </c>
      <c r="D8" s="17">
        <f>[4]Outubro!$B$7</f>
        <v>21.341666666666669</v>
      </c>
      <c r="E8" s="17">
        <f>[4]Outubro!$B$8</f>
        <v>21.212500000000002</v>
      </c>
      <c r="F8" s="17">
        <f>[4]Outubro!$B$9</f>
        <v>22.229166666666668</v>
      </c>
      <c r="G8" s="17">
        <f>[4]Outubro!$B$10</f>
        <v>19.912500000000005</v>
      </c>
      <c r="H8" s="17">
        <f>[4]Outubro!$B$11</f>
        <v>19.866666666666664</v>
      </c>
      <c r="I8" s="17">
        <f>[4]Outubro!$B$12</f>
        <v>23.729166666666661</v>
      </c>
      <c r="J8" s="17">
        <f>[4]Outubro!$B$13</f>
        <v>26.420833333333334</v>
      </c>
      <c r="K8" s="17">
        <f>[4]Outubro!$B$14</f>
        <v>25.645833333333329</v>
      </c>
      <c r="L8" s="17">
        <f>[4]Outubro!$B$15</f>
        <v>24.520833333333329</v>
      </c>
      <c r="M8" s="17">
        <f>[4]Outubro!$B$16</f>
        <v>27.533333333333335</v>
      </c>
      <c r="N8" s="17">
        <f>[4]Outubro!$B$17</f>
        <v>25.279166666666669</v>
      </c>
      <c r="O8" s="17">
        <f>[4]Outubro!$B$18</f>
        <v>21.220833333333335</v>
      </c>
      <c r="P8" s="17">
        <f>[4]Outubro!$B$19</f>
        <v>25.279166666666669</v>
      </c>
      <c r="Q8" s="17">
        <f>[4]Outubro!$B$20</f>
        <v>29.920833333333334</v>
      </c>
      <c r="R8" s="17">
        <f>[4]Outubro!$B$21</f>
        <v>29.879166666666663</v>
      </c>
      <c r="S8" s="17">
        <f>[4]Outubro!$B$22</f>
        <v>29.673913043478262</v>
      </c>
      <c r="T8" s="17">
        <f>[4]Outubro!$B$23</f>
        <v>31.479166666666671</v>
      </c>
      <c r="U8" s="17">
        <f>[4]Outubro!$B$24</f>
        <v>29.979166666666668</v>
      </c>
      <c r="V8" s="17">
        <f>[4]Outubro!$B$25</f>
        <v>24.325000000000003</v>
      </c>
      <c r="W8" s="17">
        <f>[4]Outubro!$B$26</f>
        <v>26.220833333333331</v>
      </c>
      <c r="X8" s="17">
        <f>[4]Outubro!$B$27</f>
        <v>26.612500000000001</v>
      </c>
      <c r="Y8" s="17">
        <f>[4]Outubro!$B$28</f>
        <v>27.929166666666671</v>
      </c>
      <c r="Z8" s="17">
        <f>[4]Outubro!$B$29</f>
        <v>26.170833333333331</v>
      </c>
      <c r="AA8" s="17">
        <f>[4]Outubro!$B$30</f>
        <v>24.237499999999997</v>
      </c>
      <c r="AB8" s="17">
        <f>[4]Outubro!$B$31</f>
        <v>21.833333333333332</v>
      </c>
      <c r="AC8" s="17">
        <f>[4]Outubro!$B$32</f>
        <v>18.324999999999999</v>
      </c>
      <c r="AD8" s="17">
        <f>[4]Outubro!$B$33</f>
        <v>20.150000000000002</v>
      </c>
      <c r="AE8" s="17">
        <f>[4]Outubro!$B$34</f>
        <v>23.166666666666661</v>
      </c>
      <c r="AF8" s="17">
        <f>[4]Outubro!$B$35</f>
        <v>25.925000000000001</v>
      </c>
      <c r="AG8" s="124">
        <f>AVERAGE(B8:AF8)</f>
        <v>24.770126227208973</v>
      </c>
    </row>
    <row r="9" spans="1:34" ht="17.100000000000001" customHeight="1" x14ac:dyDescent="0.2">
      <c r="A9" s="15" t="s">
        <v>45</v>
      </c>
      <c r="B9" s="17">
        <f>[5]Outubro!$B$5</f>
        <v>24.529166666666669</v>
      </c>
      <c r="C9" s="17">
        <f>[5]Outubro!$B$6</f>
        <v>25.333333333333339</v>
      </c>
      <c r="D9" s="17">
        <f>[5]Outubro!$B$7</f>
        <v>20.287499999999994</v>
      </c>
      <c r="E9" s="17">
        <f>[5]Outubro!$B$8</f>
        <v>21.666666666666671</v>
      </c>
      <c r="F9" s="17">
        <f>[5]Outubro!$B$9</f>
        <v>22.933333333333334</v>
      </c>
      <c r="G9" s="17">
        <f>[5]Outubro!$B$10</f>
        <v>19.316666666666666</v>
      </c>
      <c r="H9" s="17">
        <f>[5]Outubro!$B$11</f>
        <v>18.95</v>
      </c>
      <c r="I9" s="17">
        <f>[5]Outubro!$B$12</f>
        <v>21.091666666666665</v>
      </c>
      <c r="J9" s="17">
        <f>[5]Outubro!$B$13</f>
        <v>22.745833333333334</v>
      </c>
      <c r="K9" s="17">
        <f>[5]Outubro!$B$14</f>
        <v>23.999999999999996</v>
      </c>
      <c r="L9" s="17">
        <f>[5]Outubro!$B$15</f>
        <v>25.295833333333334</v>
      </c>
      <c r="M9" s="17">
        <f>[5]Outubro!$B$16</f>
        <v>27.733333333333334</v>
      </c>
      <c r="N9" s="17">
        <f>[5]Outubro!$B$17</f>
        <v>26.891666666666666</v>
      </c>
      <c r="O9" s="17">
        <f>[5]Outubro!$B$18</f>
        <v>25.712500000000002</v>
      </c>
      <c r="P9" s="17">
        <f>[5]Outubro!$B$19</f>
        <v>27.641666666666666</v>
      </c>
      <c r="Q9" s="17">
        <f>[5]Outubro!$B$20</f>
        <v>30.512499999999999</v>
      </c>
      <c r="R9" s="17">
        <f>[5]Outubro!$B$21</f>
        <v>30.829166666666669</v>
      </c>
      <c r="S9" s="17">
        <f>[5]Outubro!$B$22</f>
        <v>30.743478260869573</v>
      </c>
      <c r="T9" s="17">
        <f>[5]Outubro!$B$23</f>
        <v>31.254166666666663</v>
      </c>
      <c r="U9" s="17">
        <f>[5]Outubro!$B$24</f>
        <v>25.538888888888888</v>
      </c>
      <c r="V9" s="17">
        <f>[5]Outubro!$B$25</f>
        <v>25.583333333333332</v>
      </c>
      <c r="W9" s="17">
        <f>[5]Outubro!$B$26</f>
        <v>24.770833333333329</v>
      </c>
      <c r="X9" s="17">
        <f>[5]Outubro!$B$27</f>
        <v>27.120833333333337</v>
      </c>
      <c r="Y9" s="17">
        <f>[5]Outubro!$B$28</f>
        <v>27.108333333333334</v>
      </c>
      <c r="Z9" s="17">
        <f>[5]Outubro!$B$29</f>
        <v>28.275000000000002</v>
      </c>
      <c r="AA9" s="17">
        <f>[5]Outubro!$B$30</f>
        <v>23.3125</v>
      </c>
      <c r="AB9" s="17">
        <f>[5]Outubro!$B$31</f>
        <v>20.412500000000001</v>
      </c>
      <c r="AC9" s="17">
        <f>[5]Outubro!$B$32</f>
        <v>18.083333333333332</v>
      </c>
      <c r="AD9" s="17">
        <f>[5]Outubro!$B$33</f>
        <v>18.504166666666666</v>
      </c>
      <c r="AE9" s="17">
        <f>[5]Outubro!$B$34</f>
        <v>22.045833333333331</v>
      </c>
      <c r="AF9" s="17">
        <f>[5]Outubro!$B$35</f>
        <v>26.970833333333331</v>
      </c>
      <c r="AG9" s="124">
        <f t="shared" ref="AG9:AG19" si="1">AVERAGE(B9:AF9)</f>
        <v>24.683705391927692</v>
      </c>
    </row>
    <row r="10" spans="1:34" ht="17.100000000000001" customHeight="1" x14ac:dyDescent="0.2">
      <c r="A10" s="15" t="s">
        <v>2</v>
      </c>
      <c r="B10" s="17">
        <f>[6]Outubro!$B$5</f>
        <v>26.012500000000003</v>
      </c>
      <c r="C10" s="17">
        <f>[6]Outubro!$B$6</f>
        <v>26.341666666666658</v>
      </c>
      <c r="D10" s="17">
        <f>[6]Outubro!$B$7</f>
        <v>24.791666666666675</v>
      </c>
      <c r="E10" s="17">
        <f>[6]Outubro!$B$8</f>
        <v>20.662499999999998</v>
      </c>
      <c r="F10" s="17">
        <f>[6]Outubro!$B$9</f>
        <v>20.558333333333337</v>
      </c>
      <c r="G10" s="17">
        <f>[6]Outubro!$B$10</f>
        <v>19.345833333333335</v>
      </c>
      <c r="H10" s="17">
        <f>[6]Outubro!$B$11</f>
        <v>19.787499999999998</v>
      </c>
      <c r="I10" s="17">
        <f>[6]Outubro!$B$12</f>
        <v>22.316666666666674</v>
      </c>
      <c r="J10" s="17">
        <f>[6]Outubro!$B$13</f>
        <v>25.799999999999997</v>
      </c>
      <c r="K10" s="17">
        <f>[6]Outubro!$B$14</f>
        <v>27.495833333333337</v>
      </c>
      <c r="L10" s="17">
        <f>[6]Outubro!$B$15</f>
        <v>28.458333333333339</v>
      </c>
      <c r="M10" s="17">
        <f>[6]Outubro!$B$16</f>
        <v>25.899999999999995</v>
      </c>
      <c r="N10" s="17">
        <f>[6]Outubro!$B$17</f>
        <v>25.433333333333337</v>
      </c>
      <c r="O10" s="17">
        <f>[6]Outubro!$B$18</f>
        <v>22.558333333333337</v>
      </c>
      <c r="P10" s="17">
        <f>[6]Outubro!$B$19</f>
        <v>25.583333333333339</v>
      </c>
      <c r="Q10" s="17">
        <f>[6]Outubro!$B$20</f>
        <v>28.729166666666668</v>
      </c>
      <c r="R10" s="17">
        <f>[6]Outubro!$B$21</f>
        <v>28.295833333333338</v>
      </c>
      <c r="S10" s="17">
        <f>[6]Outubro!$B$22</f>
        <v>27.979166666666661</v>
      </c>
      <c r="T10" s="17">
        <f>[6]Outubro!$B$23</f>
        <v>29.645833333333329</v>
      </c>
      <c r="U10" s="17">
        <f>[6]Outubro!$B$24</f>
        <v>28.291666666666668</v>
      </c>
      <c r="V10" s="17">
        <f>[6]Outubro!$B$25</f>
        <v>24.116666666666671</v>
      </c>
      <c r="W10" s="17">
        <f>[6]Outubro!$B$26</f>
        <v>26.504166666666666</v>
      </c>
      <c r="X10" s="17">
        <f>[6]Outubro!$B$27</f>
        <v>27.024999999999995</v>
      </c>
      <c r="Y10" s="17">
        <f>[6]Outubro!$B$28</f>
        <v>25.445833333333336</v>
      </c>
      <c r="Z10" s="17">
        <f>[6]Outubro!$B$29</f>
        <v>26.012500000000003</v>
      </c>
      <c r="AA10" s="17">
        <f>[6]Outubro!$B$30</f>
        <v>25.816666666666666</v>
      </c>
      <c r="AB10" s="17">
        <f>[6]Outubro!$B$31</f>
        <v>22.170833333333334</v>
      </c>
      <c r="AC10" s="17">
        <f>[6]Outubro!$B$32</f>
        <v>18.337499999999999</v>
      </c>
      <c r="AD10" s="17">
        <f>[6]Outubro!$B$33</f>
        <v>20.545833333333334</v>
      </c>
      <c r="AE10" s="17">
        <f>[6]Outubro!$B$34</f>
        <v>24.391666666666666</v>
      </c>
      <c r="AF10" s="17">
        <f>[6]Outubro!$B$35</f>
        <v>25.891666666666669</v>
      </c>
      <c r="AG10" s="124">
        <f>AVERAGE(B10:AF10)</f>
        <v>24.846639784946237</v>
      </c>
    </row>
    <row r="11" spans="1:34" ht="17.100000000000001" customHeight="1" x14ac:dyDescent="0.2">
      <c r="A11" s="15" t="s">
        <v>3</v>
      </c>
      <c r="B11" s="17">
        <f>[7]Outubro!$B$5</f>
        <v>27.162500000000005</v>
      </c>
      <c r="C11" s="17">
        <f>[7]Outubro!$B$6</f>
        <v>24.772222222222222</v>
      </c>
      <c r="D11" s="17" t="str">
        <f>[7]Outubro!$B$7</f>
        <v>*</v>
      </c>
      <c r="E11" s="17" t="str">
        <f>[7]Outubro!$B$8</f>
        <v>*</v>
      </c>
      <c r="F11" s="17" t="str">
        <f>[7]Outubro!$B$9</f>
        <v>*</v>
      </c>
      <c r="G11" s="17" t="str">
        <f>[7]Outubro!$B$10</f>
        <v>*</v>
      </c>
      <c r="H11" s="17" t="str">
        <f>[7]Outubro!$B$11</f>
        <v>*</v>
      </c>
      <c r="I11" s="17" t="str">
        <f>[7]Outubro!$B$12</f>
        <v>*</v>
      </c>
      <c r="J11" s="17" t="str">
        <f>[7]Outubro!$B$13</f>
        <v>*</v>
      </c>
      <c r="K11" s="17" t="str">
        <f>[7]Outubro!$B$14</f>
        <v>*</v>
      </c>
      <c r="L11" s="17" t="str">
        <f>[7]Outubro!$B$15</f>
        <v>*</v>
      </c>
      <c r="M11" s="17" t="str">
        <f>[7]Outubro!$B$16</f>
        <v>*</v>
      </c>
      <c r="N11" s="17" t="str">
        <f>[7]Outubro!$B$17</f>
        <v>*</v>
      </c>
      <c r="O11" s="17" t="str">
        <f>[7]Outubro!$B$18</f>
        <v>*</v>
      </c>
      <c r="P11" s="17" t="str">
        <f>[7]Outubro!$B$19</f>
        <v>*</v>
      </c>
      <c r="Q11" s="17" t="str">
        <f>[7]Outubro!$B$20</f>
        <v>*</v>
      </c>
      <c r="R11" s="17" t="str">
        <f>[7]Outubro!$B$21</f>
        <v>*</v>
      </c>
      <c r="S11" s="17" t="str">
        <f>[7]Outubro!$B$22</f>
        <v>*</v>
      </c>
      <c r="T11" s="17" t="str">
        <f>[7]Outubro!$B$23</f>
        <v>*</v>
      </c>
      <c r="U11" s="17" t="str">
        <f>[7]Outubro!$B$24</f>
        <v>*</v>
      </c>
      <c r="V11" s="17" t="str">
        <f>[7]Outubro!$B$25</f>
        <v>*</v>
      </c>
      <c r="W11" s="17" t="str">
        <f>[7]Outubro!$B$26</f>
        <v>*</v>
      </c>
      <c r="X11" s="17" t="str">
        <f>[7]Outubro!$B$27</f>
        <v>*</v>
      </c>
      <c r="Y11" s="17" t="str">
        <f>[7]Outubro!$B$28</f>
        <v>*</v>
      </c>
      <c r="Z11" s="17">
        <f>[7]Outubro!$B$29</f>
        <v>29.842857142857138</v>
      </c>
      <c r="AA11" s="17">
        <f>[7]Outubro!$B$30</f>
        <v>27.0625</v>
      </c>
      <c r="AB11" s="17">
        <f>[7]Outubro!$B$31</f>
        <v>23.545833333333331</v>
      </c>
      <c r="AC11" s="17">
        <f>[7]Outubro!$B$32</f>
        <v>21.583333333333329</v>
      </c>
      <c r="AD11" s="17">
        <f>[7]Outubro!$B$33</f>
        <v>21.120833333333334</v>
      </c>
      <c r="AE11" s="17">
        <f>[7]Outubro!$B$34</f>
        <v>24.733333333333331</v>
      </c>
      <c r="AF11" s="17">
        <f>[7]Outubro!$B$35</f>
        <v>25.270833333333332</v>
      </c>
      <c r="AG11" s="124">
        <f>AVERAGE(B11:AF11)</f>
        <v>25.010471781305114</v>
      </c>
    </row>
    <row r="12" spans="1:34" ht="17.100000000000001" customHeight="1" x14ac:dyDescent="0.2">
      <c r="A12" s="15" t="s">
        <v>4</v>
      </c>
      <c r="B12" s="17">
        <f>[8]Outubro!$B$5</f>
        <v>24.637500000000003</v>
      </c>
      <c r="C12" s="17">
        <f>[8]Outubro!$B$6</f>
        <v>24.595833333333331</v>
      </c>
      <c r="D12" s="17">
        <f>[8]Outubro!$B$7</f>
        <v>24.749999999999996</v>
      </c>
      <c r="E12" s="17">
        <f>[8]Outubro!$B$8</f>
        <v>19.966666666666665</v>
      </c>
      <c r="F12" s="17">
        <f>[8]Outubro!$B$9</f>
        <v>19.570833333333336</v>
      </c>
      <c r="G12" s="17">
        <f>[8]Outubro!$B$10</f>
        <v>18.908333333333331</v>
      </c>
      <c r="H12" s="17">
        <f>[8]Outubro!$B$11</f>
        <v>18.845833333333335</v>
      </c>
      <c r="I12" s="17">
        <f>[8]Outubro!$B$12</f>
        <v>22.175000000000001</v>
      </c>
      <c r="J12" s="17">
        <f>[8]Outubro!$B$13</f>
        <v>25.262499999999999</v>
      </c>
      <c r="K12" s="17">
        <f>[8]Outubro!$B$14</f>
        <v>26.045833333333331</v>
      </c>
      <c r="L12" s="17">
        <f>[8]Outubro!$B$15</f>
        <v>25.191666666666666</v>
      </c>
      <c r="M12" s="17">
        <f>[8]Outubro!$B$16</f>
        <v>24.270833333333343</v>
      </c>
      <c r="N12" s="17">
        <f>[8]Outubro!$B$17</f>
        <v>23.924999999999997</v>
      </c>
      <c r="O12" s="17">
        <f>[8]Outubro!$B$18</f>
        <v>21.325000000000003</v>
      </c>
      <c r="P12" s="17">
        <f>[8]Outubro!$B$19</f>
        <v>23.691666666666674</v>
      </c>
      <c r="Q12" s="17">
        <f>[8]Outubro!$B$20</f>
        <v>26.983333333333331</v>
      </c>
      <c r="R12" s="17">
        <f>[8]Outubro!$B$21</f>
        <v>26.295833333333334</v>
      </c>
      <c r="S12" s="17">
        <f>[8]Outubro!$B$22</f>
        <v>25.639130434782604</v>
      </c>
      <c r="T12" s="17">
        <f>[8]Outubro!$B$23</f>
        <v>25.683333333333334</v>
      </c>
      <c r="U12" s="17">
        <f>[8]Outubro!$B$24</f>
        <v>22.562500000000004</v>
      </c>
      <c r="V12" s="17">
        <f>[8]Outubro!$B$25</f>
        <v>22.662500000000005</v>
      </c>
      <c r="W12" s="17">
        <f>[8]Outubro!$B$26</f>
        <v>24.175000000000001</v>
      </c>
      <c r="X12" s="17">
        <f>[8]Outubro!$B$27</f>
        <v>24.666666666666668</v>
      </c>
      <c r="Y12" s="17">
        <f>[8]Outubro!$B$28</f>
        <v>24.054166666666671</v>
      </c>
      <c r="Z12" s="17">
        <f>[8]Outubro!$B$29</f>
        <v>23.529166666666665</v>
      </c>
      <c r="AA12" s="17">
        <f>[8]Outubro!$B$30</f>
        <v>23.329166666666669</v>
      </c>
      <c r="AB12" s="17">
        <f>[8]Outubro!$B$31</f>
        <v>20.120833333333326</v>
      </c>
      <c r="AC12" s="17">
        <f>[8]Outubro!$B$32</f>
        <v>17.908333333333335</v>
      </c>
      <c r="AD12" s="17">
        <f>[8]Outubro!$B$33</f>
        <v>19.387499999999999</v>
      </c>
      <c r="AE12" s="17">
        <f>[8]Outubro!$B$34</f>
        <v>23.804166666666671</v>
      </c>
      <c r="AF12" s="17">
        <f>[8]Outubro!$B$35</f>
        <v>23.783333333333335</v>
      </c>
      <c r="AG12" s="124">
        <f t="shared" si="1"/>
        <v>23.153143992519865</v>
      </c>
    </row>
    <row r="13" spans="1:34" ht="17.100000000000001" customHeight="1" x14ac:dyDescent="0.2">
      <c r="A13" s="15" t="s">
        <v>5</v>
      </c>
      <c r="B13" s="17">
        <f>[9]Outubro!$B$5</f>
        <v>29.541666666666661</v>
      </c>
      <c r="C13" s="17">
        <f>[9]Outubro!$B$6</f>
        <v>28.1875</v>
      </c>
      <c r="D13" s="17">
        <f>[9]Outubro!$B$7</f>
        <v>27.875000000000004</v>
      </c>
      <c r="E13" s="17">
        <f>[9]Outubro!$B$8</f>
        <v>22.679166666666664</v>
      </c>
      <c r="F13" s="17">
        <f>[9]Outubro!$B$9</f>
        <v>22.875000000000004</v>
      </c>
      <c r="G13" s="17">
        <f>[9]Outubro!$B$10</f>
        <v>22.674999999999997</v>
      </c>
      <c r="H13" s="17">
        <f>[9]Outubro!$B$11</f>
        <v>23.845833333333335</v>
      </c>
      <c r="I13" s="17">
        <f>[9]Outubro!$B$12</f>
        <v>26.266666666666666</v>
      </c>
      <c r="J13" s="17">
        <f>[9]Outubro!$B$13</f>
        <v>28.008333333333336</v>
      </c>
      <c r="K13" s="17">
        <f>[9]Outubro!$B$14</f>
        <v>30.42916666666666</v>
      </c>
      <c r="L13" s="17">
        <f>[9]Outubro!$B$15</f>
        <v>31.025000000000002</v>
      </c>
      <c r="M13" s="17">
        <f>[9]Outubro!$B$16</f>
        <v>28.125000000000004</v>
      </c>
      <c r="N13" s="17">
        <f>[9]Outubro!$B$17</f>
        <v>28.566666666666674</v>
      </c>
      <c r="O13" s="17">
        <f>[9]Outubro!$B$18</f>
        <v>30.579166666666669</v>
      </c>
      <c r="P13" s="17">
        <f>[9]Outubro!$B$19</f>
        <v>29.291666666666661</v>
      </c>
      <c r="Q13" s="17">
        <f>[9]Outubro!$B$20</f>
        <v>31.158333333333331</v>
      </c>
      <c r="R13" s="17">
        <f>[9]Outubro!$B$21</f>
        <v>31.929166666666664</v>
      </c>
      <c r="S13" s="17">
        <f>[9]Outubro!$B$22</f>
        <v>31.052173913043479</v>
      </c>
      <c r="T13" s="17">
        <f>[9]Outubro!$B$23</f>
        <v>32.19166666666667</v>
      </c>
      <c r="U13" s="17">
        <f>[9]Outubro!$B$24</f>
        <v>29.116666666666671</v>
      </c>
      <c r="V13" s="17">
        <f>[9]Outubro!$B$25</f>
        <v>26.841666666666669</v>
      </c>
      <c r="W13" s="17">
        <f>[9]Outubro!$B$26</f>
        <v>29.116666666666664</v>
      </c>
      <c r="X13" s="17">
        <f>[9]Outubro!$B$27</f>
        <v>30.520833333333332</v>
      </c>
      <c r="Y13" s="17">
        <f>[9]Outubro!$B$28</f>
        <v>28.316666666666666</v>
      </c>
      <c r="Z13" s="17">
        <f>[9]Outubro!$B$29</f>
        <v>29.42916666666666</v>
      </c>
      <c r="AA13" s="17">
        <f>[9]Outubro!$B$30</f>
        <v>25.82083333333334</v>
      </c>
      <c r="AB13" s="17">
        <f>[9]Outubro!$B$31</f>
        <v>23.979166666666668</v>
      </c>
      <c r="AC13" s="17">
        <f>[9]Outubro!$B$32</f>
        <v>24.087500000000002</v>
      </c>
      <c r="AD13" s="17">
        <f>[9]Outubro!$B$33</f>
        <v>24.154166666666669</v>
      </c>
      <c r="AE13" s="17">
        <f>[9]Outubro!$B$34</f>
        <v>25.987499999999997</v>
      </c>
      <c r="AF13" s="17">
        <f>[9]Outubro!$B$35</f>
        <v>29.441666666666666</v>
      </c>
      <c r="AG13" s="124">
        <f t="shared" si="1"/>
        <v>27.842408835904632</v>
      </c>
    </row>
    <row r="14" spans="1:34" ht="17.100000000000001" customHeight="1" x14ac:dyDescent="0.2">
      <c r="A14" s="15" t="s">
        <v>47</v>
      </c>
      <c r="B14" s="17">
        <f>[10]Outubro!$B$5</f>
        <v>26.941666666666666</v>
      </c>
      <c r="C14" s="17">
        <f>[10]Outubro!$B$6</f>
        <v>26.245833333333334</v>
      </c>
      <c r="D14" s="17">
        <f>[10]Outubro!$B$7</f>
        <v>25.116666666666674</v>
      </c>
      <c r="E14" s="17">
        <f>[10]Outubro!$B$8</f>
        <v>21.141666666666669</v>
      </c>
      <c r="F14" s="17">
        <f>[10]Outubro!$B$9</f>
        <v>20.433333333333334</v>
      </c>
      <c r="G14" s="17">
        <f>[10]Outubro!$B$10</f>
        <v>19.841666666666665</v>
      </c>
      <c r="H14" s="17">
        <f>[10]Outubro!$B$11</f>
        <v>19.295833333333338</v>
      </c>
      <c r="I14" s="17">
        <f>[10]Outubro!$B$12</f>
        <v>22.224999999999998</v>
      </c>
      <c r="J14" s="17">
        <f>[10]Outubro!$B$13</f>
        <v>25.483333333333338</v>
      </c>
      <c r="K14" s="17">
        <f>[10]Outubro!$B$14</f>
        <v>27.166666666666671</v>
      </c>
      <c r="L14" s="17">
        <f>[10]Outubro!$B$15</f>
        <v>23.791666666666668</v>
      </c>
      <c r="M14" s="17">
        <f>[10]Outubro!$B$16</f>
        <v>24.004166666666666</v>
      </c>
      <c r="N14" s="17">
        <f>[10]Outubro!$B$17</f>
        <v>23.900000000000002</v>
      </c>
      <c r="O14" s="17">
        <f>[10]Outubro!$B$18</f>
        <v>22.049999999999997</v>
      </c>
      <c r="P14" s="17">
        <f>[10]Outubro!$B$19</f>
        <v>22.737499999999997</v>
      </c>
      <c r="Q14" s="17">
        <f>[10]Outubro!$B$20</f>
        <v>26.712499999999995</v>
      </c>
      <c r="R14" s="17">
        <f>[10]Outubro!$B$21</f>
        <v>26.474999999999998</v>
      </c>
      <c r="S14" s="17">
        <f>[10]Outubro!$B$22</f>
        <v>24.520833333333339</v>
      </c>
      <c r="T14" s="17">
        <f>[10]Outubro!$B$23</f>
        <v>26.591666666666665</v>
      </c>
      <c r="U14" s="17">
        <f>[10]Outubro!$B$24</f>
        <v>22.683333333333334</v>
      </c>
      <c r="V14" s="17">
        <f>[10]Outubro!$B$25</f>
        <v>22.775000000000002</v>
      </c>
      <c r="W14" s="17">
        <f>[10]Outubro!$B$26</f>
        <v>23.529166666666669</v>
      </c>
      <c r="X14" s="17">
        <f>[10]Outubro!$B$27</f>
        <v>24.495833333333334</v>
      </c>
      <c r="Y14" s="17">
        <f>[10]Outubro!$B$28</f>
        <v>23.766666666666662</v>
      </c>
      <c r="Z14" s="17">
        <f>[10]Outubro!$B$29</f>
        <v>24.937499999999996</v>
      </c>
      <c r="AA14" s="17">
        <f>[10]Outubro!$B$30</f>
        <v>24.254166666666663</v>
      </c>
      <c r="AB14" s="17">
        <f>[10]Outubro!$B$31</f>
        <v>20.570833333333336</v>
      </c>
      <c r="AC14" s="17">
        <f>[10]Outubro!$B$32</f>
        <v>19.033333333333331</v>
      </c>
      <c r="AD14" s="17">
        <f>[10]Outubro!$B$33</f>
        <v>19.883333333333336</v>
      </c>
      <c r="AE14" s="17">
        <f>[10]Outubro!$B$34</f>
        <v>24.420833333333334</v>
      </c>
      <c r="AF14" s="17">
        <f>[10]Outubro!$B$35</f>
        <v>25.05</v>
      </c>
      <c r="AG14" s="124">
        <f>AVERAGE(B14:AF14)</f>
        <v>23.550806451612896</v>
      </c>
    </row>
    <row r="15" spans="1:34" ht="17.100000000000001" customHeight="1" x14ac:dyDescent="0.2">
      <c r="A15" s="15" t="s">
        <v>6</v>
      </c>
      <c r="B15" s="17">
        <f>[11]Outubro!$B$5</f>
        <v>33.93636363636363</v>
      </c>
      <c r="C15" s="17">
        <f>[11]Outubro!$B$6</f>
        <v>34.127272727272725</v>
      </c>
      <c r="D15" s="17">
        <f>[11]Outubro!$B$7</f>
        <v>29.777777777777779</v>
      </c>
      <c r="E15" s="17">
        <f>[11]Outubro!$B$8</f>
        <v>24.969230769230766</v>
      </c>
      <c r="F15" s="17">
        <f>[11]Outubro!$B$9</f>
        <v>22.774999999999995</v>
      </c>
      <c r="G15" s="17">
        <f>[11]Outubro!$B$10</f>
        <v>24.335714285714289</v>
      </c>
      <c r="H15" s="17">
        <f>[11]Outubro!$B$11</f>
        <v>20.629166666666666</v>
      </c>
      <c r="I15" s="17">
        <f>[11]Outubro!$B$12</f>
        <v>22.733333333333331</v>
      </c>
      <c r="J15" s="17">
        <f>[11]Outubro!$B$13</f>
        <v>27.945</v>
      </c>
      <c r="K15" s="17">
        <f>[11]Outubro!$B$14</f>
        <v>31.056249999999999</v>
      </c>
      <c r="L15" s="17">
        <f>[11]Outubro!$B$15</f>
        <v>29.421428571428571</v>
      </c>
      <c r="M15" s="17">
        <f>[11]Outubro!$B$16</f>
        <v>28.271428571428572</v>
      </c>
      <c r="N15" s="17">
        <f>[11]Outubro!$B$17</f>
        <v>29.507142857142856</v>
      </c>
      <c r="O15" s="17">
        <f>[11]Outubro!$B$18</f>
        <v>26.426315789473684</v>
      </c>
      <c r="P15" s="17">
        <f>[11]Outubro!$B$19</f>
        <v>29.771428571428572</v>
      </c>
      <c r="Q15" s="17">
        <f>[11]Outubro!$B$20</f>
        <v>30.074999999999999</v>
      </c>
      <c r="R15" s="17">
        <f>[11]Outubro!$B$21</f>
        <v>26.544444444444448</v>
      </c>
      <c r="S15" s="17">
        <f>[11]Outubro!$B$22</f>
        <v>30.023076923076925</v>
      </c>
      <c r="T15" s="17">
        <f>[11]Outubro!$B$23</f>
        <v>30.461904761904766</v>
      </c>
      <c r="U15" s="17">
        <f>[11]Outubro!$B$24</f>
        <v>26.075000000000006</v>
      </c>
      <c r="V15" s="17">
        <f>[11]Outubro!$B$25</f>
        <v>28.842857142857145</v>
      </c>
      <c r="W15" s="17">
        <f>[11]Outubro!$B$26</f>
        <v>27.766666666666662</v>
      </c>
      <c r="X15" s="17">
        <f>[11]Outubro!$B$27</f>
        <v>26.866666666666664</v>
      </c>
      <c r="Y15" s="17">
        <f>[11]Outubro!$B$28</f>
        <v>26.208333333333329</v>
      </c>
      <c r="Z15" s="17">
        <f>[11]Outubro!$B$29</f>
        <v>27.045833333333331</v>
      </c>
      <c r="AA15" s="17">
        <f>[11]Outubro!$B$30</f>
        <v>25.566666666666659</v>
      </c>
      <c r="AB15" s="17">
        <f>[11]Outubro!$B$31</f>
        <v>24.658333333333328</v>
      </c>
      <c r="AC15" s="17">
        <f>[11]Outubro!$B$32</f>
        <v>22.495833333333337</v>
      </c>
      <c r="AD15" s="17">
        <f>[11]Outubro!$B$33</f>
        <v>20.999999999999996</v>
      </c>
      <c r="AE15" s="17">
        <f>[11]Outubro!$B$34</f>
        <v>24.399999999999995</v>
      </c>
      <c r="AF15" s="17">
        <f>[11]Outubro!$B$35</f>
        <v>26.487500000000001</v>
      </c>
      <c r="AG15" s="124">
        <f t="shared" si="1"/>
        <v>27.103257102028323</v>
      </c>
    </row>
    <row r="16" spans="1:34" ht="17.100000000000001" customHeight="1" x14ac:dyDescent="0.2">
      <c r="A16" s="15" t="s">
        <v>7</v>
      </c>
      <c r="B16" s="17">
        <f>[12]Outubro!$B$5</f>
        <v>23.604166666666671</v>
      </c>
      <c r="C16" s="17">
        <f>[12]Outubro!$B$6</f>
        <v>24.129166666666674</v>
      </c>
      <c r="D16" s="17">
        <f>[12]Outubro!$B$7</f>
        <v>20.425000000000001</v>
      </c>
      <c r="E16" s="17">
        <f>[12]Outubro!$B$8</f>
        <v>19.524999999999999</v>
      </c>
      <c r="F16" s="17">
        <f>[12]Outubro!$B$9</f>
        <v>20.645833333333332</v>
      </c>
      <c r="G16" s="17">
        <f>[12]Outubro!$B$10</f>
        <v>17.758333333333333</v>
      </c>
      <c r="H16" s="17">
        <f>[12]Outubro!$B$11</f>
        <v>18.412500000000001</v>
      </c>
      <c r="I16" s="17">
        <f>[12]Outubro!$B$12</f>
        <v>22.712500000000002</v>
      </c>
      <c r="J16" s="17">
        <f>[12]Outubro!$B$13</f>
        <v>23.395833333333332</v>
      </c>
      <c r="K16" s="17">
        <f>[12]Outubro!$B$14</f>
        <v>25.483333333333331</v>
      </c>
      <c r="L16" s="17">
        <f>[12]Outubro!$B$15</f>
        <v>25.024999999999995</v>
      </c>
      <c r="M16" s="17">
        <f>[12]Outubro!$B$16</f>
        <v>25.579166666666666</v>
      </c>
      <c r="N16" s="17">
        <f>[12]Outubro!$B$17</f>
        <v>22.541666666666668</v>
      </c>
      <c r="O16" s="17">
        <f>[12]Outubro!$B$18</f>
        <v>20.537499999999998</v>
      </c>
      <c r="P16" s="17">
        <f>[12]Outubro!$B$19</f>
        <v>25.25</v>
      </c>
      <c r="Q16" s="17">
        <f>[12]Outubro!$B$20</f>
        <v>29.016666666666662</v>
      </c>
      <c r="R16" s="17">
        <f>[12]Outubro!$B$21</f>
        <v>28.629166666666663</v>
      </c>
      <c r="S16" s="17">
        <f>[12]Outubro!$B$22</f>
        <v>29.620833333333334</v>
      </c>
      <c r="T16" s="17">
        <f>[12]Outubro!$B$23</f>
        <v>29.945833333333336</v>
      </c>
      <c r="U16" s="17">
        <f>[12]Outubro!$B$24</f>
        <v>28.050000000000008</v>
      </c>
      <c r="V16" s="17">
        <f>[12]Outubro!$B$25</f>
        <v>23.837499999999995</v>
      </c>
      <c r="W16" s="17">
        <f>[12]Outubro!$B$26</f>
        <v>24.754166666666666</v>
      </c>
      <c r="X16" s="17">
        <f>[12]Outubro!$B$27</f>
        <v>27.183333333333337</v>
      </c>
      <c r="Y16" s="17">
        <f>[12]Outubro!$B$28</f>
        <v>27.533333333333335</v>
      </c>
      <c r="Z16" s="17">
        <f>[12]Outubro!$B$29</f>
        <v>27.187499999999996</v>
      </c>
      <c r="AA16" s="17">
        <f>[12]Outubro!$B$30</f>
        <v>23.516666666666666</v>
      </c>
      <c r="AB16" s="17">
        <f>[12]Outubro!$B$31</f>
        <v>19.899999999999999</v>
      </c>
      <c r="AC16" s="17">
        <f>[12]Outubro!$B$32</f>
        <v>16.345833333333331</v>
      </c>
      <c r="AD16" s="17">
        <f>[12]Outubro!$B$33</f>
        <v>18.762499999999999</v>
      </c>
      <c r="AE16" s="17">
        <f>[12]Outubro!$B$34</f>
        <v>22.858333333333334</v>
      </c>
      <c r="AF16" s="17">
        <f>[12]Outubro!$B$35</f>
        <v>24.862500000000001</v>
      </c>
      <c r="AG16" s="124">
        <f t="shared" si="1"/>
        <v>23.775134408602149</v>
      </c>
    </row>
    <row r="17" spans="1:33" ht="17.100000000000001" customHeight="1" x14ac:dyDescent="0.2">
      <c r="A17" s="15" t="s">
        <v>8</v>
      </c>
      <c r="B17" s="17">
        <f>[13]Outubro!$B$5</f>
        <v>22.020833333333329</v>
      </c>
      <c r="C17" s="17">
        <f>[13]Outubro!$B$6</f>
        <v>22.9375</v>
      </c>
      <c r="D17" s="17">
        <f>[13]Outubro!$B$7</f>
        <v>19.033333333333335</v>
      </c>
      <c r="E17" s="17">
        <f>[13]Outubro!$B$8</f>
        <v>19.591666666666665</v>
      </c>
      <c r="F17" s="17">
        <f>[13]Outubro!$B$9</f>
        <v>20.670833333333338</v>
      </c>
      <c r="G17" s="17">
        <f>[13]Outubro!$B$10</f>
        <v>17.654166666666665</v>
      </c>
      <c r="H17" s="17">
        <f>[13]Outubro!$B$11</f>
        <v>18.945833333333333</v>
      </c>
      <c r="I17" s="17">
        <f>[13]Outubro!$B$12</f>
        <v>21.854166666666668</v>
      </c>
      <c r="J17" s="17">
        <f>[13]Outubro!$B$13</f>
        <v>23.008333333333336</v>
      </c>
      <c r="K17" s="17">
        <f>[13]Outubro!$B$14</f>
        <v>23.88333333333334</v>
      </c>
      <c r="L17" s="17">
        <f>[13]Outubro!$B$15</f>
        <v>24.595833333333328</v>
      </c>
      <c r="M17" s="17">
        <f>[13]Outubro!$B$16</f>
        <v>23.620833333333334</v>
      </c>
      <c r="N17" s="17">
        <f>[13]Outubro!$B$17</f>
        <v>19.945833333333336</v>
      </c>
      <c r="O17" s="17">
        <f>[13]Outubro!$B$18</f>
        <v>21.179166666666667</v>
      </c>
      <c r="P17" s="17">
        <f>[13]Outubro!$B$19</f>
        <v>23.729166666666668</v>
      </c>
      <c r="Q17" s="17">
        <f>[13]Outubro!$B$20</f>
        <v>28.487499999999997</v>
      </c>
      <c r="R17" s="17">
        <f>[13]Outubro!$B$21</f>
        <v>29.191666666666666</v>
      </c>
      <c r="S17" s="17">
        <f>[13]Outubro!$B$22</f>
        <v>27.833333333333329</v>
      </c>
      <c r="T17" s="17">
        <f>[13]Outubro!$B$23</f>
        <v>30.204166666666666</v>
      </c>
      <c r="U17" s="17">
        <f>[13]Outubro!$B$24</f>
        <v>27.020833333333329</v>
      </c>
      <c r="V17" s="17">
        <f>[13]Outubro!$B$25</f>
        <v>23.337499999999995</v>
      </c>
      <c r="W17" s="17">
        <f>[13]Outubro!$B$26</f>
        <v>24.612499999999994</v>
      </c>
      <c r="X17" s="17">
        <f>[13]Outubro!$B$27</f>
        <v>26.370833333333326</v>
      </c>
      <c r="Y17" s="17">
        <f>[13]Outubro!$B$28</f>
        <v>28</v>
      </c>
      <c r="Z17" s="17">
        <f>[13]Outubro!$B$29</f>
        <v>25.654166666666669</v>
      </c>
      <c r="AA17" s="17">
        <f>[13]Outubro!$B$30</f>
        <v>20.408333333333331</v>
      </c>
      <c r="AB17" s="17">
        <f>[13]Outubro!$B$31</f>
        <v>20.079166666666669</v>
      </c>
      <c r="AC17" s="17">
        <f>[13]Outubro!$B$32</f>
        <v>16.208333333333336</v>
      </c>
      <c r="AD17" s="17">
        <f>[13]Outubro!$B$33</f>
        <v>18.999999999999996</v>
      </c>
      <c r="AE17" s="17">
        <f>[13]Outubro!$B$34</f>
        <v>22.016666666666669</v>
      </c>
      <c r="AF17" s="17">
        <f>[13]Outubro!$B$35</f>
        <v>24.937500000000004</v>
      </c>
      <c r="AG17" s="124">
        <f t="shared" si="1"/>
        <v>23.097849462365588</v>
      </c>
    </row>
    <row r="18" spans="1:33" ht="17.100000000000001" customHeight="1" x14ac:dyDescent="0.2">
      <c r="A18" s="15" t="s">
        <v>9</v>
      </c>
      <c r="B18" s="17">
        <f>[14]Outubro!$B$5</f>
        <v>23.621739130434779</v>
      </c>
      <c r="C18" s="17">
        <f>[14]Outubro!$B$6</f>
        <v>23.49130434782608</v>
      </c>
      <c r="D18" s="17">
        <f>[14]Outubro!$B$7</f>
        <v>20.308333333333337</v>
      </c>
      <c r="E18" s="17">
        <f>[14]Outubro!$B$8</f>
        <v>20.258333333333336</v>
      </c>
      <c r="F18" s="17">
        <f>[14]Outubro!$B$9</f>
        <v>21.679166666666671</v>
      </c>
      <c r="G18" s="17">
        <f>[14]Outubro!$B$10</f>
        <v>19.45</v>
      </c>
      <c r="H18" s="17">
        <f>[14]Outubro!$B$11</f>
        <v>19.795833333333331</v>
      </c>
      <c r="I18" s="17">
        <f>[14]Outubro!$B$12</f>
        <v>22.452631578947365</v>
      </c>
      <c r="J18" s="17">
        <f>[14]Outubro!$B$13</f>
        <v>23.39473684210526</v>
      </c>
      <c r="K18" s="17">
        <f>[14]Outubro!$B$14</f>
        <v>24.445000000000004</v>
      </c>
      <c r="L18" s="17">
        <f>[14]Outubro!$B$15</f>
        <v>23.381818181818186</v>
      </c>
      <c r="M18" s="17">
        <f>[14]Outubro!$B$16</f>
        <v>22.014285714285712</v>
      </c>
      <c r="N18" s="17">
        <f>[14]Outubro!$B$17</f>
        <v>22.213636363636368</v>
      </c>
      <c r="O18" s="17">
        <f>[14]Outubro!$B$18</f>
        <v>20.978260869565219</v>
      </c>
      <c r="P18" s="17">
        <f>[14]Outubro!$B$19</f>
        <v>21.157142857142862</v>
      </c>
      <c r="Q18" s="17">
        <f>[14]Outubro!$B$20</f>
        <v>25.181818181818183</v>
      </c>
      <c r="R18" s="17">
        <f>[14]Outubro!$B$21</f>
        <v>27.566666666666663</v>
      </c>
      <c r="S18" s="17">
        <f>[14]Outubro!$B$22</f>
        <v>25.933333333333334</v>
      </c>
      <c r="T18" s="17">
        <f>[14]Outubro!$B$23</f>
        <v>26.683333333333334</v>
      </c>
      <c r="U18" s="17">
        <f>[14]Outubro!$B$24</f>
        <v>26.8</v>
      </c>
      <c r="V18" s="17">
        <f>[14]Outubro!$B$25</f>
        <v>22.425000000000001</v>
      </c>
      <c r="W18" s="17">
        <f>[14]Outubro!$B$26</f>
        <v>21.545454545454543</v>
      </c>
      <c r="X18" s="17">
        <f>[14]Outubro!$B$27</f>
        <v>22.583333333333332</v>
      </c>
      <c r="Y18" s="17">
        <f>[14]Outubro!$B$28</f>
        <v>26.150000000000002</v>
      </c>
      <c r="Z18" s="17">
        <f>[14]Outubro!$B$29</f>
        <v>24.783333333333331</v>
      </c>
      <c r="AA18" s="17">
        <f>[14]Outubro!$B$30</f>
        <v>22.169230769230772</v>
      </c>
      <c r="AB18" s="17">
        <f>[14]Outubro!$B$31</f>
        <v>20.05</v>
      </c>
      <c r="AC18" s="17">
        <f>[14]Outubro!$B$32</f>
        <v>17.05</v>
      </c>
      <c r="AD18" s="17">
        <f>[14]Outubro!$B$33</f>
        <v>16.55</v>
      </c>
      <c r="AE18" s="17">
        <f>[14]Outubro!$B$34</f>
        <v>18.930769230769229</v>
      </c>
      <c r="AF18" s="17">
        <f>[14]Outubro!$B$35</f>
        <v>22.616666666666664</v>
      </c>
      <c r="AG18" s="124">
        <f t="shared" si="1"/>
        <v>22.44068264343122</v>
      </c>
    </row>
    <row r="19" spans="1:33" ht="17.100000000000001" customHeight="1" x14ac:dyDescent="0.2">
      <c r="A19" s="15" t="s">
        <v>46</v>
      </c>
      <c r="B19" s="17">
        <f>[15]Outubro!$B$5</f>
        <v>26.724999999999991</v>
      </c>
      <c r="C19" s="17">
        <f>[15]Outubro!$B$6</f>
        <v>26.866666666666671</v>
      </c>
      <c r="D19" s="17">
        <f>[15]Outubro!$B$7</f>
        <v>21.995833333333334</v>
      </c>
      <c r="E19" s="17">
        <f>[15]Outubro!$B$8</f>
        <v>22.095833333333331</v>
      </c>
      <c r="F19" s="17">
        <f>[15]Outubro!$B$9</f>
        <v>23.512499999999999</v>
      </c>
      <c r="G19" s="17">
        <f>[15]Outubro!$B$10</f>
        <v>20.658333333333328</v>
      </c>
      <c r="H19" s="17">
        <f>[15]Outubro!$B$11</f>
        <v>19.895833333333332</v>
      </c>
      <c r="I19" s="17">
        <f>[15]Outubro!$B$12</f>
        <v>22.724999999999998</v>
      </c>
      <c r="J19" s="17">
        <f>[15]Outubro!$B$13</f>
        <v>24.962500000000006</v>
      </c>
      <c r="K19" s="17">
        <f>[15]Outubro!$B$14</f>
        <v>27.662499999999998</v>
      </c>
      <c r="L19" s="17">
        <f>[15]Outubro!$B$15</f>
        <v>26.908333333333335</v>
      </c>
      <c r="M19" s="17">
        <f>[15]Outubro!$B$16</f>
        <v>27.541666666666661</v>
      </c>
      <c r="N19" s="17">
        <f>[15]Outubro!$B$17</f>
        <v>27.25</v>
      </c>
      <c r="O19" s="17">
        <f>[15]Outubro!$B$18</f>
        <v>25.395833333333329</v>
      </c>
      <c r="P19" s="17">
        <f>[15]Outubro!$B$19</f>
        <v>27.208333333333332</v>
      </c>
      <c r="Q19" s="17">
        <f>[15]Outubro!$B$20</f>
        <v>30.424999999999994</v>
      </c>
      <c r="R19" s="17">
        <f>[15]Outubro!$B$21</f>
        <v>31.079166666666669</v>
      </c>
      <c r="S19" s="17">
        <f>[15]Outubro!$B$22</f>
        <v>30.645833333333329</v>
      </c>
      <c r="T19" s="17">
        <f>[15]Outubro!$B$23</f>
        <v>30.970833333333335</v>
      </c>
      <c r="U19" s="17">
        <f>[15]Outubro!$B$24</f>
        <v>27.183333333333334</v>
      </c>
      <c r="V19" s="17">
        <f>[15]Outubro!$B$25</f>
        <v>25.241666666666664</v>
      </c>
      <c r="W19" s="17">
        <f>[15]Outubro!$B$26</f>
        <v>26.366666666666664</v>
      </c>
      <c r="X19" s="17">
        <f>[15]Outubro!$B$27</f>
        <v>28.799999999999997</v>
      </c>
      <c r="Y19" s="17">
        <f>[15]Outubro!$B$28</f>
        <v>26.466666666666672</v>
      </c>
      <c r="Z19" s="17">
        <f>[15]Outubro!$B$29</f>
        <v>27.837499999999995</v>
      </c>
      <c r="AA19" s="17">
        <f>[15]Outubro!$B$30</f>
        <v>25.958333333333339</v>
      </c>
      <c r="AB19" s="17">
        <f>[15]Outubro!$B$31</f>
        <v>21.820833333333336</v>
      </c>
      <c r="AC19" s="17">
        <f>[15]Outubro!$B$32</f>
        <v>19.433333333333341</v>
      </c>
      <c r="AD19" s="17">
        <f>[15]Outubro!$B$33</f>
        <v>20.383333333333333</v>
      </c>
      <c r="AE19" s="17">
        <f>[15]Outubro!$B$34</f>
        <v>25.066666666666674</v>
      </c>
      <c r="AF19" s="17">
        <f>[15]Outubro!$B$35</f>
        <v>26.791666666666668</v>
      </c>
      <c r="AG19" s="124">
        <f t="shared" si="1"/>
        <v>25.673387096774192</v>
      </c>
    </row>
    <row r="20" spans="1:33" ht="17.100000000000001" customHeight="1" x14ac:dyDescent="0.2">
      <c r="A20" s="15" t="s">
        <v>10</v>
      </c>
      <c r="B20" s="17">
        <f>[16]Outubro!$B$5</f>
        <v>26.474999999999998</v>
      </c>
      <c r="C20" s="17">
        <f>[16]Outubro!$B$6</f>
        <v>26.75</v>
      </c>
      <c r="D20" s="17" t="str">
        <f>[16]Outubro!$B$7</f>
        <v>*</v>
      </c>
      <c r="E20" s="17">
        <f>[16]Outubro!$B$8</f>
        <v>22.774999999999999</v>
      </c>
      <c r="F20" s="17">
        <f>[16]Outubro!$B$9</f>
        <v>24</v>
      </c>
      <c r="G20" s="17">
        <f>[16]Outubro!$B$10</f>
        <v>21.5</v>
      </c>
      <c r="H20" s="17">
        <f>[16]Outubro!$B$11</f>
        <v>23.6875</v>
      </c>
      <c r="I20" s="17">
        <f>[16]Outubro!$B$12</f>
        <v>28.328571428571426</v>
      </c>
      <c r="J20" s="17">
        <f>[16]Outubro!$B$13</f>
        <v>28.324999999999996</v>
      </c>
      <c r="K20" s="17">
        <f>[16]Outubro!$B$14</f>
        <v>29.375</v>
      </c>
      <c r="L20" s="17">
        <f>[16]Outubro!$B$15</f>
        <v>29.966666666666665</v>
      </c>
      <c r="M20" s="17">
        <f>[16]Outubro!$B$16</f>
        <v>32.585714285714289</v>
      </c>
      <c r="N20" s="17" t="str">
        <f>[16]Outubro!$B$17</f>
        <v>*</v>
      </c>
      <c r="O20" s="17">
        <f>[16]Outubro!$B$18</f>
        <v>23.8</v>
      </c>
      <c r="P20" s="17">
        <f>[16]Outubro!$B$19</f>
        <v>29.339999999999996</v>
      </c>
      <c r="Q20" s="17">
        <f>[16]Outubro!$B$20</f>
        <v>33.31428571428571</v>
      </c>
      <c r="R20" s="17" t="str">
        <f>[16]Outubro!$B$21</f>
        <v>*</v>
      </c>
      <c r="S20" s="17" t="str">
        <f>[16]Outubro!$B$22</f>
        <v>*</v>
      </c>
      <c r="T20" s="17">
        <f>[16]Outubro!$B$23</f>
        <v>35.050000000000004</v>
      </c>
      <c r="U20" s="17">
        <f>[16]Outubro!$B$24</f>
        <v>29.933333333333334</v>
      </c>
      <c r="V20" s="17" t="str">
        <f>[16]Outubro!$B$25</f>
        <v>*</v>
      </c>
      <c r="W20" s="17">
        <f>[16]Outubro!$B$26</f>
        <v>28.983333333333334</v>
      </c>
      <c r="X20" s="17">
        <f>[16]Outubro!$B$27</f>
        <v>30.171428571428574</v>
      </c>
      <c r="Y20" s="17">
        <f>[16]Outubro!$B$28</f>
        <v>32.4</v>
      </c>
      <c r="Z20" s="17">
        <f>[16]Outubro!$B$29</f>
        <v>28.860000000000003</v>
      </c>
      <c r="AA20" s="17">
        <f>[16]Outubro!$B$30</f>
        <v>22.35</v>
      </c>
      <c r="AB20" s="17">
        <f>[16]Outubro!$B$31</f>
        <v>22.466666666666665</v>
      </c>
      <c r="AC20" s="17">
        <f>[16]Outubro!$B$32</f>
        <v>19.899999999999999</v>
      </c>
      <c r="AD20" s="17">
        <f>[16]Outubro!$B$33</f>
        <v>25.074999999999999</v>
      </c>
      <c r="AE20" s="17">
        <f>[16]Outubro!$B$34</f>
        <v>26.787500000000001</v>
      </c>
      <c r="AF20" s="17">
        <f>[16]Outubro!$B$35</f>
        <v>30.216666666666669</v>
      </c>
      <c r="AG20" s="124">
        <f t="shared" ref="AG20:AG29" si="2">AVERAGE(B20:AF20)</f>
        <v>27.400641025641029</v>
      </c>
    </row>
    <row r="21" spans="1:33" ht="17.100000000000001" customHeight="1" x14ac:dyDescent="0.2">
      <c r="A21" s="15" t="s">
        <v>11</v>
      </c>
      <c r="B21" s="17">
        <f>[17]Outubro!$B$5</f>
        <v>23.816666666666663</v>
      </c>
      <c r="C21" s="17">
        <f>[17]Outubro!$B$6</f>
        <v>24.108333333333334</v>
      </c>
      <c r="D21" s="17">
        <f>[17]Outubro!$B$7</f>
        <v>19.766666666666666</v>
      </c>
      <c r="E21" s="17">
        <f>[17]Outubro!$B$8</f>
        <v>20.116666666666664</v>
      </c>
      <c r="F21" s="17">
        <f>[17]Outubro!$B$9</f>
        <v>20.337499999999999</v>
      </c>
      <c r="G21" s="17">
        <f>[17]Outubro!$B$10</f>
        <v>18.945833333333329</v>
      </c>
      <c r="H21" s="17">
        <f>[17]Outubro!$B$11</f>
        <v>18.291666666666668</v>
      </c>
      <c r="I21" s="17">
        <f>[17]Outubro!$B$12</f>
        <v>20.920833333333331</v>
      </c>
      <c r="J21" s="17">
        <f>[17]Outubro!$B$13</f>
        <v>24.066666666666666</v>
      </c>
      <c r="K21" s="17">
        <f>[17]Outubro!$B$14</f>
        <v>25.179166666666664</v>
      </c>
      <c r="L21" s="17">
        <f>[17]Outubro!$B$15</f>
        <v>24.583333333333329</v>
      </c>
      <c r="M21" s="17">
        <f>[17]Outubro!$B$16</f>
        <v>26.387499999999999</v>
      </c>
      <c r="N21" s="17">
        <f>[17]Outubro!$B$17</f>
        <v>23.699999999999992</v>
      </c>
      <c r="O21" s="17">
        <f>[17]Outubro!$B$18</f>
        <v>22.391666666666666</v>
      </c>
      <c r="P21" s="17">
        <f>[17]Outubro!$B$19</f>
        <v>25.595833333333331</v>
      </c>
      <c r="Q21" s="17">
        <f>[17]Outubro!$B$20</f>
        <v>28.879166666666663</v>
      </c>
      <c r="R21" s="17">
        <f>[17]Outubro!$B$21</f>
        <v>28.887499999999999</v>
      </c>
      <c r="S21" s="17">
        <f>[17]Outubro!$B$22</f>
        <v>30.095833333333335</v>
      </c>
      <c r="T21" s="17">
        <f>[17]Outubro!$B$23</f>
        <v>29.837500000000006</v>
      </c>
      <c r="U21" s="17">
        <f>[17]Outubro!$B$24</f>
        <v>27.370833333333334</v>
      </c>
      <c r="V21" s="17">
        <f>[17]Outubro!$B$25</f>
        <v>24.720833333333331</v>
      </c>
      <c r="W21" s="17">
        <f>[17]Outubro!$B$26</f>
        <v>25.358333333333331</v>
      </c>
      <c r="X21" s="17">
        <f>[17]Outubro!$B$27</f>
        <v>25.616666666666664</v>
      </c>
      <c r="Y21" s="17">
        <f>[17]Outubro!$B$28</f>
        <v>25.624999999999996</v>
      </c>
      <c r="Z21" s="17">
        <f>[17]Outubro!$B$29</f>
        <v>26.320833333333336</v>
      </c>
      <c r="AA21" s="17">
        <f>[17]Outubro!$B$30</f>
        <v>25.82083333333334</v>
      </c>
      <c r="AB21" s="17">
        <f>[17]Outubro!$B$31</f>
        <v>21.591666666666669</v>
      </c>
      <c r="AC21" s="17">
        <f>[17]Outubro!$B$32</f>
        <v>18.020833333333336</v>
      </c>
      <c r="AD21" s="17">
        <f>[17]Outubro!$B$33</f>
        <v>19.645833333333336</v>
      </c>
      <c r="AE21" s="17">
        <f>[17]Outubro!$B$34</f>
        <v>22.845833333333335</v>
      </c>
      <c r="AF21" s="17">
        <f>[17]Outubro!$B$35</f>
        <v>24.637499999999999</v>
      </c>
      <c r="AG21" s="124">
        <f t="shared" ref="AG21:AG27" si="3">AVERAGE(B21:AF21)</f>
        <v>23.983333333333338</v>
      </c>
    </row>
    <row r="22" spans="1:33" ht="17.100000000000001" customHeight="1" x14ac:dyDescent="0.2">
      <c r="A22" s="15" t="s">
        <v>12</v>
      </c>
      <c r="B22" s="17">
        <f>[18]Outubro!$B$5</f>
        <v>27.104166666666661</v>
      </c>
      <c r="C22" s="17">
        <f>[18]Outubro!$B$6</f>
        <v>27.495833333333334</v>
      </c>
      <c r="D22" s="17">
        <f>[18]Outubro!$B$7</f>
        <v>25.095833333333331</v>
      </c>
      <c r="E22" s="17">
        <f>[18]Outubro!$B$8</f>
        <v>21.612500000000001</v>
      </c>
      <c r="F22" s="17">
        <f>[18]Outubro!$B$9</f>
        <v>22.404166666666665</v>
      </c>
      <c r="G22" s="17">
        <f>[18]Outubro!$B$10</f>
        <v>22.362500000000001</v>
      </c>
      <c r="H22" s="17">
        <f>[18]Outubro!$B$11</f>
        <v>20.945833333333336</v>
      </c>
      <c r="I22" s="17">
        <f>[18]Outubro!$B$12</f>
        <v>23.966666666666665</v>
      </c>
      <c r="J22" s="17">
        <f>[18]Outubro!$B$13</f>
        <v>26.304166666666664</v>
      </c>
      <c r="K22" s="17">
        <f>[18]Outubro!$B$14</f>
        <v>27.704166666666669</v>
      </c>
      <c r="L22" s="17">
        <f>[18]Outubro!$B$15</f>
        <v>28.987500000000001</v>
      </c>
      <c r="M22" s="17">
        <f>[18]Outubro!$B$16</f>
        <v>28.258333333333336</v>
      </c>
      <c r="N22" s="17">
        <f>[18]Outubro!$B$17</f>
        <v>28.441666666666674</v>
      </c>
      <c r="O22" s="17">
        <f>[18]Outubro!$B$18</f>
        <v>27.029166666666665</v>
      </c>
      <c r="P22" s="17">
        <f>[18]Outubro!$B$19</f>
        <v>27.204166666666669</v>
      </c>
      <c r="Q22" s="17">
        <f>[18]Outubro!$B$20</f>
        <v>30.929166666666664</v>
      </c>
      <c r="R22" s="17">
        <f>[18]Outubro!$B$21</f>
        <v>31.329166666666669</v>
      </c>
      <c r="S22" s="17">
        <f>[18]Outubro!$B$22</f>
        <v>30.760869565217391</v>
      </c>
      <c r="T22" s="17">
        <f>[18]Outubro!$B$23</f>
        <v>31.287499999999998</v>
      </c>
      <c r="U22" s="17">
        <f>[18]Outubro!$B$24</f>
        <v>29.470833333333335</v>
      </c>
      <c r="V22" s="17">
        <f>[18]Outubro!$B$25</f>
        <v>27.070833333333329</v>
      </c>
      <c r="W22" s="17">
        <f>[18]Outubro!$B$26</f>
        <v>28.320833333333326</v>
      </c>
      <c r="X22" s="17">
        <f>[18]Outubro!$B$27</f>
        <v>29.787499999999998</v>
      </c>
      <c r="Y22" s="17">
        <f>[18]Outubro!$B$28</f>
        <v>26.533333333333328</v>
      </c>
      <c r="Z22" s="17">
        <f>[18]Outubro!$B$29</f>
        <v>28.170833333333334</v>
      </c>
      <c r="AA22" s="17">
        <f>[18]Outubro!$B$30</f>
        <v>26.395833333333339</v>
      </c>
      <c r="AB22" s="17">
        <f>[18]Outubro!$B$31</f>
        <v>24.374999999999996</v>
      </c>
      <c r="AC22" s="17">
        <f>[18]Outubro!$B$32</f>
        <v>21.087499999999999</v>
      </c>
      <c r="AD22" s="17">
        <f>[18]Outubro!$B$33</f>
        <v>21.758333333333329</v>
      </c>
      <c r="AE22" s="17">
        <f>[18]Outubro!$B$34</f>
        <v>24.700000000000003</v>
      </c>
      <c r="AF22" s="17">
        <f>[18]Outubro!$B$35</f>
        <v>27</v>
      </c>
      <c r="AG22" s="124">
        <f t="shared" si="3"/>
        <v>26.577232351566153</v>
      </c>
    </row>
    <row r="23" spans="1:33" ht="17.100000000000001" customHeight="1" x14ac:dyDescent="0.2">
      <c r="A23" s="15" t="s">
        <v>13</v>
      </c>
      <c r="B23" s="17">
        <f>[19]Outubro!$B$5</f>
        <v>27.462500000000006</v>
      </c>
      <c r="C23" s="17">
        <f>[19]Outubro!$B$6</f>
        <v>28.070833333333336</v>
      </c>
      <c r="D23" s="17">
        <f>[19]Outubro!$B$7</f>
        <v>26.075000000000003</v>
      </c>
      <c r="E23" s="17">
        <f>[19]Outubro!$B$8</f>
        <v>22.554166666666671</v>
      </c>
      <c r="F23" s="17">
        <f>[19]Outubro!$B$9</f>
        <v>21.925000000000001</v>
      </c>
      <c r="G23" s="17">
        <f>[19]Outubro!$B$10</f>
        <v>21.537500000000005</v>
      </c>
      <c r="H23" s="17">
        <f>[19]Outubro!$B$11</f>
        <v>21.433333333333337</v>
      </c>
      <c r="I23" s="17">
        <f>[19]Outubro!$B$12</f>
        <v>23.895833333333339</v>
      </c>
      <c r="J23" s="17">
        <f>[19]Outubro!$B$13</f>
        <v>25.845833333333328</v>
      </c>
      <c r="K23" s="17">
        <f>[19]Outubro!$B$14</f>
        <v>27.162499999999998</v>
      </c>
      <c r="L23" s="17">
        <f>[19]Outubro!$B$15</f>
        <v>28.775000000000002</v>
      </c>
      <c r="M23" s="17">
        <f>[19]Outubro!$B$16</f>
        <v>28.6875</v>
      </c>
      <c r="N23" s="17">
        <f>[19]Outubro!$B$17</f>
        <v>28.95</v>
      </c>
      <c r="O23" s="17">
        <f>[19]Outubro!$B$18</f>
        <v>30.108333333333334</v>
      </c>
      <c r="P23" s="17">
        <f>[19]Outubro!$B$19</f>
        <v>28.712499999999995</v>
      </c>
      <c r="Q23" s="17">
        <f>[19]Outubro!$B$20</f>
        <v>31.470833333333328</v>
      </c>
      <c r="R23" s="17">
        <f>[19]Outubro!$B$21</f>
        <v>31.008333333333329</v>
      </c>
      <c r="S23" s="17">
        <f>[19]Outubro!$B$22</f>
        <v>30.900000000000002</v>
      </c>
      <c r="T23" s="17">
        <f>[19]Outubro!$B$23</f>
        <v>31.954166666666666</v>
      </c>
      <c r="U23" s="17">
        <f>[19]Outubro!$B$24</f>
        <v>28.699999999999992</v>
      </c>
      <c r="V23" s="17">
        <f>[19]Outubro!$B$25</f>
        <v>26.762500000000003</v>
      </c>
      <c r="W23" s="17">
        <f>[19]Outubro!$B$26</f>
        <v>28.837500000000002</v>
      </c>
      <c r="X23" s="17">
        <f>[19]Outubro!$B$27</f>
        <v>30.187499999999989</v>
      </c>
      <c r="Y23" s="17">
        <f>[19]Outubro!$B$28</f>
        <v>27.604166666666668</v>
      </c>
      <c r="Z23" s="17">
        <f>[19]Outubro!$B$29</f>
        <v>28.862500000000008</v>
      </c>
      <c r="AA23" s="17">
        <f>[19]Outubro!$B$30</f>
        <v>26.254166666666666</v>
      </c>
      <c r="AB23" s="17">
        <f>[19]Outubro!$B$31</f>
        <v>23.870833333333334</v>
      </c>
      <c r="AC23" s="17">
        <f>[19]Outubro!$B$32</f>
        <v>21.379166666666663</v>
      </c>
      <c r="AD23" s="17">
        <f>[19]Outubro!$B$33</f>
        <v>20.300000000000004</v>
      </c>
      <c r="AE23" s="17">
        <f>[19]Outubro!$B$34</f>
        <v>24.204166666666666</v>
      </c>
      <c r="AF23" s="17">
        <f>[19]Outubro!$B$35</f>
        <v>26.525000000000006</v>
      </c>
      <c r="AG23" s="124">
        <f t="shared" si="3"/>
        <v>26.774731182795694</v>
      </c>
    </row>
    <row r="24" spans="1:33" ht="17.100000000000001" customHeight="1" x14ac:dyDescent="0.2">
      <c r="A24" s="15" t="s">
        <v>14</v>
      </c>
      <c r="B24" s="17">
        <f>[20]Outubro!$B$5</f>
        <v>25.516666666666669</v>
      </c>
      <c r="C24" s="17">
        <f>[20]Outubro!$B$6</f>
        <v>25.466666666666658</v>
      </c>
      <c r="D24" s="17">
        <f>[20]Outubro!$B$7</f>
        <v>25.954166666666669</v>
      </c>
      <c r="E24" s="17">
        <f>[20]Outubro!$B$8</f>
        <v>21.483333333333331</v>
      </c>
      <c r="F24" s="17">
        <f>[20]Outubro!$B$9</f>
        <v>22.229166666666671</v>
      </c>
      <c r="G24" s="17">
        <f>[20]Outubro!$B$10</f>
        <v>20.945833333333333</v>
      </c>
      <c r="H24" s="17">
        <f>[20]Outubro!$B$11</f>
        <v>20.124999999999996</v>
      </c>
      <c r="I24" s="17">
        <f>[20]Outubro!$B$12</f>
        <v>22.674999999999997</v>
      </c>
      <c r="J24" s="17">
        <f>[20]Outubro!$B$13</f>
        <v>24.766666666666669</v>
      </c>
      <c r="K24" s="17">
        <f>[20]Outubro!$B$14</f>
        <v>27.254166666666666</v>
      </c>
      <c r="L24" s="17">
        <f>[20]Outubro!$B$15</f>
        <v>27.979166666666661</v>
      </c>
      <c r="M24" s="17">
        <f>[20]Outubro!$B$16</f>
        <v>27.808333333333334</v>
      </c>
      <c r="N24" s="17">
        <f>[20]Outubro!$B$17</f>
        <v>26.391666666666669</v>
      </c>
      <c r="O24" s="17">
        <f>[20]Outubro!$B$18</f>
        <v>22.537499999999998</v>
      </c>
      <c r="P24" s="17">
        <f>[20]Outubro!$B$19</f>
        <v>26.2</v>
      </c>
      <c r="Q24" s="17">
        <f>[20]Outubro!$B$20</f>
        <v>29.599999999999998</v>
      </c>
      <c r="R24" s="17">
        <f>[20]Outubro!$B$21</f>
        <v>30.933333333333337</v>
      </c>
      <c r="S24" s="17">
        <f>[20]Outubro!$B$22</f>
        <v>29.073913043478257</v>
      </c>
      <c r="T24" s="17">
        <f>[20]Outubro!$B$23</f>
        <v>30.304166666666671</v>
      </c>
      <c r="U24" s="17">
        <f>[20]Outubro!$B$24</f>
        <v>25.933333333333334</v>
      </c>
      <c r="V24" s="17">
        <f>[20]Outubro!$B$25</f>
        <v>25.812500000000004</v>
      </c>
      <c r="W24" s="17">
        <f>[20]Outubro!$B$26</f>
        <v>27.237499999999997</v>
      </c>
      <c r="X24" s="17">
        <f>[20]Outubro!$B$27</f>
        <v>28.129166666666666</v>
      </c>
      <c r="Y24" s="17">
        <f>[20]Outubro!$B$28</f>
        <v>29.458333333333329</v>
      </c>
      <c r="Z24" s="17">
        <f>[20]Outubro!$B$29</f>
        <v>27.058333333333334</v>
      </c>
      <c r="AA24" s="17">
        <f>[20]Outubro!$B$30</f>
        <v>26.950000000000003</v>
      </c>
      <c r="AB24" s="17">
        <f>[20]Outubro!$B$31</f>
        <v>23.724999999999998</v>
      </c>
      <c r="AC24" s="17">
        <f>[20]Outubro!$B$32</f>
        <v>20.879166666666666</v>
      </c>
      <c r="AD24" s="17">
        <f>[20]Outubro!$B$33</f>
        <v>21.179166666666664</v>
      </c>
      <c r="AE24" s="17">
        <f>[20]Outubro!$B$34</f>
        <v>25.404166666666672</v>
      </c>
      <c r="AF24" s="17">
        <f>[20]Outubro!$B$35</f>
        <v>27.125000000000004</v>
      </c>
      <c r="AG24" s="124">
        <f t="shared" si="3"/>
        <v>25.681819775596075</v>
      </c>
    </row>
    <row r="25" spans="1:33" ht="17.100000000000001" customHeight="1" x14ac:dyDescent="0.2">
      <c r="A25" s="15" t="s">
        <v>15</v>
      </c>
      <c r="B25" s="17">
        <f>[21]Outubro!$B$5</f>
        <v>22.254166666666666</v>
      </c>
      <c r="C25" s="17">
        <f>[21]Outubro!$B$6</f>
        <v>23.354166666666668</v>
      </c>
      <c r="D25" s="17">
        <f>[21]Outubro!$B$7</f>
        <v>18.670833333333334</v>
      </c>
      <c r="E25" s="17">
        <f>[21]Outubro!$B$8</f>
        <v>18.599999999999994</v>
      </c>
      <c r="F25" s="17">
        <f>[21]Outubro!$B$9</f>
        <v>19.750000000000004</v>
      </c>
      <c r="G25" s="17">
        <f>[21]Outubro!$B$10</f>
        <v>15.970833333333333</v>
      </c>
      <c r="H25" s="17">
        <f>[21]Outubro!$B$11</f>
        <v>17.587500000000002</v>
      </c>
      <c r="I25" s="17">
        <f>[21]Outubro!$B$12</f>
        <v>21.704166666666666</v>
      </c>
      <c r="J25" s="17">
        <f>[21]Outubro!$B$13</f>
        <v>22.954166666666666</v>
      </c>
      <c r="K25" s="17">
        <f>[21]Outubro!$B$14</f>
        <v>24.874999999999996</v>
      </c>
      <c r="L25" s="17">
        <f>[21]Outubro!$B$15</f>
        <v>24.974999999999998</v>
      </c>
      <c r="M25" s="17">
        <f>[21]Outubro!$B$16</f>
        <v>24.375000000000004</v>
      </c>
      <c r="N25" s="17">
        <f>[21]Outubro!$B$17</f>
        <v>22.191666666666666</v>
      </c>
      <c r="O25" s="17">
        <f>[21]Outubro!$B$18</f>
        <v>21.016666666666662</v>
      </c>
      <c r="P25" s="17">
        <f>[21]Outubro!$B$19</f>
        <v>24.345833333333331</v>
      </c>
      <c r="Q25" s="17">
        <f>[21]Outubro!$B$20</f>
        <v>27.062500000000004</v>
      </c>
      <c r="R25" s="17">
        <f>[21]Outubro!$B$21</f>
        <v>28.32083333333334</v>
      </c>
      <c r="S25" s="17">
        <f>[21]Outubro!$B$22</f>
        <v>28.741666666666671</v>
      </c>
      <c r="T25" s="17">
        <f>[21]Outubro!$B$23</f>
        <v>29.050000000000008</v>
      </c>
      <c r="U25" s="17">
        <f>[21]Outubro!$B$24</f>
        <v>23.487499999999997</v>
      </c>
      <c r="V25" s="17">
        <f>[21]Outubro!$B$25</f>
        <v>20.266666666666669</v>
      </c>
      <c r="W25" s="17">
        <f>[21]Outubro!$B$26</f>
        <v>24.137500000000006</v>
      </c>
      <c r="X25" s="17">
        <f>[21]Outubro!$B$27</f>
        <v>25.045833333333334</v>
      </c>
      <c r="Y25" s="17">
        <f>[21]Outubro!$B$28</f>
        <v>26.054166666666671</v>
      </c>
      <c r="Z25" s="17">
        <f>[21]Outubro!$B$29</f>
        <v>26.241666666666664</v>
      </c>
      <c r="AA25" s="17">
        <f>[21]Outubro!$B$30</f>
        <v>21.141666666666669</v>
      </c>
      <c r="AB25" s="17">
        <f>[21]Outubro!$B$31</f>
        <v>17.641666666666669</v>
      </c>
      <c r="AC25" s="17">
        <f>[21]Outubro!$B$32</f>
        <v>15.170833333333333</v>
      </c>
      <c r="AD25" s="17">
        <f>[21]Outubro!$B$33</f>
        <v>18.812499999999996</v>
      </c>
      <c r="AE25" s="17">
        <f>[21]Outubro!$B$34</f>
        <v>21.416666666666668</v>
      </c>
      <c r="AF25" s="17">
        <f>[21]Outubro!$B$35</f>
        <v>24.108333333333334</v>
      </c>
      <c r="AG25" s="124">
        <f t="shared" si="3"/>
        <v>22.558870967741932</v>
      </c>
    </row>
    <row r="26" spans="1:33" ht="17.100000000000001" customHeight="1" x14ac:dyDescent="0.2">
      <c r="A26" s="15" t="s">
        <v>16</v>
      </c>
      <c r="B26" s="17">
        <f>[22]Outubro!$B$5</f>
        <v>25.674999999999994</v>
      </c>
      <c r="C26" s="17">
        <f>[22]Outubro!$B$6</f>
        <v>28.666666666666668</v>
      </c>
      <c r="D26" s="17">
        <f>[22]Outubro!$B$7</f>
        <v>22.841666666666669</v>
      </c>
      <c r="E26" s="17">
        <f>[22]Outubro!$B$8</f>
        <v>22.945833333333329</v>
      </c>
      <c r="F26" s="17">
        <f>[22]Outubro!$B$9</f>
        <v>23.604166666666668</v>
      </c>
      <c r="G26" s="17">
        <f>[22]Outubro!$B$10</f>
        <v>20.816666666666666</v>
      </c>
      <c r="H26" s="17">
        <f>[22]Outubro!$B$11</f>
        <v>21.225000000000005</v>
      </c>
      <c r="I26" s="17">
        <f>[22]Outubro!$B$12</f>
        <v>25.004166666666674</v>
      </c>
      <c r="J26" s="17">
        <f>[22]Outubro!$B$13</f>
        <v>25.729166666666671</v>
      </c>
      <c r="K26" s="17">
        <f>[22]Outubro!$B$14</f>
        <v>28.591666666666669</v>
      </c>
      <c r="L26" s="17">
        <f>[22]Outubro!$B$15</f>
        <v>30.054166666666671</v>
      </c>
      <c r="M26" s="17">
        <f>[22]Outubro!$B$16</f>
        <v>30.720833333333331</v>
      </c>
      <c r="N26" s="17">
        <f>[22]Outubro!$B$17</f>
        <v>28.879166666666666</v>
      </c>
      <c r="O26" s="17">
        <f>[22]Outubro!$B$18</f>
        <v>29.079166666666669</v>
      </c>
      <c r="P26" s="17">
        <f>[22]Outubro!$B$19</f>
        <v>31.162499999999998</v>
      </c>
      <c r="Q26" s="17">
        <f>[22]Outubro!$B$20</f>
        <v>34.225000000000001</v>
      </c>
      <c r="R26" s="17">
        <f>[22]Outubro!$B$21</f>
        <v>34.608333333333327</v>
      </c>
      <c r="S26" s="17">
        <f>[22]Outubro!$B$22</f>
        <v>34.466666666666676</v>
      </c>
      <c r="T26" s="17">
        <f>[22]Outubro!$B$23</f>
        <v>34.741666666666667</v>
      </c>
      <c r="U26" s="17">
        <f>[22]Outubro!$B$24</f>
        <v>25.408333333333335</v>
      </c>
      <c r="V26" s="17">
        <f>[22]Outubro!$B$25</f>
        <v>24.545833333333331</v>
      </c>
      <c r="W26" s="17">
        <f>[22]Outubro!$B$26</f>
        <v>27.375</v>
      </c>
      <c r="X26" s="17">
        <f>[22]Outubro!$B$27</f>
        <v>30.129166666666666</v>
      </c>
      <c r="Y26" s="17">
        <f>[22]Outubro!$B$28</f>
        <v>30.479166666666675</v>
      </c>
      <c r="Z26" s="17">
        <f>[22]Outubro!$B$29</f>
        <v>31.870833333333334</v>
      </c>
      <c r="AA26" s="17">
        <f>[22]Outubro!$B$30</f>
        <v>23.8125</v>
      </c>
      <c r="AB26" s="17">
        <f>[22]Outubro!$B$31</f>
        <v>21.495833333333334</v>
      </c>
      <c r="AC26" s="17">
        <f>[22]Outubro!$B$32</f>
        <v>19.74583333333333</v>
      </c>
      <c r="AD26" s="17">
        <f>[22]Outubro!$B$33</f>
        <v>20.879166666666663</v>
      </c>
      <c r="AE26" s="17">
        <f>[22]Outubro!$B$34</f>
        <v>25.129166666666663</v>
      </c>
      <c r="AF26" s="17">
        <f>[22]Outubro!$B$35</f>
        <v>30.591666666666669</v>
      </c>
      <c r="AG26" s="124">
        <f t="shared" si="3"/>
        <v>27.241935483870961</v>
      </c>
    </row>
    <row r="27" spans="1:33" ht="17.100000000000001" customHeight="1" x14ac:dyDescent="0.2">
      <c r="A27" s="15" t="s">
        <v>17</v>
      </c>
      <c r="B27" s="17">
        <f>[23]Outubro!$B$5</f>
        <v>23.679166666666664</v>
      </c>
      <c r="C27" s="17">
        <f>[23]Outubro!$B$6</f>
        <v>23.779166666666669</v>
      </c>
      <c r="D27" s="17">
        <f>[23]Outubro!$B$7</f>
        <v>20.350000000000001</v>
      </c>
      <c r="E27" s="17">
        <f>[23]Outubro!$B$8</f>
        <v>20.479166666666668</v>
      </c>
      <c r="F27" s="17">
        <f>[23]Outubro!$B$9</f>
        <v>20.520833333333332</v>
      </c>
      <c r="G27" s="17">
        <f>[23]Outubro!$B$10</f>
        <v>19.170833333333331</v>
      </c>
      <c r="H27" s="17">
        <f>[23]Outubro!$B$11</f>
        <v>18.616666666666667</v>
      </c>
      <c r="I27" s="17">
        <f>[23]Outubro!$B$12</f>
        <v>20.945833333333333</v>
      </c>
      <c r="J27" s="17">
        <f>[23]Outubro!$B$13</f>
        <v>23.516666666666669</v>
      </c>
      <c r="K27" s="17">
        <f>[23]Outubro!$B$14</f>
        <v>24.870833333333326</v>
      </c>
      <c r="L27" s="17">
        <f>[23]Outubro!$B$15</f>
        <v>25.391666666666666</v>
      </c>
      <c r="M27" s="17">
        <f>[23]Outubro!$B$16</f>
        <v>26.641666666666666</v>
      </c>
      <c r="N27" s="17">
        <f>[23]Outubro!$B$17</f>
        <v>23.016666666666666</v>
      </c>
      <c r="O27" s="17">
        <f>[23]Outubro!$B$18</f>
        <v>21.987500000000001</v>
      </c>
      <c r="P27" s="17">
        <f>[23]Outubro!$B$19</f>
        <v>26.016666666666666</v>
      </c>
      <c r="Q27" s="17">
        <f>[23]Outubro!$B$20</f>
        <v>29.520833333333332</v>
      </c>
      <c r="R27" s="17">
        <f>[23]Outubro!$B$21</f>
        <v>28.833333333333329</v>
      </c>
      <c r="S27" s="17">
        <f>[23]Outubro!$B$22</f>
        <v>30.008333333333329</v>
      </c>
      <c r="T27" s="17">
        <f>[23]Outubro!$B$23</f>
        <v>29.762499999999999</v>
      </c>
      <c r="U27" s="17">
        <f>[23]Outubro!$B$24</f>
        <v>27.266666666666655</v>
      </c>
      <c r="V27" s="17">
        <f>[23]Outubro!$B$25</f>
        <v>24.850000000000005</v>
      </c>
      <c r="W27" s="17">
        <f>[23]Outubro!$B$26</f>
        <v>25.174999999999997</v>
      </c>
      <c r="X27" s="17">
        <f>[23]Outubro!$B$27</f>
        <v>26.958333333333329</v>
      </c>
      <c r="Y27" s="17">
        <f>[23]Outubro!$B$28</f>
        <v>27.424999999999997</v>
      </c>
      <c r="Z27" s="17">
        <f>[23]Outubro!$B$29</f>
        <v>27.11666666666666</v>
      </c>
      <c r="AA27" s="17">
        <f>[23]Outubro!$B$30</f>
        <v>24.879166666666677</v>
      </c>
      <c r="AB27" s="17">
        <f>[23]Outubro!$B$31</f>
        <v>21.791666666666668</v>
      </c>
      <c r="AC27" s="17">
        <f>[23]Outubro!$B$32</f>
        <v>17.854166666666668</v>
      </c>
      <c r="AD27" s="17">
        <f>[23]Outubro!$B$33</f>
        <v>18.3</v>
      </c>
      <c r="AE27" s="17">
        <f>[23]Outubro!$B$34</f>
        <v>22.670833333333334</v>
      </c>
      <c r="AF27" s="17">
        <f>[23]Outubro!$B$35</f>
        <v>24.375</v>
      </c>
      <c r="AG27" s="124">
        <f t="shared" si="3"/>
        <v>24.057123655913973</v>
      </c>
    </row>
    <row r="28" spans="1:33" ht="17.100000000000001" customHeight="1" x14ac:dyDescent="0.2">
      <c r="A28" s="15" t="s">
        <v>18</v>
      </c>
      <c r="B28" s="17">
        <f>[24]Outubro!$B$5</f>
        <v>25.737500000000001</v>
      </c>
      <c r="C28" s="17">
        <f>[24]Outubro!$B$6</f>
        <v>25.658333333333335</v>
      </c>
      <c r="D28" s="17">
        <f>[24]Outubro!$B$7</f>
        <v>24.400000000000002</v>
      </c>
      <c r="E28" s="17">
        <f>[24]Outubro!$B$8</f>
        <v>19.462500000000002</v>
      </c>
      <c r="F28" s="17">
        <f>[24]Outubro!$B$9</f>
        <v>19.758333333333329</v>
      </c>
      <c r="G28" s="17">
        <f>[24]Outubro!$B$10</f>
        <v>18.95</v>
      </c>
      <c r="H28" s="17">
        <f>[24]Outubro!$B$11</f>
        <v>19.425000000000001</v>
      </c>
      <c r="I28" s="17">
        <f>[24]Outubro!$B$12</f>
        <v>22.183333333333337</v>
      </c>
      <c r="J28" s="17">
        <f>[24]Outubro!$B$13</f>
        <v>24.624999999999996</v>
      </c>
      <c r="K28" s="17">
        <f>[24]Outubro!$B$14</f>
        <v>26.362500000000001</v>
      </c>
      <c r="L28" s="17">
        <f>[24]Outubro!$B$15</f>
        <v>24.633333333333336</v>
      </c>
      <c r="M28" s="17">
        <f>[24]Outubro!$B$16</f>
        <v>24.504166666666674</v>
      </c>
      <c r="N28" s="17">
        <f>[24]Outubro!$B$17</f>
        <v>25.229166666666671</v>
      </c>
      <c r="O28" s="17">
        <f>[24]Outubro!$B$18</f>
        <v>22.745833333333334</v>
      </c>
      <c r="P28" s="17">
        <f>[24]Outubro!$B$19</f>
        <v>24.749999999999996</v>
      </c>
      <c r="Q28" s="17">
        <f>[24]Outubro!$B$20</f>
        <v>28.074999999999999</v>
      </c>
      <c r="R28" s="17">
        <f>[24]Outubro!$B$21</f>
        <v>25.112500000000001</v>
      </c>
      <c r="S28" s="17">
        <f>[24]Outubro!$B$22</f>
        <v>26.508695652173909</v>
      </c>
      <c r="T28" s="17">
        <f>[24]Outubro!$B$23</f>
        <v>28.341666666666669</v>
      </c>
      <c r="U28" s="17">
        <f>[24]Outubro!$B$24</f>
        <v>25.724999999999994</v>
      </c>
      <c r="V28" s="17">
        <f>[24]Outubro!$B$25</f>
        <v>23.154166666666669</v>
      </c>
      <c r="W28" s="17">
        <f>[24]Outubro!$B$26</f>
        <v>25.399999999999995</v>
      </c>
      <c r="X28" s="17">
        <f>[24]Outubro!$B$27</f>
        <v>26.120833333333334</v>
      </c>
      <c r="Y28" s="17">
        <f>[24]Outubro!$B$28</f>
        <v>24.816666666666666</v>
      </c>
      <c r="Z28" s="17">
        <f>[24]Outubro!$B$29</f>
        <v>24.454166666666666</v>
      </c>
      <c r="AA28" s="17">
        <f>[24]Outubro!$B$30</f>
        <v>23.708333333333332</v>
      </c>
      <c r="AB28" s="17">
        <f>[24]Outubro!$B$31</f>
        <v>21.499999999999996</v>
      </c>
      <c r="AC28" s="17">
        <f>[24]Outubro!$B$32</f>
        <v>18.812500000000004</v>
      </c>
      <c r="AD28" s="17">
        <f>[24]Outubro!$B$33</f>
        <v>19.587499999999999</v>
      </c>
      <c r="AE28" s="17">
        <f>[24]Outubro!$B$34</f>
        <v>23.829166666666666</v>
      </c>
      <c r="AF28" s="17">
        <f>[24]Outubro!$B$35</f>
        <v>24.500000000000004</v>
      </c>
      <c r="AG28" s="124">
        <f t="shared" si="2"/>
        <v>23.808748246844321</v>
      </c>
    </row>
    <row r="29" spans="1:33" ht="17.100000000000001" customHeight="1" x14ac:dyDescent="0.2">
      <c r="A29" s="15" t="s">
        <v>19</v>
      </c>
      <c r="B29" s="17">
        <f>[25]Outubro!$B$5</f>
        <v>21.587500000000002</v>
      </c>
      <c r="C29" s="17">
        <f>[25]Outubro!$B$6</f>
        <v>23.504166666666666</v>
      </c>
      <c r="D29" s="17">
        <f>[25]Outubro!$B$7</f>
        <v>19.137500000000003</v>
      </c>
      <c r="E29" s="17">
        <f>[25]Outubro!$B$8</f>
        <v>19.641666666666669</v>
      </c>
      <c r="F29" s="17">
        <f>[25]Outubro!$B$9</f>
        <v>20.68333333333333</v>
      </c>
      <c r="G29" s="17">
        <f>[25]Outubro!$B$10</f>
        <v>16.762499999999999</v>
      </c>
      <c r="H29" s="17">
        <f>[25]Outubro!$B$11</f>
        <v>18.449999999999996</v>
      </c>
      <c r="I29" s="17">
        <f>[25]Outubro!$B$12</f>
        <v>21.662499999999998</v>
      </c>
      <c r="J29" s="17">
        <f>[25]Outubro!$B$13</f>
        <v>22.358333333333334</v>
      </c>
      <c r="K29" s="17">
        <f>[25]Outubro!$B$14</f>
        <v>24.412499999999998</v>
      </c>
      <c r="L29" s="17">
        <f>[25]Outubro!$B$15</f>
        <v>24.891666666666662</v>
      </c>
      <c r="M29" s="17">
        <f>[25]Outubro!$B$16</f>
        <v>21.233333333333331</v>
      </c>
      <c r="N29" s="17">
        <f>[25]Outubro!$B$17</f>
        <v>19.383333333333333</v>
      </c>
      <c r="O29" s="17">
        <f>[25]Outubro!$B$18</f>
        <v>20.512499999999999</v>
      </c>
      <c r="P29" s="17">
        <f>[25]Outubro!$B$19</f>
        <v>22.466666666666669</v>
      </c>
      <c r="Q29" s="17">
        <f>[25]Outubro!$B$20</f>
        <v>28.216666666666665</v>
      </c>
      <c r="R29" s="17">
        <f>[25]Outubro!$B$21</f>
        <v>29.3</v>
      </c>
      <c r="S29" s="17">
        <f>[25]Outubro!$B$22</f>
        <v>28.513043478260872</v>
      </c>
      <c r="T29" s="17">
        <f>[25]Outubro!$B$23</f>
        <v>29.3125</v>
      </c>
      <c r="U29" s="17">
        <f>[25]Outubro!$B$24</f>
        <v>25.100000000000005</v>
      </c>
      <c r="V29" s="17">
        <f>[25]Outubro!$B$25</f>
        <v>21.725000000000005</v>
      </c>
      <c r="W29" s="17">
        <f>[25]Outubro!$B$26</f>
        <v>23.887499999999999</v>
      </c>
      <c r="X29" s="17">
        <f>[25]Outubro!$B$27</f>
        <v>26.929166666666664</v>
      </c>
      <c r="Y29" s="17">
        <f>[25]Outubro!$B$28</f>
        <v>28.166666666666668</v>
      </c>
      <c r="Z29" s="17">
        <f>[25]Outubro!$B$29</f>
        <v>24.391666666666669</v>
      </c>
      <c r="AA29" s="17">
        <f>[25]Outubro!$B$30</f>
        <v>20.737500000000001</v>
      </c>
      <c r="AB29" s="17">
        <f>[25]Outubro!$B$31</f>
        <v>18.737500000000001</v>
      </c>
      <c r="AC29" s="17">
        <f>[25]Outubro!$B$32</f>
        <v>15.429166666666667</v>
      </c>
      <c r="AD29" s="17">
        <f>[25]Outubro!$B$33</f>
        <v>18.604166666666664</v>
      </c>
      <c r="AE29" s="17">
        <f>[25]Outubro!$B$34</f>
        <v>22.041666666666668</v>
      </c>
      <c r="AF29" s="17">
        <f>[25]Outubro!$B$35</f>
        <v>24.912500000000005</v>
      </c>
      <c r="AG29" s="124">
        <f t="shared" si="2"/>
        <v>22.667490649836367</v>
      </c>
    </row>
    <row r="30" spans="1:33" ht="17.100000000000001" customHeight="1" x14ac:dyDescent="0.2">
      <c r="A30" s="15" t="s">
        <v>31</v>
      </c>
      <c r="B30" s="17">
        <f>[26]Outubro!$B$5</f>
        <v>23.458333333333332</v>
      </c>
      <c r="C30" s="17">
        <f>[26]Outubro!$B$6</f>
        <v>24.612500000000001</v>
      </c>
      <c r="D30" s="17">
        <f>[26]Outubro!$B$7</f>
        <v>21.891666666666669</v>
      </c>
      <c r="E30" s="17">
        <f>[26]Outubro!$B$8</f>
        <v>20.266666666666666</v>
      </c>
      <c r="F30" s="17">
        <f>[26]Outubro!$B$9</f>
        <v>20.595833333333335</v>
      </c>
      <c r="G30" s="17">
        <f>[26]Outubro!$B$10</f>
        <v>19.30833333333333</v>
      </c>
      <c r="H30" s="17">
        <f>[26]Outubro!$B$11</f>
        <v>19.133333333333336</v>
      </c>
      <c r="I30" s="17">
        <f>[26]Outubro!$B$12</f>
        <v>22.729166666666661</v>
      </c>
      <c r="J30" s="17">
        <f>[26]Outubro!$B$13</f>
        <v>23.824999999999992</v>
      </c>
      <c r="K30" s="17">
        <f>[26]Outubro!$B$14</f>
        <v>25.979166666666671</v>
      </c>
      <c r="L30" s="17">
        <f>[26]Outubro!$B$15</f>
        <v>28.616666666666674</v>
      </c>
      <c r="M30" s="17">
        <f>[26]Outubro!$B$16</f>
        <v>26.350000000000005</v>
      </c>
      <c r="N30" s="17">
        <f>[26]Outubro!$B$17</f>
        <v>25.258333333333336</v>
      </c>
      <c r="O30" s="17">
        <f>[26]Outubro!$B$18</f>
        <v>23.179166666666671</v>
      </c>
      <c r="P30" s="17">
        <f>[26]Outubro!$B$19</f>
        <v>26.012500000000003</v>
      </c>
      <c r="Q30" s="17">
        <f>[26]Outubro!$B$20</f>
        <v>30.187500000000004</v>
      </c>
      <c r="R30" s="17">
        <f>[26]Outubro!$B$21</f>
        <v>29.583333333333332</v>
      </c>
      <c r="S30" s="17">
        <f>[26]Outubro!$B$22</f>
        <v>29.165217391304342</v>
      </c>
      <c r="T30" s="17">
        <f>[26]Outubro!$B$23</f>
        <v>30.504166666666666</v>
      </c>
      <c r="U30" s="17">
        <f>[26]Outubro!$B$24</f>
        <v>26.675000000000008</v>
      </c>
      <c r="V30" s="17">
        <f>[26]Outubro!$B$25</f>
        <v>24.216666666666665</v>
      </c>
      <c r="W30" s="17">
        <f>[26]Outubro!$B$26</f>
        <v>25.591666666666669</v>
      </c>
      <c r="X30" s="17">
        <f>[26]Outubro!$B$27</f>
        <v>26.158333333333335</v>
      </c>
      <c r="Y30" s="17">
        <f>[26]Outubro!$B$28</f>
        <v>25.670833333333331</v>
      </c>
      <c r="Z30" s="17">
        <f>[26]Outubro!$B$29</f>
        <v>26.400000000000002</v>
      </c>
      <c r="AA30" s="17">
        <f>[26]Outubro!$B$30</f>
        <v>25.479166666666668</v>
      </c>
      <c r="AB30" s="17">
        <f>[26]Outubro!$B$31</f>
        <v>22</v>
      </c>
      <c r="AC30" s="17">
        <f>[26]Outubro!$B$32</f>
        <v>17.983333333333334</v>
      </c>
      <c r="AD30" s="17">
        <f>[26]Outubro!$B$33</f>
        <v>19.249999999999996</v>
      </c>
      <c r="AE30" s="17">
        <f>[26]Outubro!$B$34</f>
        <v>23.424999999999997</v>
      </c>
      <c r="AF30" s="17">
        <f>[26]Outubro!$B$35</f>
        <v>26.637500000000003</v>
      </c>
      <c r="AG30" s="124">
        <f>AVERAGE(B30:AF30)</f>
        <v>24.520786582515189</v>
      </c>
    </row>
    <row r="31" spans="1:33" ht="17.100000000000001" customHeight="1" x14ac:dyDescent="0.2">
      <c r="A31" s="15" t="s">
        <v>48</v>
      </c>
      <c r="B31" s="17">
        <f>[27]Outubro!$B$5</f>
        <v>28.279166666666665</v>
      </c>
      <c r="C31" s="17">
        <f>[27]Outubro!$B$6</f>
        <v>27.841666666666665</v>
      </c>
      <c r="D31" s="17">
        <f>[27]Outubro!$B$7</f>
        <v>26.837500000000006</v>
      </c>
      <c r="E31" s="17">
        <f>[27]Outubro!$B$8</f>
        <v>23.145833333333329</v>
      </c>
      <c r="F31" s="17">
        <f>[27]Outubro!$B$9</f>
        <v>22.408333333333335</v>
      </c>
      <c r="G31" s="17">
        <f>[27]Outubro!$B$10</f>
        <v>21</v>
      </c>
      <c r="H31" s="17">
        <f>[27]Outubro!$B$11</f>
        <v>21.075000000000003</v>
      </c>
      <c r="I31" s="17">
        <f>[27]Outubro!$B$12</f>
        <v>24.420833333333334</v>
      </c>
      <c r="J31" s="17">
        <f>[27]Outubro!$B$13</f>
        <v>26.708333333333332</v>
      </c>
      <c r="K31" s="17">
        <f>[27]Outubro!$B$14</f>
        <v>28.754166666666666</v>
      </c>
      <c r="L31" s="17">
        <f>[27]Outubro!$B$15</f>
        <v>26.870833333333334</v>
      </c>
      <c r="M31" s="17">
        <f>[27]Outubro!$B$16</f>
        <v>24.683333333333334</v>
      </c>
      <c r="N31" s="17">
        <f>[27]Outubro!$B$17</f>
        <v>25.658333333333331</v>
      </c>
      <c r="O31" s="17">
        <f>[27]Outubro!$B$18</f>
        <v>27.166666666666661</v>
      </c>
      <c r="P31" s="17">
        <f>[27]Outubro!$B$19</f>
        <v>26.604166666666668</v>
      </c>
      <c r="Q31" s="17">
        <f>[27]Outubro!$B$20</f>
        <v>29.433333333333334</v>
      </c>
      <c r="R31" s="17">
        <f>[27]Outubro!$B$21</f>
        <v>26.995833333333334</v>
      </c>
      <c r="S31" s="17">
        <f>[27]Outubro!$B$22</f>
        <v>27.817391304347826</v>
      </c>
      <c r="T31" s="17">
        <f>[27]Outubro!$B$23</f>
        <v>29.4375</v>
      </c>
      <c r="U31" s="17">
        <f>[27]Outubro!$B$24</f>
        <v>24.537500000000009</v>
      </c>
      <c r="V31" s="17">
        <f>[27]Outubro!$B$25</f>
        <v>23.258333333333329</v>
      </c>
      <c r="W31" s="17">
        <f>[27]Outubro!$B$26</f>
        <v>25.329166666666666</v>
      </c>
      <c r="X31" s="17">
        <f>[27]Outubro!$B$27</f>
        <v>26.454166666666666</v>
      </c>
      <c r="Y31" s="17">
        <f>[27]Outubro!$B$28</f>
        <v>25.337500000000002</v>
      </c>
      <c r="Z31" s="17">
        <f>[27]Outubro!$B$29</f>
        <v>26.716666666666669</v>
      </c>
      <c r="AA31" s="17">
        <f>[27]Outubro!$B$30</f>
        <v>27.112500000000001</v>
      </c>
      <c r="AB31" s="17">
        <f>[27]Outubro!$B$31</f>
        <v>22.191666666666663</v>
      </c>
      <c r="AC31" s="17">
        <f>[27]Outubro!$B$32</f>
        <v>20.879166666666666</v>
      </c>
      <c r="AD31" s="17">
        <f>[27]Outubro!$B$33</f>
        <v>21.233333333333338</v>
      </c>
      <c r="AE31" s="17">
        <f>[27]Outubro!$B$34</f>
        <v>26.595833333333335</v>
      </c>
      <c r="AF31" s="17">
        <f>[27]Outubro!$B$35</f>
        <v>27.287499999999998</v>
      </c>
      <c r="AG31" s="124">
        <f>AVERAGE(B31:AF31)</f>
        <v>25.550695418419824</v>
      </c>
    </row>
    <row r="32" spans="1:33" ht="17.100000000000001" customHeight="1" x14ac:dyDescent="0.2">
      <c r="A32" s="15" t="s">
        <v>20</v>
      </c>
      <c r="B32" s="17" t="str">
        <f>[28]Outubro!$B$5</f>
        <v>*</v>
      </c>
      <c r="C32" s="17" t="str">
        <f>[28]Outubro!$B$6</f>
        <v>*</v>
      </c>
      <c r="D32" s="17" t="str">
        <f>[28]Outubro!$B$7</f>
        <v>*</v>
      </c>
      <c r="E32" s="17" t="str">
        <f>[28]Outubro!$B$8</f>
        <v>*</v>
      </c>
      <c r="F32" s="17" t="str">
        <f>[28]Outubro!$B$9</f>
        <v>*</v>
      </c>
      <c r="G32" s="17" t="str">
        <f>[28]Outubro!$B$10</f>
        <v>*</v>
      </c>
      <c r="H32" s="17" t="str">
        <f>[28]Outubro!$B$11</f>
        <v>*</v>
      </c>
      <c r="I32" s="17" t="str">
        <f>[28]Outubro!$B$12</f>
        <v>*</v>
      </c>
      <c r="J32" s="17" t="str">
        <f>[28]Outubro!$B$13</f>
        <v>*</v>
      </c>
      <c r="K32" s="17" t="str">
        <f>[28]Outubro!$B$14</f>
        <v>*</v>
      </c>
      <c r="L32" s="17" t="str">
        <f>[28]Outubro!$B$15</f>
        <v>*</v>
      </c>
      <c r="M32" s="17" t="str">
        <f>[28]Outubro!$B$16</f>
        <v>*</v>
      </c>
      <c r="N32" s="17" t="str">
        <f>[28]Outubro!$B$17</f>
        <v>*</v>
      </c>
      <c r="O32" s="17" t="str">
        <f>[28]Outubro!$B$18</f>
        <v>*</v>
      </c>
      <c r="P32" s="17" t="str">
        <f>[28]Outubro!$B$19</f>
        <v>*</v>
      </c>
      <c r="Q32" s="17" t="str">
        <f>[28]Outubro!$B$20</f>
        <v>*</v>
      </c>
      <c r="R32" s="17" t="str">
        <f>[28]Outubro!$B$21</f>
        <v>*</v>
      </c>
      <c r="S32" s="17" t="str">
        <f>[28]Outubro!$B$22</f>
        <v>*</v>
      </c>
      <c r="T32" s="17" t="str">
        <f>[28]Outubro!$B$23</f>
        <v>*</v>
      </c>
      <c r="U32" s="17" t="str">
        <f>[28]Outubro!$B$24</f>
        <v>*</v>
      </c>
      <c r="V32" s="17" t="str">
        <f>[28]Outubro!$B$25</f>
        <v>*</v>
      </c>
      <c r="W32" s="17" t="str">
        <f>[28]Outubro!$B$26</f>
        <v>*</v>
      </c>
      <c r="X32" s="17" t="str">
        <f>[28]Outubro!$B$27</f>
        <v>*</v>
      </c>
      <c r="Y32" s="17" t="str">
        <f>[28]Outubro!$B$28</f>
        <v>*</v>
      </c>
      <c r="Z32" s="17" t="str">
        <f>[28]Outubro!$B$29</f>
        <v>*</v>
      </c>
      <c r="AA32" s="17" t="str">
        <f>[28]Outubro!$B$30</f>
        <v>*</v>
      </c>
      <c r="AB32" s="17" t="str">
        <f>[28]Outubro!$B$31</f>
        <v>*</v>
      </c>
      <c r="AC32" s="17" t="str">
        <f>[28]Outubro!$B$32</f>
        <v>*</v>
      </c>
      <c r="AD32" s="17" t="str">
        <f>[28]Outubro!$B$33</f>
        <v>*</v>
      </c>
      <c r="AE32" s="17" t="str">
        <f>[28]Outubro!$B$34</f>
        <v>*</v>
      </c>
      <c r="AF32" s="17" t="str">
        <f>[28]Outubro!$B$35</f>
        <v>*</v>
      </c>
      <c r="AG32" s="124" t="s">
        <v>141</v>
      </c>
    </row>
    <row r="33" spans="1:35" s="5" customFormat="1" ht="17.100000000000001" customHeight="1" x14ac:dyDescent="0.2">
      <c r="A33" s="23" t="s">
        <v>34</v>
      </c>
      <c r="B33" s="24">
        <f t="shared" ref="B33:AG33" si="4">AVERAGE(B5:B32)</f>
        <v>25.426226028399942</v>
      </c>
      <c r="C33" s="24">
        <f t="shared" si="4"/>
        <v>25.753208615950161</v>
      </c>
      <c r="D33" s="24">
        <f t="shared" si="4"/>
        <v>22.951777777777778</v>
      </c>
      <c r="E33" s="24">
        <f t="shared" si="4"/>
        <v>21.156508875739647</v>
      </c>
      <c r="F33" s="24">
        <f t="shared" si="4"/>
        <v>21.531249999999996</v>
      </c>
      <c r="G33" s="24">
        <f t="shared" si="4"/>
        <v>19.866117216117214</v>
      </c>
      <c r="H33" s="24">
        <f t="shared" si="4"/>
        <v>19.863301282051282</v>
      </c>
      <c r="I33" s="24">
        <f t="shared" si="4"/>
        <v>22.841744987468669</v>
      </c>
      <c r="J33" s="24">
        <f t="shared" si="4"/>
        <v>24.9197975708502</v>
      </c>
      <c r="K33" s="24">
        <f t="shared" si="4"/>
        <v>26.593157051282049</v>
      </c>
      <c r="L33" s="24">
        <f t="shared" si="4"/>
        <v>26.635541541791536</v>
      </c>
      <c r="M33" s="24">
        <f t="shared" si="4"/>
        <v>26.474702380952383</v>
      </c>
      <c r="N33" s="24">
        <f t="shared" si="4"/>
        <v>25.123331168831164</v>
      </c>
      <c r="O33" s="24">
        <f t="shared" si="4"/>
        <v>23.886393974065598</v>
      </c>
      <c r="P33" s="24">
        <f t="shared" si="4"/>
        <v>26.090938644688645</v>
      </c>
      <c r="Q33" s="24">
        <f t="shared" si="4"/>
        <v>29.454177072927074</v>
      </c>
      <c r="R33" s="24">
        <f t="shared" si="4"/>
        <v>29.204777777777771</v>
      </c>
      <c r="S33" s="24">
        <f t="shared" si="4"/>
        <v>29.108756410256412</v>
      </c>
      <c r="T33" s="24">
        <f t="shared" si="4"/>
        <v>30.209111721611727</v>
      </c>
      <c r="U33" s="24">
        <f t="shared" si="4"/>
        <v>26.781303418803418</v>
      </c>
      <c r="V33" s="24">
        <f t="shared" si="4"/>
        <v>24.435047619047619</v>
      </c>
      <c r="W33" s="24">
        <f t="shared" si="4"/>
        <v>25.93267773892774</v>
      </c>
      <c r="X33" s="24">
        <f t="shared" si="4"/>
        <v>27.207715201465206</v>
      </c>
      <c r="Y33" s="24">
        <f t="shared" si="4"/>
        <v>26.999519230769231</v>
      </c>
      <c r="Z33" s="24">
        <f t="shared" si="4"/>
        <v>27.039303350970012</v>
      </c>
      <c r="AA33" s="24">
        <f t="shared" si="4"/>
        <v>24.467378917378916</v>
      </c>
      <c r="AB33" s="24">
        <f t="shared" si="4"/>
        <v>21.754012345679005</v>
      </c>
      <c r="AC33" s="24">
        <f t="shared" si="4"/>
        <v>19.018055555555552</v>
      </c>
      <c r="AD33" s="24">
        <f t="shared" si="4"/>
        <v>20.14645061728395</v>
      </c>
      <c r="AE33" s="24">
        <f t="shared" si="4"/>
        <v>23.735707502374161</v>
      </c>
      <c r="AF33" s="24">
        <f t="shared" si="4"/>
        <v>26.026388888888896</v>
      </c>
      <c r="AG33" s="28">
        <f t="shared" si="4"/>
        <v>24.858148767041172</v>
      </c>
      <c r="AH33" s="8"/>
    </row>
    <row r="34" spans="1:35" x14ac:dyDescent="0.2">
      <c r="A34" s="83"/>
      <c r="B34" s="84"/>
      <c r="C34" s="84"/>
      <c r="D34" s="84" t="s">
        <v>134</v>
      </c>
      <c r="E34" s="84"/>
      <c r="F34" s="84"/>
      <c r="G34" s="84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  <c r="AE34" s="87"/>
      <c r="AF34" s="88"/>
      <c r="AG34" s="89"/>
      <c r="AH34"/>
    </row>
    <row r="35" spans="1:35" x14ac:dyDescent="0.2">
      <c r="A35" s="83"/>
      <c r="B35" s="90"/>
      <c r="C35" s="90"/>
      <c r="D35" s="90"/>
      <c r="E35" s="90" t="s">
        <v>135</v>
      </c>
      <c r="F35" s="90"/>
      <c r="G35" s="90"/>
      <c r="H35" s="90"/>
      <c r="I35" s="90"/>
      <c r="J35" s="91"/>
      <c r="K35" s="91"/>
      <c r="L35" s="91"/>
      <c r="M35" s="91" t="s">
        <v>49</v>
      </c>
      <c r="N35" s="91"/>
      <c r="O35" s="91"/>
      <c r="P35" s="91"/>
      <c r="Q35" s="91"/>
      <c r="R35" s="91"/>
      <c r="S35" s="91"/>
      <c r="T35" s="131" t="s">
        <v>136</v>
      </c>
      <c r="U35" s="131"/>
      <c r="V35" s="131"/>
      <c r="W35" s="131"/>
      <c r="X35" s="131"/>
      <c r="Y35" s="91"/>
      <c r="Z35" s="91"/>
      <c r="AA35" s="91"/>
      <c r="AB35" s="91"/>
      <c r="AC35" s="90"/>
      <c r="AD35" s="90"/>
      <c r="AE35" s="90"/>
      <c r="AF35" s="91"/>
      <c r="AG35" s="92"/>
      <c r="AH35" s="2"/>
    </row>
    <row r="36" spans="1:35" x14ac:dyDescent="0.2">
      <c r="A36" s="93"/>
      <c r="B36" s="91"/>
      <c r="C36" s="91"/>
      <c r="D36" s="91"/>
      <c r="E36" s="91"/>
      <c r="F36" s="91"/>
      <c r="G36" s="91"/>
      <c r="H36" s="91"/>
      <c r="I36" s="91"/>
      <c r="J36" s="94"/>
      <c r="K36" s="94"/>
      <c r="L36" s="94"/>
      <c r="M36" s="94" t="s">
        <v>50</v>
      </c>
      <c r="N36" s="94"/>
      <c r="O36" s="94"/>
      <c r="P36" s="94"/>
      <c r="Q36" s="91"/>
      <c r="R36" s="91"/>
      <c r="S36" s="91"/>
      <c r="T36" s="132" t="s">
        <v>137</v>
      </c>
      <c r="U36" s="132"/>
      <c r="V36" s="132"/>
      <c r="W36" s="132"/>
      <c r="X36" s="132"/>
      <c r="Y36" s="94"/>
      <c r="Z36" s="94"/>
      <c r="AA36" s="94"/>
      <c r="AB36" s="94"/>
      <c r="AC36" s="91"/>
      <c r="AD36" s="91"/>
      <c r="AE36" s="91"/>
      <c r="AF36" s="91"/>
      <c r="AG36" s="92"/>
      <c r="AH36" s="2"/>
      <c r="AI36" s="2"/>
    </row>
    <row r="37" spans="1:35" x14ac:dyDescent="0.2">
      <c r="A37" s="83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1"/>
      <c r="P37" s="91"/>
      <c r="Q37" s="91"/>
      <c r="R37" s="91"/>
      <c r="S37" s="91"/>
      <c r="T37" s="95"/>
      <c r="U37" s="95"/>
      <c r="V37" s="95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6"/>
      <c r="AH37" s="40"/>
      <c r="AI37" s="2"/>
    </row>
    <row r="38" spans="1:35" ht="13.5" thickBot="1" x14ac:dyDescent="0.25">
      <c r="A38" s="97"/>
      <c r="B38" s="98"/>
      <c r="C38" s="98"/>
      <c r="D38" s="98"/>
      <c r="E38" s="98"/>
      <c r="F38" s="98"/>
      <c r="G38" s="98"/>
      <c r="H38" s="98"/>
      <c r="I38" s="98"/>
      <c r="J38" s="99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99"/>
      <c r="AE38" s="99"/>
      <c r="AF38" s="99"/>
      <c r="AG38" s="101"/>
    </row>
    <row r="42" spans="1:35" x14ac:dyDescent="0.2">
      <c r="P42" s="2" t="s">
        <v>51</v>
      </c>
    </row>
  </sheetData>
  <sheetProtection password="C6EC" sheet="1" objects="1" scenarios="1"/>
  <mergeCells count="36"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tabSelected="1" zoomScale="90" zoomScaleNormal="90" workbookViewId="0">
      <selection activeCell="T44" sqref="T44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5.7109375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5.5703125" style="2" customWidth="1"/>
    <col min="21" max="21" width="5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5.71093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5" ht="20.100000000000001" customHeight="1" x14ac:dyDescent="0.2">
      <c r="A1" s="137" t="s">
        <v>30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</row>
    <row r="2" spans="1:35" s="4" customFormat="1" ht="20.100000000000001" customHeight="1" x14ac:dyDescent="0.2">
      <c r="A2" s="130" t="s">
        <v>21</v>
      </c>
      <c r="B2" s="133" t="s">
        <v>133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  <c r="AI2" s="20" t="s">
        <v>42</v>
      </c>
    </row>
    <row r="3" spans="1:35" s="5" customFormat="1" ht="20.100000000000001" customHeight="1" x14ac:dyDescent="0.2">
      <c r="A3" s="130"/>
      <c r="B3" s="127">
        <v>1</v>
      </c>
      <c r="C3" s="127">
        <f>SUM(B3+1)</f>
        <v>2</v>
      </c>
      <c r="D3" s="127">
        <f t="shared" ref="D3:AD3" si="0">SUM(C3+1)</f>
        <v>3</v>
      </c>
      <c r="E3" s="127">
        <f t="shared" si="0"/>
        <v>4</v>
      </c>
      <c r="F3" s="127">
        <f t="shared" si="0"/>
        <v>5</v>
      </c>
      <c r="G3" s="127">
        <f t="shared" si="0"/>
        <v>6</v>
      </c>
      <c r="H3" s="127">
        <f t="shared" si="0"/>
        <v>7</v>
      </c>
      <c r="I3" s="127">
        <f t="shared" si="0"/>
        <v>8</v>
      </c>
      <c r="J3" s="127">
        <f t="shared" si="0"/>
        <v>9</v>
      </c>
      <c r="K3" s="127">
        <f t="shared" si="0"/>
        <v>10</v>
      </c>
      <c r="L3" s="127">
        <f t="shared" si="0"/>
        <v>11</v>
      </c>
      <c r="M3" s="127">
        <f t="shared" si="0"/>
        <v>12</v>
      </c>
      <c r="N3" s="127">
        <f t="shared" si="0"/>
        <v>13</v>
      </c>
      <c r="O3" s="127">
        <f t="shared" si="0"/>
        <v>14</v>
      </c>
      <c r="P3" s="127">
        <f t="shared" si="0"/>
        <v>15</v>
      </c>
      <c r="Q3" s="127">
        <f t="shared" si="0"/>
        <v>16</v>
      </c>
      <c r="R3" s="127">
        <f t="shared" si="0"/>
        <v>17</v>
      </c>
      <c r="S3" s="127">
        <f t="shared" si="0"/>
        <v>18</v>
      </c>
      <c r="T3" s="127">
        <f t="shared" si="0"/>
        <v>19</v>
      </c>
      <c r="U3" s="127">
        <f t="shared" si="0"/>
        <v>20</v>
      </c>
      <c r="V3" s="127">
        <f t="shared" si="0"/>
        <v>21</v>
      </c>
      <c r="W3" s="127">
        <f t="shared" si="0"/>
        <v>22</v>
      </c>
      <c r="X3" s="127">
        <f t="shared" si="0"/>
        <v>23</v>
      </c>
      <c r="Y3" s="127">
        <f t="shared" si="0"/>
        <v>24</v>
      </c>
      <c r="Z3" s="127">
        <f t="shared" si="0"/>
        <v>25</v>
      </c>
      <c r="AA3" s="127">
        <f t="shared" si="0"/>
        <v>26</v>
      </c>
      <c r="AB3" s="127">
        <f t="shared" si="0"/>
        <v>27</v>
      </c>
      <c r="AC3" s="127">
        <f t="shared" si="0"/>
        <v>28</v>
      </c>
      <c r="AD3" s="127">
        <f t="shared" si="0"/>
        <v>29</v>
      </c>
      <c r="AE3" s="127">
        <v>30</v>
      </c>
      <c r="AF3" s="127">
        <v>31</v>
      </c>
      <c r="AG3" s="25" t="s">
        <v>41</v>
      </c>
      <c r="AH3" s="33" t="s">
        <v>39</v>
      </c>
      <c r="AI3" s="20" t="s">
        <v>43</v>
      </c>
    </row>
    <row r="4" spans="1:35" s="5" customFormat="1" ht="20.100000000000001" customHeight="1" x14ac:dyDescent="0.2">
      <c r="A4" s="13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25" t="s">
        <v>37</v>
      </c>
      <c r="AH4" s="33" t="s">
        <v>37</v>
      </c>
      <c r="AI4" s="21"/>
    </row>
    <row r="5" spans="1:35" s="5" customFormat="1" ht="20.100000000000001" customHeight="1" x14ac:dyDescent="0.2">
      <c r="A5" s="15" t="s">
        <v>44</v>
      </c>
      <c r="B5" s="17">
        <f>[1]Outubro!$K$5</f>
        <v>0</v>
      </c>
      <c r="C5" s="17">
        <f>[1]Outubro!$K$6</f>
        <v>0</v>
      </c>
      <c r="D5" s="17">
        <f>[1]Outubro!$K$7</f>
        <v>2.4</v>
      </c>
      <c r="E5" s="17">
        <f>[1]Outubro!$K$8</f>
        <v>0</v>
      </c>
      <c r="F5" s="17">
        <f>[1]Outubro!$K$9</f>
        <v>9.4</v>
      </c>
      <c r="G5" s="17">
        <f>[1]Outubro!$K$10</f>
        <v>0.2</v>
      </c>
      <c r="H5" s="17">
        <f>[1]Outubro!$K$11</f>
        <v>0</v>
      </c>
      <c r="I5" s="17">
        <f>[1]Outubro!$K$12</f>
        <v>0</v>
      </c>
      <c r="J5" s="17">
        <f>[1]Outubro!$K$13</f>
        <v>0</v>
      </c>
      <c r="K5" s="17">
        <f>[1]Outubro!$K$14</f>
        <v>0</v>
      </c>
      <c r="L5" s="17">
        <f>[1]Outubro!$K$15</f>
        <v>0</v>
      </c>
      <c r="M5" s="17">
        <f>[1]Outubro!$K$16</f>
        <v>0</v>
      </c>
      <c r="N5" s="17">
        <f>[1]Outubro!$K$17</f>
        <v>0</v>
      </c>
      <c r="O5" s="17">
        <f>[1]Outubro!$K$18</f>
        <v>3.6000000000000005</v>
      </c>
      <c r="P5" s="17">
        <f>[1]Outubro!$K$19</f>
        <v>0</v>
      </c>
      <c r="Q5" s="17">
        <f>[1]Outubro!$K$20</f>
        <v>0</v>
      </c>
      <c r="R5" s="17">
        <f>[1]Outubro!$K$21</f>
        <v>0.2</v>
      </c>
      <c r="S5" s="17">
        <f>[1]Outubro!$K$22</f>
        <v>0</v>
      </c>
      <c r="T5" s="17">
        <f>[1]Outubro!$K$23</f>
        <v>0</v>
      </c>
      <c r="U5" s="17">
        <f>[1]Outubro!$K$24</f>
        <v>3</v>
      </c>
      <c r="V5" s="17">
        <f>[1]Outubro!$K$25</f>
        <v>5.2</v>
      </c>
      <c r="W5" s="17">
        <f>[1]Outubro!$K$26</f>
        <v>0</v>
      </c>
      <c r="X5" s="17">
        <f>[1]Outubro!$K$27</f>
        <v>2.4000000000000004</v>
      </c>
      <c r="Y5" s="17">
        <f>[1]Outubro!$K$28</f>
        <v>0.2</v>
      </c>
      <c r="Z5" s="17">
        <f>[1]Outubro!$K$29</f>
        <v>0.8</v>
      </c>
      <c r="AA5" s="17">
        <f>[1]Outubro!$K$30</f>
        <v>11.6</v>
      </c>
      <c r="AB5" s="17">
        <f>[1]Outubro!$K$31</f>
        <v>4</v>
      </c>
      <c r="AC5" s="17">
        <f>[1]Outubro!$K$32</f>
        <v>0</v>
      </c>
      <c r="AD5" s="17">
        <f>[1]Outubro!$K$33</f>
        <v>0</v>
      </c>
      <c r="AE5" s="17">
        <f>[1]Outubro!$K$34</f>
        <v>0</v>
      </c>
      <c r="AF5" s="16">
        <f>[1]Outubro!$K$35</f>
        <v>5.2</v>
      </c>
      <c r="AG5" s="26">
        <f>SUM(B5:AF5)</f>
        <v>48.2</v>
      </c>
      <c r="AH5" s="29">
        <f>MAX(B5:AF5)</f>
        <v>11.6</v>
      </c>
      <c r="AI5" s="77">
        <f t="shared" ref="AI5:AI31" si="1">COUNTIF(B5:AF5,"=0,0")</f>
        <v>18</v>
      </c>
    </row>
    <row r="6" spans="1:35" ht="17.100000000000001" customHeight="1" x14ac:dyDescent="0.2">
      <c r="A6" s="15" t="s">
        <v>0</v>
      </c>
      <c r="B6" s="17">
        <f>[2]Outubro!$K$5</f>
        <v>5.2000000000000011</v>
      </c>
      <c r="C6" s="17">
        <f>[2]Outubro!$K$6</f>
        <v>0</v>
      </c>
      <c r="D6" s="17">
        <f>[2]Outubro!$K$7</f>
        <v>10.8</v>
      </c>
      <c r="E6" s="17">
        <f>[2]Outubro!$K$8</f>
        <v>0</v>
      </c>
      <c r="F6" s="17">
        <f>[2]Outubro!$K$9</f>
        <v>6.1999999999999993</v>
      </c>
      <c r="G6" s="17">
        <f>[2]Outubro!$K$10</f>
        <v>0</v>
      </c>
      <c r="H6" s="17">
        <f>[2]Outubro!$K$11</f>
        <v>0.2</v>
      </c>
      <c r="I6" s="17">
        <f>[2]Outubro!$K$12</f>
        <v>0</v>
      </c>
      <c r="J6" s="17">
        <f>[2]Outubro!$K$13</f>
        <v>0</v>
      </c>
      <c r="K6" s="17">
        <f>[2]Outubro!$K$14</f>
        <v>0</v>
      </c>
      <c r="L6" s="17">
        <f>[2]Outubro!$K$15</f>
        <v>13.8</v>
      </c>
      <c r="M6" s="17">
        <f>[2]Outubro!$K$16</f>
        <v>0.6</v>
      </c>
      <c r="N6" s="17">
        <f>[2]Outubro!$K$17</f>
        <v>13.8</v>
      </c>
      <c r="O6" s="17">
        <f>[2]Outubro!$K$18</f>
        <v>48.2</v>
      </c>
      <c r="P6" s="17">
        <f>[2]Outubro!$K$19</f>
        <v>8</v>
      </c>
      <c r="Q6" s="17">
        <f>[2]Outubro!$K$20</f>
        <v>0</v>
      </c>
      <c r="R6" s="17">
        <f>[2]Outubro!$K$21</f>
        <v>1.2</v>
      </c>
      <c r="S6" s="17">
        <f>[2]Outubro!$K$22</f>
        <v>0</v>
      </c>
      <c r="T6" s="17">
        <f>[2]Outubro!$K$23</f>
        <v>0</v>
      </c>
      <c r="U6" s="17">
        <f>[2]Outubro!$K$24</f>
        <v>0</v>
      </c>
      <c r="V6" s="17">
        <f>[2]Outubro!$K$25</f>
        <v>0</v>
      </c>
      <c r="W6" s="17">
        <f>[2]Outubro!$K$26</f>
        <v>0</v>
      </c>
      <c r="X6" s="17">
        <f>[2]Outubro!$K$27</f>
        <v>0</v>
      </c>
      <c r="Y6" s="17">
        <f>[2]Outubro!$K$28</f>
        <v>0</v>
      </c>
      <c r="Z6" s="17">
        <f>[2]Outubro!$K$29</f>
        <v>0</v>
      </c>
      <c r="AA6" s="17">
        <f>[2]Outubro!$K$30</f>
        <v>124.6</v>
      </c>
      <c r="AB6" s="17">
        <f>[2]Outubro!$K$31</f>
        <v>0.8</v>
      </c>
      <c r="AC6" s="17">
        <f>[2]Outubro!$K$32</f>
        <v>0</v>
      </c>
      <c r="AD6" s="17">
        <f>[2]Outubro!$K$33</f>
        <v>0</v>
      </c>
      <c r="AE6" s="17">
        <f>[2]Outubro!$K$34</f>
        <v>0</v>
      </c>
      <c r="AF6" s="17">
        <f>[2]Outubro!$K$35</f>
        <v>10.599999999999998</v>
      </c>
      <c r="AG6" s="27">
        <f t="shared" ref="AG6:AG17" si="2">SUM(B6:AF6)</f>
        <v>244.00000000000003</v>
      </c>
      <c r="AH6" s="30">
        <f>MAX(B6:AF6)</f>
        <v>124.6</v>
      </c>
      <c r="AI6" s="77">
        <f t="shared" si="1"/>
        <v>18</v>
      </c>
    </row>
    <row r="7" spans="1:35" ht="17.100000000000001" customHeight="1" x14ac:dyDescent="0.2">
      <c r="A7" s="15" t="s">
        <v>1</v>
      </c>
      <c r="B7" s="80" t="str">
        <f>[3]Outubro!$K$5</f>
        <v>*</v>
      </c>
      <c r="C7" s="80" t="str">
        <f>[3]Outubro!$K$6</f>
        <v>*</v>
      </c>
      <c r="D7" s="80" t="str">
        <f>[3]Outubro!$K$7</f>
        <v>*</v>
      </c>
      <c r="E7" s="80" t="str">
        <f>[3]Outubro!$K$8</f>
        <v>*</v>
      </c>
      <c r="F7" s="80" t="str">
        <f>[3]Outubro!$K$9</f>
        <v>*</v>
      </c>
      <c r="G7" s="80" t="str">
        <f>[3]Outubro!$K$10</f>
        <v>*</v>
      </c>
      <c r="H7" s="80" t="str">
        <f>[3]Outubro!$K$11</f>
        <v>*</v>
      </c>
      <c r="I7" s="80" t="str">
        <f>[3]Outubro!$K$12</f>
        <v>*</v>
      </c>
      <c r="J7" s="80" t="str">
        <f>[3]Outubro!$K$13</f>
        <v>*</v>
      </c>
      <c r="K7" s="80" t="str">
        <f>[3]Outubro!$K$14</f>
        <v>*</v>
      </c>
      <c r="L7" s="80" t="str">
        <f>[3]Outubro!$K$15</f>
        <v>*</v>
      </c>
      <c r="M7" s="80" t="str">
        <f>[3]Outubro!$K$16</f>
        <v>*</v>
      </c>
      <c r="N7" s="80" t="str">
        <f>[3]Outubro!$K$17</f>
        <v>*</v>
      </c>
      <c r="O7" s="80" t="str">
        <f>[3]Outubro!$K$18</f>
        <v>*</v>
      </c>
      <c r="P7" s="80" t="str">
        <f>[3]Outubro!$K$19</f>
        <v>*</v>
      </c>
      <c r="Q7" s="80" t="str">
        <f>[3]Outubro!$K$20</f>
        <v>*</v>
      </c>
      <c r="R7" s="80" t="str">
        <f>[3]Outubro!$K$21</f>
        <v>*</v>
      </c>
      <c r="S7" s="80" t="str">
        <f>[3]Outubro!$K$22</f>
        <v>*</v>
      </c>
      <c r="T7" s="80" t="str">
        <f>[3]Outubro!$K$23</f>
        <v>*</v>
      </c>
      <c r="U7" s="80" t="str">
        <f>[3]Outubro!$K$24</f>
        <v>*</v>
      </c>
      <c r="V7" s="80" t="str">
        <f>[3]Outubro!$K$25</f>
        <v>*</v>
      </c>
      <c r="W7" s="80" t="str">
        <f>[3]Outubro!$K$26</f>
        <v>*</v>
      </c>
      <c r="X7" s="80" t="str">
        <f>[3]Outubro!$K$27</f>
        <v>*</v>
      </c>
      <c r="Y7" s="17" t="str">
        <f>[3]Outubro!$K$28</f>
        <v>*</v>
      </c>
      <c r="Z7" s="17" t="str">
        <f>[3]Outubro!$K$29</f>
        <v>*</v>
      </c>
      <c r="AA7" s="17" t="str">
        <f>[3]Outubro!$K$30</f>
        <v>*</v>
      </c>
      <c r="AB7" s="17">
        <f>[3]Outubro!$K$31</f>
        <v>0.2</v>
      </c>
      <c r="AC7" s="17">
        <f>[3]Outubro!$K$32</f>
        <v>0</v>
      </c>
      <c r="AD7" s="17">
        <f>[3]Outubro!$K$33</f>
        <v>0</v>
      </c>
      <c r="AE7" s="17">
        <f>[3]Outubro!$K$34</f>
        <v>0</v>
      </c>
      <c r="AF7" s="17">
        <f>[3]Outubro!$K$35</f>
        <v>0</v>
      </c>
      <c r="AG7" s="27">
        <f t="shared" si="2"/>
        <v>0.2</v>
      </c>
      <c r="AH7" s="30">
        <f t="shared" ref="AH7:AH17" si="3">MAX(B7:AF7)</f>
        <v>0.2</v>
      </c>
      <c r="AI7" s="77">
        <f t="shared" si="1"/>
        <v>4</v>
      </c>
    </row>
    <row r="8" spans="1:35" ht="17.100000000000001" customHeight="1" x14ac:dyDescent="0.2">
      <c r="A8" s="15" t="s">
        <v>74</v>
      </c>
      <c r="B8" s="17">
        <f>[4]Outubro!$K$5</f>
        <v>0</v>
      </c>
      <c r="C8" s="17">
        <f>[4]Outubro!$K$6</f>
        <v>0</v>
      </c>
      <c r="D8" s="17">
        <f>[4]Outubro!$K$7</f>
        <v>1.7999999999999998</v>
      </c>
      <c r="E8" s="17">
        <f>[4]Outubro!$K$8</f>
        <v>0.60000000000000009</v>
      </c>
      <c r="F8" s="17">
        <f>[4]Outubro!$K$9</f>
        <v>0</v>
      </c>
      <c r="G8" s="17">
        <f>[4]Outubro!$K$10</f>
        <v>0</v>
      </c>
      <c r="H8" s="17">
        <f>[4]Outubro!$K$11</f>
        <v>0</v>
      </c>
      <c r="I8" s="17">
        <f>[4]Outubro!$K$12</f>
        <v>0</v>
      </c>
      <c r="J8" s="17">
        <f>[4]Outubro!$K$13</f>
        <v>0</v>
      </c>
      <c r="K8" s="17">
        <f>[4]Outubro!$K$14</f>
        <v>0</v>
      </c>
      <c r="L8" s="17">
        <f>[4]Outubro!$K$15</f>
        <v>0</v>
      </c>
      <c r="M8" s="17">
        <f>[4]Outubro!$K$16</f>
        <v>0</v>
      </c>
      <c r="N8" s="17">
        <f>[4]Outubro!$K$17</f>
        <v>1.2</v>
      </c>
      <c r="O8" s="17">
        <f>[4]Outubro!$K$18</f>
        <v>22.8</v>
      </c>
      <c r="P8" s="17">
        <f>[4]Outubro!$K$19</f>
        <v>0</v>
      </c>
      <c r="Q8" s="17">
        <f>[4]Outubro!$K$20</f>
        <v>0</v>
      </c>
      <c r="R8" s="17">
        <f>[4]Outubro!$K$21</f>
        <v>0</v>
      </c>
      <c r="S8" s="17">
        <f>[4]Outubro!$K$22</f>
        <v>0.2</v>
      </c>
      <c r="T8" s="17">
        <f>[4]Outubro!$K$23</f>
        <v>0</v>
      </c>
      <c r="U8" s="17">
        <f>[4]Outubro!$K$24</f>
        <v>7.6</v>
      </c>
      <c r="V8" s="17">
        <f>[4]Outubro!$K$25</f>
        <v>2.6</v>
      </c>
      <c r="W8" s="17">
        <f>[4]Outubro!$K$26</f>
        <v>0</v>
      </c>
      <c r="X8" s="17">
        <f>[4]Outubro!$K$27</f>
        <v>0</v>
      </c>
      <c r="Y8" s="17">
        <f>[4]Outubro!$K$28</f>
        <v>0</v>
      </c>
      <c r="Z8" s="17">
        <f>[4]Outubro!$K$29</f>
        <v>0.2</v>
      </c>
      <c r="AA8" s="17">
        <f>[4]Outubro!$K$30</f>
        <v>8</v>
      </c>
      <c r="AB8" s="17">
        <f>[4]Outubro!$K$31</f>
        <v>36.4</v>
      </c>
      <c r="AC8" s="17">
        <f>[4]Outubro!$K$32</f>
        <v>0</v>
      </c>
      <c r="AD8" s="17">
        <f>[4]Outubro!$K$33</f>
        <v>0</v>
      </c>
      <c r="AE8" s="17">
        <f>[4]Outubro!$K$34</f>
        <v>0</v>
      </c>
      <c r="AF8" s="17">
        <f>[4]Outubro!$K$35</f>
        <v>12.2</v>
      </c>
      <c r="AG8" s="27">
        <f t="shared" si="2"/>
        <v>93.600000000000009</v>
      </c>
      <c r="AH8" s="30">
        <f t="shared" si="3"/>
        <v>36.4</v>
      </c>
      <c r="AI8" s="77">
        <f t="shared" si="1"/>
        <v>20</v>
      </c>
    </row>
    <row r="9" spans="1:35" ht="17.100000000000001" customHeight="1" x14ac:dyDescent="0.2">
      <c r="A9" s="15" t="s">
        <v>45</v>
      </c>
      <c r="B9" s="17">
        <f>[5]Outubro!$K$5</f>
        <v>0.2</v>
      </c>
      <c r="C9" s="17">
        <f>[5]Outubro!$K$6</f>
        <v>0</v>
      </c>
      <c r="D9" s="17">
        <f>[5]Outubro!$K$7</f>
        <v>20.6</v>
      </c>
      <c r="E9" s="17">
        <f>[5]Outubro!$K$8</f>
        <v>0.2</v>
      </c>
      <c r="F9" s="17">
        <f>[5]Outubro!$K$9</f>
        <v>52.6</v>
      </c>
      <c r="G9" s="17">
        <f>[5]Outubro!$K$10</f>
        <v>0</v>
      </c>
      <c r="H9" s="17">
        <f>[5]Outubro!$K$11</f>
        <v>0</v>
      </c>
      <c r="I9" s="17">
        <f>[5]Outubro!$K$12</f>
        <v>0</v>
      </c>
      <c r="J9" s="17">
        <f>[5]Outubro!$K$13</f>
        <v>0</v>
      </c>
      <c r="K9" s="17">
        <f>[5]Outubro!$K$14</f>
        <v>0</v>
      </c>
      <c r="L9" s="17">
        <f>[5]Outubro!$K$15</f>
        <v>0.8</v>
      </c>
      <c r="M9" s="17">
        <f>[5]Outubro!$K$16</f>
        <v>0</v>
      </c>
      <c r="N9" s="17">
        <f>[5]Outubro!$K$17</f>
        <v>1.2</v>
      </c>
      <c r="O9" s="17">
        <f>[5]Outubro!$K$18</f>
        <v>23.799999999999997</v>
      </c>
      <c r="P9" s="17">
        <f>[5]Outubro!$K$19</f>
        <v>0.2</v>
      </c>
      <c r="Q9" s="17">
        <f>[5]Outubro!$K$20</f>
        <v>0</v>
      </c>
      <c r="R9" s="17">
        <f>[5]Outubro!$K$21</f>
        <v>0</v>
      </c>
      <c r="S9" s="17">
        <f>[5]Outubro!$K$22</f>
        <v>0</v>
      </c>
      <c r="T9" s="17">
        <f>[5]Outubro!$K$23</f>
        <v>0</v>
      </c>
      <c r="U9" s="17">
        <f>[5]Outubro!$K$24</f>
        <v>0</v>
      </c>
      <c r="V9" s="17">
        <f>[5]Outubro!$K$25</f>
        <v>0</v>
      </c>
      <c r="W9" s="17">
        <f>[5]Outubro!$K$26</f>
        <v>0</v>
      </c>
      <c r="X9" s="17">
        <f>[5]Outubro!$K$27</f>
        <v>0</v>
      </c>
      <c r="Y9" s="17">
        <f>[5]Outubro!$K$28</f>
        <v>0</v>
      </c>
      <c r="Z9" s="17">
        <f>[5]Outubro!$K$29</f>
        <v>0</v>
      </c>
      <c r="AA9" s="17">
        <f>[5]Outubro!$K$30</f>
        <v>36</v>
      </c>
      <c r="AB9" s="17">
        <f>[5]Outubro!$K$31</f>
        <v>0.2</v>
      </c>
      <c r="AC9" s="17">
        <f>[5]Outubro!$K$32</f>
        <v>0</v>
      </c>
      <c r="AD9" s="17">
        <f>[5]Outubro!$K$33</f>
        <v>0</v>
      </c>
      <c r="AE9" s="17">
        <f>[5]Outubro!$K$34</f>
        <v>0</v>
      </c>
      <c r="AF9" s="17">
        <f>[5]Outubro!$K$35</f>
        <v>0</v>
      </c>
      <c r="AG9" s="27">
        <f t="shared" ref="AG9" si="4">SUM(B9:AF9)</f>
        <v>135.79999999999998</v>
      </c>
      <c r="AH9" s="30">
        <f t="shared" ref="AH9" si="5">MAX(B9:AF9)</f>
        <v>52.6</v>
      </c>
      <c r="AI9" s="77">
        <f t="shared" si="1"/>
        <v>21</v>
      </c>
    </row>
    <row r="10" spans="1:35" ht="17.100000000000001" customHeight="1" x14ac:dyDescent="0.2">
      <c r="A10" s="15" t="s">
        <v>2</v>
      </c>
      <c r="B10" s="17">
        <f>[6]Outubro!$K$5</f>
        <v>0</v>
      </c>
      <c r="C10" s="17">
        <f>[6]Outubro!$K$6</f>
        <v>0</v>
      </c>
      <c r="D10" s="17">
        <f>[6]Outubro!$K$7</f>
        <v>0.2</v>
      </c>
      <c r="E10" s="17">
        <f>[6]Outubro!$K$8</f>
        <v>0</v>
      </c>
      <c r="F10" s="17">
        <f>[6]Outubro!$K$9</f>
        <v>21.200000000000003</v>
      </c>
      <c r="G10" s="17">
        <f>[6]Outubro!$K$10</f>
        <v>0</v>
      </c>
      <c r="H10" s="17">
        <f>[6]Outubro!$K$11</f>
        <v>0</v>
      </c>
      <c r="I10" s="17">
        <f>[6]Outubro!$K$12</f>
        <v>0</v>
      </c>
      <c r="J10" s="17">
        <f>[6]Outubro!$K$13</f>
        <v>0</v>
      </c>
      <c r="K10" s="17">
        <f>[6]Outubro!$K$14</f>
        <v>0</v>
      </c>
      <c r="L10" s="17">
        <f>[6]Outubro!$K$15</f>
        <v>0</v>
      </c>
      <c r="M10" s="17">
        <f>[6]Outubro!$K$16</f>
        <v>0</v>
      </c>
      <c r="N10" s="17">
        <f>[6]Outubro!$K$17</f>
        <v>1.4</v>
      </c>
      <c r="O10" s="17">
        <f>[6]Outubro!$K$18</f>
        <v>18.600000000000001</v>
      </c>
      <c r="P10" s="17">
        <f>[6]Outubro!$K$19</f>
        <v>0</v>
      </c>
      <c r="Q10" s="17">
        <f>[6]Outubro!$K$20</f>
        <v>0</v>
      </c>
      <c r="R10" s="17">
        <f>[6]Outubro!$K$21</f>
        <v>0.4</v>
      </c>
      <c r="S10" s="17">
        <f>[6]Outubro!$K$22</f>
        <v>0</v>
      </c>
      <c r="T10" s="17">
        <f>[6]Outubro!$K$23</f>
        <v>0</v>
      </c>
      <c r="U10" s="17">
        <f>[6]Outubro!$K$24</f>
        <v>5.6000000000000005</v>
      </c>
      <c r="V10" s="17">
        <f>[6]Outubro!$K$25</f>
        <v>4.4000000000000004</v>
      </c>
      <c r="W10" s="17">
        <f>[6]Outubro!$K$26</f>
        <v>0</v>
      </c>
      <c r="X10" s="17">
        <f>[6]Outubro!$K$27</f>
        <v>3.4000000000000004</v>
      </c>
      <c r="Y10" s="17">
        <f>[6]Outubro!$K$28</f>
        <v>0</v>
      </c>
      <c r="Z10" s="17">
        <f>[6]Outubro!$K$29</f>
        <v>0</v>
      </c>
      <c r="AA10" s="17">
        <f>[6]Outubro!$K$30</f>
        <v>16.600000000000001</v>
      </c>
      <c r="AB10" s="17">
        <f>[6]Outubro!$K$31</f>
        <v>2.8</v>
      </c>
      <c r="AC10" s="17">
        <f>[6]Outubro!$K$32</f>
        <v>0</v>
      </c>
      <c r="AD10" s="17">
        <f>[6]Outubro!$K$33</f>
        <v>0</v>
      </c>
      <c r="AE10" s="17">
        <f>[6]Outubro!$K$34</f>
        <v>0</v>
      </c>
      <c r="AF10" s="17">
        <f>[6]Outubro!$K$35</f>
        <v>16.799999999999997</v>
      </c>
      <c r="AG10" s="27">
        <f t="shared" si="2"/>
        <v>91.4</v>
      </c>
      <c r="AH10" s="30">
        <f t="shared" si="3"/>
        <v>21.200000000000003</v>
      </c>
      <c r="AI10" s="77">
        <f t="shared" si="1"/>
        <v>20</v>
      </c>
    </row>
    <row r="11" spans="1:35" ht="17.100000000000001" customHeight="1" x14ac:dyDescent="0.2">
      <c r="A11" s="15" t="s">
        <v>3</v>
      </c>
      <c r="B11" s="17">
        <f>[7]Outubro!$K$5</f>
        <v>0</v>
      </c>
      <c r="C11" s="17">
        <f>[7]Outubro!$K$6</f>
        <v>0</v>
      </c>
      <c r="D11" s="17" t="str">
        <f>[7]Outubro!$K$7</f>
        <v>*</v>
      </c>
      <c r="E11" s="17" t="str">
        <f>[7]Outubro!$K$8</f>
        <v>*</v>
      </c>
      <c r="F11" s="17" t="str">
        <f>[7]Outubro!$K$9</f>
        <v>*</v>
      </c>
      <c r="G11" s="17" t="str">
        <f>[7]Outubro!$K$10</f>
        <v>*</v>
      </c>
      <c r="H11" s="17" t="str">
        <f>[7]Outubro!$K$11</f>
        <v>*</v>
      </c>
      <c r="I11" s="17" t="str">
        <f>[7]Outubro!$K$12</f>
        <v>*</v>
      </c>
      <c r="J11" s="17" t="str">
        <f>[7]Outubro!$K$13</f>
        <v>*</v>
      </c>
      <c r="K11" s="17" t="str">
        <f>[7]Outubro!$K$14</f>
        <v>*</v>
      </c>
      <c r="L11" s="17" t="str">
        <f>[7]Outubro!$K$15</f>
        <v>*</v>
      </c>
      <c r="M11" s="17" t="str">
        <f>[7]Outubro!$K$16</f>
        <v>*</v>
      </c>
      <c r="N11" s="17" t="str">
        <f>[7]Outubro!$K$17</f>
        <v>*</v>
      </c>
      <c r="O11" s="17" t="str">
        <f>[7]Outubro!$K$18</f>
        <v>*</v>
      </c>
      <c r="P11" s="17" t="str">
        <f>[7]Outubro!$K$19</f>
        <v>*</v>
      </c>
      <c r="Q11" s="17" t="str">
        <f>[7]Outubro!$K$20</f>
        <v>*</v>
      </c>
      <c r="R11" s="17" t="str">
        <f>[7]Outubro!$K$21</f>
        <v>*</v>
      </c>
      <c r="S11" s="17" t="str">
        <f>[7]Outubro!$K$22</f>
        <v>*</v>
      </c>
      <c r="T11" s="17" t="str">
        <f>[7]Outubro!$K$23</f>
        <v>*</v>
      </c>
      <c r="U11" s="17" t="str">
        <f>[7]Outubro!$K$24</f>
        <v>*</v>
      </c>
      <c r="V11" s="17" t="str">
        <f>[7]Outubro!$K$25</f>
        <v>*</v>
      </c>
      <c r="W11" s="17" t="str">
        <f>[7]Outubro!$K$26</f>
        <v>*</v>
      </c>
      <c r="X11" s="17" t="str">
        <f>[7]Outubro!$K$27</f>
        <v>*</v>
      </c>
      <c r="Y11" s="17" t="str">
        <f>[7]Outubro!$K$28</f>
        <v>*</v>
      </c>
      <c r="Z11" s="17">
        <f>[7]Outubro!$K$29</f>
        <v>0.2</v>
      </c>
      <c r="AA11" s="17">
        <f>[7]Outubro!$K$30</f>
        <v>0</v>
      </c>
      <c r="AB11" s="17">
        <f>[7]Outubro!$K$31</f>
        <v>2.2000000000000002</v>
      </c>
      <c r="AC11" s="17">
        <f>[7]Outubro!$K$32</f>
        <v>0</v>
      </c>
      <c r="AD11" s="17">
        <f>[7]Outubro!$K$33</f>
        <v>0</v>
      </c>
      <c r="AE11" s="17">
        <f>[7]Outubro!$K$34</f>
        <v>0</v>
      </c>
      <c r="AF11" s="17">
        <f>[7]Outubro!$K$35</f>
        <v>1.4</v>
      </c>
      <c r="AG11" s="27">
        <f t="shared" si="2"/>
        <v>3.8000000000000003</v>
      </c>
      <c r="AH11" s="30">
        <f t="shared" si="3"/>
        <v>2.2000000000000002</v>
      </c>
      <c r="AI11" s="77">
        <f t="shared" si="1"/>
        <v>6</v>
      </c>
    </row>
    <row r="12" spans="1:35" ht="17.100000000000001" customHeight="1" x14ac:dyDescent="0.2">
      <c r="A12" s="15" t="s">
        <v>4</v>
      </c>
      <c r="B12" s="17">
        <f>[8]Outubro!$K$5</f>
        <v>0</v>
      </c>
      <c r="C12" s="17">
        <f>[8]Outubro!$K$6</f>
        <v>0</v>
      </c>
      <c r="D12" s="17">
        <f>[8]Outubro!$K$7</f>
        <v>0</v>
      </c>
      <c r="E12" s="17">
        <f>[8]Outubro!$K$8</f>
        <v>0</v>
      </c>
      <c r="F12" s="17">
        <f>[8]Outubro!$K$9</f>
        <v>0</v>
      </c>
      <c r="G12" s="17">
        <f>[8]Outubro!$K$10</f>
        <v>0</v>
      </c>
      <c r="H12" s="17">
        <f>[8]Outubro!$K$11</f>
        <v>0</v>
      </c>
      <c r="I12" s="17">
        <f>[8]Outubro!$K$12</f>
        <v>0</v>
      </c>
      <c r="J12" s="17">
        <f>[8]Outubro!$K$13</f>
        <v>0</v>
      </c>
      <c r="K12" s="17">
        <f>[8]Outubro!$K$14</f>
        <v>0</v>
      </c>
      <c r="L12" s="17">
        <f>[8]Outubro!$K$15</f>
        <v>0</v>
      </c>
      <c r="M12" s="17">
        <f>[8]Outubro!$K$16</f>
        <v>0</v>
      </c>
      <c r="N12" s="17">
        <f>[8]Outubro!$K$17</f>
        <v>0</v>
      </c>
      <c r="O12" s="17">
        <f>[8]Outubro!$K$18</f>
        <v>3</v>
      </c>
      <c r="P12" s="17">
        <f>[8]Outubro!$K$19</f>
        <v>0</v>
      </c>
      <c r="Q12" s="17">
        <f>[8]Outubro!$K$20</f>
        <v>0</v>
      </c>
      <c r="R12" s="17">
        <f>[8]Outubro!$K$21</f>
        <v>0</v>
      </c>
      <c r="S12" s="17">
        <f>[8]Outubro!$K$22</f>
        <v>0</v>
      </c>
      <c r="T12" s="17">
        <f>[8]Outubro!$K$23</f>
        <v>0.60000000000000009</v>
      </c>
      <c r="U12" s="17">
        <f>[8]Outubro!$K$24</f>
        <v>0.2</v>
      </c>
      <c r="V12" s="17">
        <f>[8]Outubro!$K$25</f>
        <v>0</v>
      </c>
      <c r="W12" s="17">
        <f>[8]Outubro!$K$26</f>
        <v>0</v>
      </c>
      <c r="X12" s="17">
        <f>[8]Outubro!$K$27</f>
        <v>0</v>
      </c>
      <c r="Y12" s="17">
        <f>[8]Outubro!$K$28</f>
        <v>0</v>
      </c>
      <c r="Z12" s="17">
        <f>[8]Outubro!$K$29</f>
        <v>0</v>
      </c>
      <c r="AA12" s="17">
        <f>[8]Outubro!$K$30</f>
        <v>13.399999999999999</v>
      </c>
      <c r="AB12" s="17">
        <f>[8]Outubro!$K$31</f>
        <v>0.4</v>
      </c>
      <c r="AC12" s="17">
        <f>[8]Outubro!$K$32</f>
        <v>0</v>
      </c>
      <c r="AD12" s="17">
        <f>[8]Outubro!$K$33</f>
        <v>0</v>
      </c>
      <c r="AE12" s="17">
        <f>[8]Outubro!$K$34</f>
        <v>0</v>
      </c>
      <c r="AF12" s="17">
        <f>[8]Outubro!$K$35</f>
        <v>0.60000000000000009</v>
      </c>
      <c r="AG12" s="27">
        <f t="shared" si="2"/>
        <v>18.2</v>
      </c>
      <c r="AH12" s="30">
        <f t="shared" si="3"/>
        <v>13.399999999999999</v>
      </c>
      <c r="AI12" s="77">
        <f t="shared" si="1"/>
        <v>25</v>
      </c>
    </row>
    <row r="13" spans="1:35" ht="17.100000000000001" customHeight="1" x14ac:dyDescent="0.2">
      <c r="A13" s="15" t="s">
        <v>5</v>
      </c>
      <c r="B13" s="17">
        <f>[9]Outubro!$K$5</f>
        <v>0</v>
      </c>
      <c r="C13" s="17">
        <f>[9]Outubro!$K$6</f>
        <v>0</v>
      </c>
      <c r="D13" s="17">
        <f>[9]Outubro!$K$7</f>
        <v>5.6000000000000005</v>
      </c>
      <c r="E13" s="17">
        <f>[9]Outubro!$K$8</f>
        <v>11.2</v>
      </c>
      <c r="F13" s="17">
        <f>[9]Outubro!$K$9</f>
        <v>36.600000000000009</v>
      </c>
      <c r="G13" s="17">
        <f>[9]Outubro!$K$10</f>
        <v>0</v>
      </c>
      <c r="H13" s="17">
        <f>[9]Outubro!$K$11</f>
        <v>0</v>
      </c>
      <c r="I13" s="17">
        <f>[9]Outubro!$K$12</f>
        <v>0</v>
      </c>
      <c r="J13" s="17">
        <f>[9]Outubro!$K$13</f>
        <v>0</v>
      </c>
      <c r="K13" s="17">
        <f>[9]Outubro!$K$14</f>
        <v>0</v>
      </c>
      <c r="L13" s="17">
        <f>[9]Outubro!$K$15</f>
        <v>0</v>
      </c>
      <c r="M13" s="17">
        <f>[9]Outubro!$K$16</f>
        <v>0</v>
      </c>
      <c r="N13" s="17">
        <f>[9]Outubro!$K$17</f>
        <v>0</v>
      </c>
      <c r="O13" s="17">
        <f>[9]Outubro!$K$18</f>
        <v>0</v>
      </c>
      <c r="P13" s="17">
        <f>[9]Outubro!$K$19</f>
        <v>0</v>
      </c>
      <c r="Q13" s="17">
        <f>[9]Outubro!$K$20</f>
        <v>0</v>
      </c>
      <c r="R13" s="17">
        <f>[9]Outubro!$K$21</f>
        <v>0</v>
      </c>
      <c r="S13" s="17">
        <f>[9]Outubro!$K$22</f>
        <v>0</v>
      </c>
      <c r="T13" s="17">
        <f>[9]Outubro!$K$23</f>
        <v>0</v>
      </c>
      <c r="U13" s="17">
        <f>[9]Outubro!$K$24</f>
        <v>0</v>
      </c>
      <c r="V13" s="17">
        <f>[9]Outubro!$K$25</f>
        <v>0</v>
      </c>
      <c r="W13" s="17">
        <f>[9]Outubro!$K$26</f>
        <v>0</v>
      </c>
      <c r="X13" s="17">
        <f>[9]Outubro!$K$27</f>
        <v>0</v>
      </c>
      <c r="Y13" s="17">
        <f>[9]Outubro!$K$28</f>
        <v>0</v>
      </c>
      <c r="Z13" s="17">
        <f>[9]Outubro!$K$29</f>
        <v>0</v>
      </c>
      <c r="AA13" s="17">
        <f>[9]Outubro!$K$30</f>
        <v>6</v>
      </c>
      <c r="AB13" s="17">
        <f>[9]Outubro!$K$31</f>
        <v>1.5999999999999999</v>
      </c>
      <c r="AC13" s="17">
        <f>[9]Outubro!$K$32</f>
        <v>0</v>
      </c>
      <c r="AD13" s="17">
        <f>[9]Outubro!$K$33</f>
        <v>0</v>
      </c>
      <c r="AE13" s="17">
        <f>[9]Outubro!$K$34</f>
        <v>0</v>
      </c>
      <c r="AF13" s="18">
        <f>[9]Outubro!$K$35</f>
        <v>6.2</v>
      </c>
      <c r="AG13" s="27">
        <f t="shared" si="2"/>
        <v>67.2</v>
      </c>
      <c r="AH13" s="30">
        <f t="shared" si="3"/>
        <v>36.600000000000009</v>
      </c>
      <c r="AI13" s="77">
        <f t="shared" si="1"/>
        <v>25</v>
      </c>
    </row>
    <row r="14" spans="1:35" ht="17.100000000000001" customHeight="1" x14ac:dyDescent="0.2">
      <c r="A14" s="15" t="s">
        <v>47</v>
      </c>
      <c r="B14" s="17">
        <f>[10]Outubro!$K$5</f>
        <v>0</v>
      </c>
      <c r="C14" s="17">
        <f>[10]Outubro!$K$6</f>
        <v>0</v>
      </c>
      <c r="D14" s="17">
        <f>[10]Outubro!$K$7</f>
        <v>0.2</v>
      </c>
      <c r="E14" s="17">
        <f>[10]Outubro!$K$8</f>
        <v>0</v>
      </c>
      <c r="F14" s="17">
        <f>[10]Outubro!$K$9</f>
        <v>0</v>
      </c>
      <c r="G14" s="17">
        <f>[10]Outubro!$K$10</f>
        <v>0</v>
      </c>
      <c r="H14" s="17">
        <f>[10]Outubro!$K$11</f>
        <v>0</v>
      </c>
      <c r="I14" s="17">
        <f>[10]Outubro!$K$12</f>
        <v>0</v>
      </c>
      <c r="J14" s="17">
        <f>[10]Outubro!$K$13</f>
        <v>0</v>
      </c>
      <c r="K14" s="17">
        <f>[10]Outubro!$K$14</f>
        <v>0</v>
      </c>
      <c r="L14" s="17">
        <f>[10]Outubro!$K$15</f>
        <v>0</v>
      </c>
      <c r="M14" s="17">
        <f>[10]Outubro!$K$16</f>
        <v>0</v>
      </c>
      <c r="N14" s="17">
        <f>[10]Outubro!$K$17</f>
        <v>0</v>
      </c>
      <c r="O14" s="17">
        <f>[10]Outubro!$K$18</f>
        <v>0</v>
      </c>
      <c r="P14" s="17">
        <f>[10]Outubro!$K$19</f>
        <v>0</v>
      </c>
      <c r="Q14" s="17">
        <f>[10]Outubro!$K$20</f>
        <v>0</v>
      </c>
      <c r="R14" s="17">
        <f>[10]Outubro!$K$21</f>
        <v>0</v>
      </c>
      <c r="S14" s="17">
        <f>[10]Outubro!$K$22</f>
        <v>0</v>
      </c>
      <c r="T14" s="17">
        <f>[10]Outubro!$K$23</f>
        <v>0</v>
      </c>
      <c r="U14" s="17">
        <f>[10]Outubro!$K$24</f>
        <v>0</v>
      </c>
      <c r="V14" s="17">
        <f>[10]Outubro!$K$25</f>
        <v>0</v>
      </c>
      <c r="W14" s="17">
        <f>[10]Outubro!$K$26</f>
        <v>0</v>
      </c>
      <c r="X14" s="17">
        <f>[10]Outubro!$K$27</f>
        <v>0</v>
      </c>
      <c r="Y14" s="17">
        <f>[10]Outubro!$K$28</f>
        <v>0</v>
      </c>
      <c r="Z14" s="17">
        <f>[10]Outubro!$K$29</f>
        <v>0</v>
      </c>
      <c r="AA14" s="17">
        <f>[10]Outubro!$K$30</f>
        <v>0</v>
      </c>
      <c r="AB14" s="17">
        <f>[10]Outubro!$K$31</f>
        <v>0</v>
      </c>
      <c r="AC14" s="17">
        <f>[10]Outubro!$K$32</f>
        <v>0</v>
      </c>
      <c r="AD14" s="17">
        <f>[10]Outubro!$K$33</f>
        <v>0</v>
      </c>
      <c r="AE14" s="17">
        <f>[10]Outubro!$K$34</f>
        <v>0</v>
      </c>
      <c r="AF14" s="18">
        <f>[10]Outubro!$K$35</f>
        <v>0</v>
      </c>
      <c r="AG14" s="27">
        <f>SUM(B14:AF14)</f>
        <v>0.2</v>
      </c>
      <c r="AH14" s="30">
        <f>MAX(B14:AF14)</f>
        <v>0.2</v>
      </c>
      <c r="AI14" s="77">
        <f t="shared" si="1"/>
        <v>30</v>
      </c>
    </row>
    <row r="15" spans="1:35" ht="17.100000000000001" customHeight="1" x14ac:dyDescent="0.2">
      <c r="A15" s="15" t="s">
        <v>6</v>
      </c>
      <c r="B15" s="17">
        <f>[11]Outubro!$K$5</f>
        <v>0</v>
      </c>
      <c r="C15" s="17">
        <f>[11]Outubro!$K$6</f>
        <v>0</v>
      </c>
      <c r="D15" s="17">
        <f>[11]Outubro!$K$7</f>
        <v>0.2</v>
      </c>
      <c r="E15" s="17">
        <f>[11]Outubro!$K$8</f>
        <v>0.2</v>
      </c>
      <c r="F15" s="17">
        <f>[11]Outubro!$K$9</f>
        <v>28.799999999999997</v>
      </c>
      <c r="G15" s="17">
        <f>[11]Outubro!$K$10</f>
        <v>0</v>
      </c>
      <c r="H15" s="17">
        <f>[11]Outubro!$K$11</f>
        <v>0</v>
      </c>
      <c r="I15" s="17">
        <f>[11]Outubro!$K$12</f>
        <v>0</v>
      </c>
      <c r="J15" s="17">
        <f>[11]Outubro!$K$13</f>
        <v>0</v>
      </c>
      <c r="K15" s="17">
        <f>[11]Outubro!$K$14</f>
        <v>0</v>
      </c>
      <c r="L15" s="17">
        <f>[11]Outubro!$K$15</f>
        <v>23.2</v>
      </c>
      <c r="M15" s="17">
        <f>[11]Outubro!$K$16</f>
        <v>0</v>
      </c>
      <c r="N15" s="17">
        <f>[11]Outubro!$K$17</f>
        <v>0</v>
      </c>
      <c r="O15" s="17">
        <f>[11]Outubro!$K$18</f>
        <v>24.4</v>
      </c>
      <c r="P15" s="17">
        <f>[11]Outubro!$K$19</f>
        <v>0</v>
      </c>
      <c r="Q15" s="17">
        <f>[11]Outubro!$K$20</f>
        <v>0</v>
      </c>
      <c r="R15" s="17">
        <f>[11]Outubro!$K$21</f>
        <v>1.2</v>
      </c>
      <c r="S15" s="17">
        <f>[11]Outubro!$K$22</f>
        <v>0</v>
      </c>
      <c r="T15" s="17">
        <f>[11]Outubro!$K$23</f>
        <v>0</v>
      </c>
      <c r="U15" s="17">
        <f>[11]Outubro!$K$24</f>
        <v>0</v>
      </c>
      <c r="V15" s="17">
        <f>[11]Outubro!$K$25</f>
        <v>0</v>
      </c>
      <c r="W15" s="17">
        <f>[11]Outubro!$K$26</f>
        <v>0</v>
      </c>
      <c r="X15" s="17">
        <f>[11]Outubro!$K$27</f>
        <v>20.8</v>
      </c>
      <c r="Y15" s="17">
        <f>[11]Outubro!$K$28</f>
        <v>0.4</v>
      </c>
      <c r="Z15" s="17">
        <f>[11]Outubro!$K$29</f>
        <v>10.199999999999999</v>
      </c>
      <c r="AA15" s="17">
        <f>[11]Outubro!$K$30</f>
        <v>26.6</v>
      </c>
      <c r="AB15" s="17">
        <f>[11]Outubro!$K$31</f>
        <v>0.60000000000000009</v>
      </c>
      <c r="AC15" s="17">
        <f>[11]Outubro!$K$32</f>
        <v>0</v>
      </c>
      <c r="AD15" s="17">
        <f>[11]Outubro!$K$33</f>
        <v>0</v>
      </c>
      <c r="AE15" s="17">
        <f>[11]Outubro!$K$34</f>
        <v>0</v>
      </c>
      <c r="AF15" s="18">
        <f>[11]Outubro!$K$35</f>
        <v>0</v>
      </c>
      <c r="AG15" s="27">
        <f t="shared" si="2"/>
        <v>136.6</v>
      </c>
      <c r="AH15" s="30">
        <f t="shared" si="3"/>
        <v>28.799999999999997</v>
      </c>
      <c r="AI15" s="77">
        <f t="shared" si="1"/>
        <v>20</v>
      </c>
    </row>
    <row r="16" spans="1:35" ht="17.100000000000001" customHeight="1" x14ac:dyDescent="0.2">
      <c r="A16" s="15" t="s">
        <v>7</v>
      </c>
      <c r="B16" s="17">
        <f>[12]Outubro!$K$5</f>
        <v>0</v>
      </c>
      <c r="C16" s="17">
        <f>[12]Outubro!$K$6</f>
        <v>0</v>
      </c>
      <c r="D16" s="17">
        <f>[12]Outubro!$K$7</f>
        <v>5.4</v>
      </c>
      <c r="E16" s="17">
        <f>[12]Outubro!$K$8</f>
        <v>0.2</v>
      </c>
      <c r="F16" s="17">
        <f>[12]Outubro!$K$9</f>
        <v>13.8</v>
      </c>
      <c r="G16" s="17">
        <f>[12]Outubro!$K$10</f>
        <v>0</v>
      </c>
      <c r="H16" s="17">
        <f>[12]Outubro!$K$11</f>
        <v>0</v>
      </c>
      <c r="I16" s="17">
        <f>[12]Outubro!$K$12</f>
        <v>0</v>
      </c>
      <c r="J16" s="17">
        <f>[12]Outubro!$K$13</f>
        <v>0</v>
      </c>
      <c r="K16" s="17">
        <f>[12]Outubro!$K$14</f>
        <v>0</v>
      </c>
      <c r="L16" s="17">
        <f>[12]Outubro!$K$15</f>
        <v>0.60000000000000009</v>
      </c>
      <c r="M16" s="17">
        <f>[12]Outubro!$K$16</f>
        <v>0.2</v>
      </c>
      <c r="N16" s="17">
        <f>[12]Outubro!$K$17</f>
        <v>18.3</v>
      </c>
      <c r="O16" s="17">
        <f>[12]Outubro!$K$18</f>
        <v>34.6</v>
      </c>
      <c r="P16" s="17">
        <f>[12]Outubro!$K$19</f>
        <v>0</v>
      </c>
      <c r="Q16" s="17">
        <f>[12]Outubro!$K$20</f>
        <v>0</v>
      </c>
      <c r="R16" s="17">
        <f>[12]Outubro!$K$21</f>
        <v>0</v>
      </c>
      <c r="S16" s="17">
        <f>[12]Outubro!$K$22</f>
        <v>0</v>
      </c>
      <c r="T16" s="17">
        <f>[12]Outubro!$K$23</f>
        <v>0</v>
      </c>
      <c r="U16" s="17">
        <f>[12]Outubro!$K$24</f>
        <v>0.5</v>
      </c>
      <c r="V16" s="17">
        <f>[12]Outubro!$K$25</f>
        <v>0</v>
      </c>
      <c r="W16" s="17">
        <f>[12]Outubro!$K$26</f>
        <v>0</v>
      </c>
      <c r="X16" s="17">
        <f>[12]Outubro!$K$27</f>
        <v>0</v>
      </c>
      <c r="Y16" s="17">
        <f>[12]Outubro!$K$28</f>
        <v>0</v>
      </c>
      <c r="Z16" s="17">
        <f>[12]Outubro!$K$29</f>
        <v>0</v>
      </c>
      <c r="AA16" s="17">
        <f>[12]Outubro!$K$30</f>
        <v>41.1</v>
      </c>
      <c r="AB16" s="17">
        <f>[12]Outubro!$K$31</f>
        <v>0.6</v>
      </c>
      <c r="AC16" s="17">
        <f>[12]Outubro!$K$32</f>
        <v>0</v>
      </c>
      <c r="AD16" s="17">
        <f>[12]Outubro!$K$33</f>
        <v>0</v>
      </c>
      <c r="AE16" s="17">
        <f>[12]Outubro!$K$34</f>
        <v>0</v>
      </c>
      <c r="AF16" s="18">
        <f>[12]Outubro!$K$35</f>
        <v>0</v>
      </c>
      <c r="AG16" s="27">
        <f t="shared" si="2"/>
        <v>115.29999999999998</v>
      </c>
      <c r="AH16" s="30">
        <f t="shared" si="3"/>
        <v>41.1</v>
      </c>
      <c r="AI16" s="77">
        <f t="shared" si="1"/>
        <v>21</v>
      </c>
    </row>
    <row r="17" spans="1:37" ht="17.100000000000001" customHeight="1" x14ac:dyDescent="0.2">
      <c r="A17" s="15" t="s">
        <v>8</v>
      </c>
      <c r="B17" s="17">
        <f>[13]Outubro!$K$5</f>
        <v>0.60000000000000009</v>
      </c>
      <c r="C17" s="17">
        <f>[13]Outubro!$K$6</f>
        <v>0</v>
      </c>
      <c r="D17" s="17">
        <f>[13]Outubro!$K$7</f>
        <v>16.599999999999998</v>
      </c>
      <c r="E17" s="17">
        <f>[13]Outubro!$K$8</f>
        <v>0.2</v>
      </c>
      <c r="F17" s="17">
        <f>[13]Outubro!$K$9</f>
        <v>0</v>
      </c>
      <c r="G17" s="17">
        <f>[13]Outubro!$K$10</f>
        <v>0</v>
      </c>
      <c r="H17" s="17">
        <f>[13]Outubro!$K$11</f>
        <v>0</v>
      </c>
      <c r="I17" s="17">
        <f>[13]Outubro!$K$12</f>
        <v>0</v>
      </c>
      <c r="J17" s="17">
        <f>[13]Outubro!$K$13</f>
        <v>0</v>
      </c>
      <c r="K17" s="17">
        <f>[13]Outubro!$K$14</f>
        <v>0</v>
      </c>
      <c r="L17" s="17">
        <f>[13]Outubro!$K$15</f>
        <v>0</v>
      </c>
      <c r="M17" s="17">
        <f>[13]Outubro!$K$16</f>
        <v>31.4</v>
      </c>
      <c r="N17" s="17">
        <f>[13]Outubro!$K$17</f>
        <v>30.799999999999997</v>
      </c>
      <c r="O17" s="17">
        <f>[13]Outubro!$K$18</f>
        <v>31.400000000000002</v>
      </c>
      <c r="P17" s="17">
        <f>[13]Outubro!$K$19</f>
        <v>0</v>
      </c>
      <c r="Q17" s="17">
        <f>[13]Outubro!$K$20</f>
        <v>0</v>
      </c>
      <c r="R17" s="17">
        <f>[13]Outubro!$K$21</f>
        <v>0</v>
      </c>
      <c r="S17" s="17">
        <f>[13]Outubro!$K$22</f>
        <v>0</v>
      </c>
      <c r="T17" s="17">
        <f>[13]Outubro!$K$23</f>
        <v>0</v>
      </c>
      <c r="U17" s="17">
        <f>[13]Outubro!$K$24</f>
        <v>0</v>
      </c>
      <c r="V17" s="17">
        <f>[13]Outubro!$K$25</f>
        <v>0</v>
      </c>
      <c r="W17" s="17">
        <f>[13]Outubro!$K$26</f>
        <v>0</v>
      </c>
      <c r="X17" s="17">
        <f>[13]Outubro!$K$27</f>
        <v>0</v>
      </c>
      <c r="Y17" s="17">
        <f>[13]Outubro!$K$28</f>
        <v>4.2</v>
      </c>
      <c r="Z17" s="17">
        <f>[13]Outubro!$K$29</f>
        <v>3</v>
      </c>
      <c r="AA17" s="17">
        <f>[13]Outubro!$K$30</f>
        <v>158.19999999999999</v>
      </c>
      <c r="AB17" s="17">
        <f>[13]Outubro!$K$31</f>
        <v>5</v>
      </c>
      <c r="AC17" s="17">
        <f>[13]Outubro!$K$32</f>
        <v>0</v>
      </c>
      <c r="AD17" s="17">
        <f>[13]Outubro!$K$33</f>
        <v>0</v>
      </c>
      <c r="AE17" s="17">
        <f>[13]Outubro!$K$34</f>
        <v>0</v>
      </c>
      <c r="AF17" s="17">
        <f>[13]Outubro!$K$35</f>
        <v>0.8</v>
      </c>
      <c r="AG17" s="27">
        <f t="shared" si="2"/>
        <v>282.2</v>
      </c>
      <c r="AH17" s="30">
        <f t="shared" si="3"/>
        <v>158.19999999999999</v>
      </c>
      <c r="AI17" s="77">
        <f t="shared" si="1"/>
        <v>20</v>
      </c>
      <c r="AK17" s="22" t="s">
        <v>51</v>
      </c>
    </row>
    <row r="18" spans="1:37" ht="17.100000000000001" customHeight="1" x14ac:dyDescent="0.2">
      <c r="A18" s="15" t="s">
        <v>9</v>
      </c>
      <c r="B18" s="17">
        <f>[14]Outubro!$K$5</f>
        <v>0</v>
      </c>
      <c r="C18" s="17">
        <f>[14]Outubro!$K$6</f>
        <v>0</v>
      </c>
      <c r="D18" s="17">
        <f>[14]Outubro!$K$7</f>
        <v>6</v>
      </c>
      <c r="E18" s="17">
        <f>[14]Outubro!$K$8</f>
        <v>0.2</v>
      </c>
      <c r="F18" s="17">
        <f>[14]Outubro!$K$9</f>
        <v>0</v>
      </c>
      <c r="G18" s="17">
        <f>[14]Outubro!$K$10</f>
        <v>0</v>
      </c>
      <c r="H18" s="17">
        <f>[14]Outubro!$K$11</f>
        <v>0</v>
      </c>
      <c r="I18" s="17">
        <f>[14]Outubro!$K$12</f>
        <v>0</v>
      </c>
      <c r="J18" s="17">
        <f>[14]Outubro!$K$13</f>
        <v>0</v>
      </c>
      <c r="K18" s="17">
        <f>[14]Outubro!$K$14</f>
        <v>0</v>
      </c>
      <c r="L18" s="17">
        <f>[14]Outubro!$K$15</f>
        <v>0.4</v>
      </c>
      <c r="M18" s="17">
        <f>[14]Outubro!$K$16</f>
        <v>0</v>
      </c>
      <c r="N18" s="17">
        <f>[14]Outubro!$K$17</f>
        <v>17.8</v>
      </c>
      <c r="O18" s="17">
        <f>[14]Outubro!$K$18</f>
        <v>5.0000000000000009</v>
      </c>
      <c r="P18" s="17">
        <f>[14]Outubro!$K$19</f>
        <v>0.2</v>
      </c>
      <c r="Q18" s="17">
        <f>[14]Outubro!$K$20</f>
        <v>0.2</v>
      </c>
      <c r="R18" s="17">
        <f>[14]Outubro!$K$21</f>
        <v>0</v>
      </c>
      <c r="S18" s="17">
        <f>[14]Outubro!$K$22</f>
        <v>0</v>
      </c>
      <c r="T18" s="17">
        <f>[14]Outubro!$K$23</f>
        <v>0</v>
      </c>
      <c r="U18" s="17">
        <f>[14]Outubro!$K$24</f>
        <v>0</v>
      </c>
      <c r="V18" s="17">
        <f>[14]Outubro!$K$25</f>
        <v>0</v>
      </c>
      <c r="W18" s="17">
        <f>[14]Outubro!$K$26</f>
        <v>0</v>
      </c>
      <c r="X18" s="17">
        <f>[14]Outubro!$K$27</f>
        <v>0</v>
      </c>
      <c r="Y18" s="17">
        <f>[14]Outubro!$K$28</f>
        <v>0</v>
      </c>
      <c r="Z18" s="17">
        <f>[14]Outubro!$K$29</f>
        <v>0</v>
      </c>
      <c r="AA18" s="17">
        <f>[14]Outubro!$K$30</f>
        <v>0</v>
      </c>
      <c r="AB18" s="17">
        <f>[14]Outubro!$K$31</f>
        <v>0</v>
      </c>
      <c r="AC18" s="17">
        <f>[14]Outubro!$K$32</f>
        <v>0</v>
      </c>
      <c r="AD18" s="17">
        <f>[14]Outubro!$K$33</f>
        <v>0</v>
      </c>
      <c r="AE18" s="17">
        <f>[14]Outubro!$K$34</f>
        <v>0</v>
      </c>
      <c r="AF18" s="18">
        <f>[14]Outubro!$K$35</f>
        <v>0</v>
      </c>
      <c r="AG18" s="27">
        <f t="shared" ref="AG18:AG29" si="6">SUM(B18:AF18)</f>
        <v>29.8</v>
      </c>
      <c r="AH18" s="30">
        <f t="shared" ref="AH18:AH29" si="7">MAX(B18:AF18)</f>
        <v>17.8</v>
      </c>
      <c r="AI18" s="77">
        <f t="shared" si="1"/>
        <v>24</v>
      </c>
      <c r="AJ18" s="22" t="s">
        <v>51</v>
      </c>
      <c r="AK18" s="22" t="s">
        <v>51</v>
      </c>
    </row>
    <row r="19" spans="1:37" ht="17.100000000000001" customHeight="1" x14ac:dyDescent="0.2">
      <c r="A19" s="15" t="s">
        <v>46</v>
      </c>
      <c r="B19" s="17">
        <f>[15]Outubro!$K$5</f>
        <v>0</v>
      </c>
      <c r="C19" s="17">
        <f>[15]Outubro!$K$6</f>
        <v>0</v>
      </c>
      <c r="D19" s="17">
        <f>[15]Outubro!$K$7</f>
        <v>5.2000000000000011</v>
      </c>
      <c r="E19" s="17">
        <f>[15]Outubro!$K$8</f>
        <v>0.2</v>
      </c>
      <c r="F19" s="17">
        <f>[15]Outubro!$K$9</f>
        <v>26.6</v>
      </c>
      <c r="G19" s="17">
        <f>[15]Outubro!$K$10</f>
        <v>0</v>
      </c>
      <c r="H19" s="17">
        <f>[15]Outubro!$K$11</f>
        <v>0</v>
      </c>
      <c r="I19" s="17">
        <f>[15]Outubro!$K$12</f>
        <v>0</v>
      </c>
      <c r="J19" s="17">
        <f>[15]Outubro!$K$13</f>
        <v>0</v>
      </c>
      <c r="K19" s="17">
        <f>[15]Outubro!$K$14</f>
        <v>0</v>
      </c>
      <c r="L19" s="17">
        <f>[15]Outubro!$K$15</f>
        <v>0</v>
      </c>
      <c r="M19" s="17">
        <f>[15]Outubro!$K$16</f>
        <v>0</v>
      </c>
      <c r="N19" s="17">
        <f>[15]Outubro!$K$17</f>
        <v>0</v>
      </c>
      <c r="O19" s="17">
        <f>[15]Outubro!$K$18</f>
        <v>22.200000000000003</v>
      </c>
      <c r="P19" s="17">
        <f>[15]Outubro!$K$19</f>
        <v>0</v>
      </c>
      <c r="Q19" s="17">
        <f>[15]Outubro!$K$20</f>
        <v>0</v>
      </c>
      <c r="R19" s="17">
        <f>[15]Outubro!$K$21</f>
        <v>0</v>
      </c>
      <c r="S19" s="17">
        <f>[15]Outubro!$K$22</f>
        <v>0.4</v>
      </c>
      <c r="T19" s="17">
        <f>[15]Outubro!$K$23</f>
        <v>0</v>
      </c>
      <c r="U19" s="17">
        <f>[15]Outubro!$K$24</f>
        <v>0</v>
      </c>
      <c r="V19" s="17">
        <f>[15]Outubro!$K$25</f>
        <v>0</v>
      </c>
      <c r="W19" s="17">
        <f>[15]Outubro!$K$26</f>
        <v>0</v>
      </c>
      <c r="X19" s="17">
        <f>[15]Outubro!$K$27</f>
        <v>13.8</v>
      </c>
      <c r="Y19" s="17">
        <f>[15]Outubro!$K$28</f>
        <v>2.6</v>
      </c>
      <c r="Z19" s="17">
        <f>[15]Outubro!$K$29</f>
        <v>0</v>
      </c>
      <c r="AA19" s="17">
        <f>[15]Outubro!$K$30</f>
        <v>2.6</v>
      </c>
      <c r="AB19" s="17">
        <f>[15]Outubro!$K$31</f>
        <v>0</v>
      </c>
      <c r="AC19" s="17">
        <f>[15]Outubro!$K$32</f>
        <v>0</v>
      </c>
      <c r="AD19" s="17">
        <f>[15]Outubro!$K$33</f>
        <v>0</v>
      </c>
      <c r="AE19" s="17">
        <f>[15]Outubro!$K$34</f>
        <v>0</v>
      </c>
      <c r="AF19" s="18">
        <f>[15]Outubro!$K$35</f>
        <v>0.2</v>
      </c>
      <c r="AG19" s="27">
        <f t="shared" ref="AG19:AG20" si="8">SUM(B19:AF19)</f>
        <v>73.8</v>
      </c>
      <c r="AH19" s="30">
        <f t="shared" ref="AH19:AH20" si="9">MAX(B19:AF19)</f>
        <v>26.6</v>
      </c>
      <c r="AI19" s="77">
        <f t="shared" si="1"/>
        <v>22</v>
      </c>
    </row>
    <row r="20" spans="1:37" ht="17.100000000000001" customHeight="1" x14ac:dyDescent="0.2">
      <c r="A20" s="15" t="s">
        <v>10</v>
      </c>
      <c r="B20" s="17" t="str">
        <f>[16]Outubro!$K$5</f>
        <v>*</v>
      </c>
      <c r="C20" s="17" t="str">
        <f>[16]Outubro!$K$6</f>
        <v>*</v>
      </c>
      <c r="D20" s="17" t="str">
        <f>[16]Outubro!$K$7</f>
        <v>*</v>
      </c>
      <c r="E20" s="17" t="str">
        <f>[16]Outubro!$K$8</f>
        <v>*</v>
      </c>
      <c r="F20" s="17" t="str">
        <f>[16]Outubro!$K$9</f>
        <v>*</v>
      </c>
      <c r="G20" s="17" t="str">
        <f>[16]Outubro!$K$10</f>
        <v>*</v>
      </c>
      <c r="H20" s="17" t="str">
        <f>[16]Outubro!$K$11</f>
        <v>*</v>
      </c>
      <c r="I20" s="17" t="str">
        <f>[16]Outubro!$K$12</f>
        <v>*</v>
      </c>
      <c r="J20" s="17" t="str">
        <f>[16]Outubro!$K$13</f>
        <v>*</v>
      </c>
      <c r="K20" s="17" t="str">
        <f>[16]Outubro!$K$14</f>
        <v>*</v>
      </c>
      <c r="L20" s="17" t="str">
        <f>[16]Outubro!$K$15</f>
        <v>*</v>
      </c>
      <c r="M20" s="17" t="str">
        <f>[16]Outubro!$K$16</f>
        <v>*</v>
      </c>
      <c r="N20" s="17" t="str">
        <f>[16]Outubro!$K$17</f>
        <v>*</v>
      </c>
      <c r="O20" s="17" t="str">
        <f>[16]Outubro!$K$18</f>
        <v>*</v>
      </c>
      <c r="P20" s="17" t="str">
        <f>[16]Outubro!$K$19</f>
        <v>*</v>
      </c>
      <c r="Q20" s="17" t="str">
        <f>[16]Outubro!$K$20</f>
        <v>*</v>
      </c>
      <c r="R20" s="17" t="str">
        <f>[16]Outubro!$K$21</f>
        <v>*</v>
      </c>
      <c r="S20" s="17" t="str">
        <f>[16]Outubro!$K$22</f>
        <v>*</v>
      </c>
      <c r="T20" s="17" t="str">
        <f>[16]Outubro!$K$23</f>
        <v>*</v>
      </c>
      <c r="U20" s="17" t="str">
        <f>[16]Outubro!$K$24</f>
        <v>*</v>
      </c>
      <c r="V20" s="17" t="str">
        <f>[16]Outubro!$K$25</f>
        <v>*</v>
      </c>
      <c r="W20" s="17" t="str">
        <f>[16]Outubro!$K$26</f>
        <v>*</v>
      </c>
      <c r="X20" s="17" t="str">
        <f>[16]Outubro!$K$27</f>
        <v>*</v>
      </c>
      <c r="Y20" s="17" t="str">
        <f>[16]Outubro!$K$28</f>
        <v>*</v>
      </c>
      <c r="Z20" s="17" t="str">
        <f>[16]Outubro!$K$29</f>
        <v>*</v>
      </c>
      <c r="AA20" s="17" t="str">
        <f>[16]Outubro!$K$30</f>
        <v>*</v>
      </c>
      <c r="AB20" s="17" t="str">
        <f>[16]Outubro!$K$31</f>
        <v>*</v>
      </c>
      <c r="AC20" s="17" t="str">
        <f>[16]Outubro!$K$32</f>
        <v>*</v>
      </c>
      <c r="AD20" s="17" t="str">
        <f>[16]Outubro!$K$33</f>
        <v>*</v>
      </c>
      <c r="AE20" s="17" t="str">
        <f>[16]Outubro!$K$34</f>
        <v>*</v>
      </c>
      <c r="AF20" s="18" t="str">
        <f>[16]Outubro!$K$35</f>
        <v>*</v>
      </c>
      <c r="AG20" s="27">
        <f t="shared" si="8"/>
        <v>0</v>
      </c>
      <c r="AH20" s="30">
        <f t="shared" si="9"/>
        <v>0</v>
      </c>
      <c r="AI20" s="77">
        <f t="shared" si="1"/>
        <v>0</v>
      </c>
      <c r="AJ20" s="22" t="s">
        <v>51</v>
      </c>
    </row>
    <row r="21" spans="1:37" ht="17.100000000000001" customHeight="1" x14ac:dyDescent="0.2">
      <c r="A21" s="15" t="s">
        <v>11</v>
      </c>
      <c r="B21" s="17">
        <f>[17]Outubro!$K$5</f>
        <v>1</v>
      </c>
      <c r="C21" s="17">
        <f>[17]Outubro!$K$6</f>
        <v>0</v>
      </c>
      <c r="D21" s="17">
        <f>[17]Outubro!$K$7</f>
        <v>6.4</v>
      </c>
      <c r="E21" s="17">
        <f>[17]Outubro!$K$8</f>
        <v>0</v>
      </c>
      <c r="F21" s="17">
        <f>[17]Outubro!$K$9</f>
        <v>29.4</v>
      </c>
      <c r="G21" s="17">
        <f>[17]Outubro!$K$10</f>
        <v>0</v>
      </c>
      <c r="H21" s="17">
        <f>[17]Outubro!$K$11</f>
        <v>0</v>
      </c>
      <c r="I21" s="17">
        <f>[17]Outubro!$K$12</f>
        <v>0</v>
      </c>
      <c r="J21" s="17">
        <f>[17]Outubro!$K$13</f>
        <v>0</v>
      </c>
      <c r="K21" s="17">
        <f>[17]Outubro!$K$14</f>
        <v>0</v>
      </c>
      <c r="L21" s="17">
        <f>[17]Outubro!$K$15</f>
        <v>0.2</v>
      </c>
      <c r="M21" s="17">
        <f>[17]Outubro!$K$16</f>
        <v>0</v>
      </c>
      <c r="N21" s="17">
        <f>[17]Outubro!$K$17</f>
        <v>0</v>
      </c>
      <c r="O21" s="17">
        <f>[17]Outubro!$K$18</f>
        <v>0</v>
      </c>
      <c r="P21" s="17">
        <f>[17]Outubro!$K$19</f>
        <v>0</v>
      </c>
      <c r="Q21" s="17">
        <f>[17]Outubro!$K$20</f>
        <v>0</v>
      </c>
      <c r="R21" s="17">
        <f>[17]Outubro!$K$21</f>
        <v>0</v>
      </c>
      <c r="S21" s="17">
        <f>[17]Outubro!$K$22</f>
        <v>0</v>
      </c>
      <c r="T21" s="17">
        <f>[17]Outubro!$K$23</f>
        <v>0</v>
      </c>
      <c r="U21" s="17">
        <f>[17]Outubro!$K$24</f>
        <v>54.8</v>
      </c>
      <c r="V21" s="17">
        <f>[17]Outubro!$K$25</f>
        <v>0</v>
      </c>
      <c r="W21" s="17">
        <f>[17]Outubro!$K$26</f>
        <v>0</v>
      </c>
      <c r="X21" s="17">
        <f>[17]Outubro!$K$27</f>
        <v>18.8</v>
      </c>
      <c r="Y21" s="17">
        <f>[17]Outubro!$K$28</f>
        <v>0.60000000000000009</v>
      </c>
      <c r="Z21" s="17">
        <f>[17]Outubro!$K$29</f>
        <v>0</v>
      </c>
      <c r="AA21" s="17">
        <f>[17]Outubro!$K$30</f>
        <v>0.60000000000000009</v>
      </c>
      <c r="AB21" s="17">
        <f>[17]Outubro!$K$31</f>
        <v>2</v>
      </c>
      <c r="AC21" s="17">
        <f>[17]Outubro!$K$32</f>
        <v>0</v>
      </c>
      <c r="AD21" s="17">
        <f>[17]Outubro!$K$33</f>
        <v>0</v>
      </c>
      <c r="AE21" s="17">
        <f>[17]Outubro!$K$34</f>
        <v>0</v>
      </c>
      <c r="AF21" s="18">
        <f>[17]Outubro!$K$35</f>
        <v>5.6000000000000005</v>
      </c>
      <c r="AG21" s="27">
        <f t="shared" si="6"/>
        <v>119.39999999999998</v>
      </c>
      <c r="AH21" s="30">
        <f t="shared" si="7"/>
        <v>54.8</v>
      </c>
      <c r="AI21" s="77">
        <f t="shared" si="1"/>
        <v>21</v>
      </c>
    </row>
    <row r="22" spans="1:37" ht="17.100000000000001" customHeight="1" x14ac:dyDescent="0.2">
      <c r="A22" s="15" t="s">
        <v>12</v>
      </c>
      <c r="B22" s="17">
        <f>[18]Outubro!$K$5</f>
        <v>0</v>
      </c>
      <c r="C22" s="17">
        <f>[18]Outubro!$K$6</f>
        <v>0</v>
      </c>
      <c r="D22" s="17">
        <f>[18]Outubro!$K$7</f>
        <v>0.8</v>
      </c>
      <c r="E22" s="17">
        <f>[18]Outubro!$K$8</f>
        <v>0</v>
      </c>
      <c r="F22" s="17">
        <f>[18]Outubro!$K$9</f>
        <v>18.8</v>
      </c>
      <c r="G22" s="17">
        <f>[18]Outubro!$K$10</f>
        <v>0</v>
      </c>
      <c r="H22" s="17">
        <f>[18]Outubro!$K$11</f>
        <v>0</v>
      </c>
      <c r="I22" s="17">
        <f>[18]Outubro!$K$12</f>
        <v>0</v>
      </c>
      <c r="J22" s="17">
        <f>[18]Outubro!$K$13</f>
        <v>0</v>
      </c>
      <c r="K22" s="17">
        <f>[18]Outubro!$K$14</f>
        <v>0</v>
      </c>
      <c r="L22" s="17">
        <f>[18]Outubro!$K$15</f>
        <v>0</v>
      </c>
      <c r="M22" s="17">
        <f>[18]Outubro!$K$16</f>
        <v>4.4000000000000004</v>
      </c>
      <c r="N22" s="17">
        <f>[18]Outubro!$K$17</f>
        <v>0</v>
      </c>
      <c r="O22" s="17">
        <f>[18]Outubro!$K$18</f>
        <v>16.399999999999999</v>
      </c>
      <c r="P22" s="17">
        <f>[18]Outubro!$K$19</f>
        <v>0.2</v>
      </c>
      <c r="Q22" s="17">
        <f>[18]Outubro!$K$20</f>
        <v>0</v>
      </c>
      <c r="R22" s="17">
        <f>[18]Outubro!$K$21</f>
        <v>0</v>
      </c>
      <c r="S22" s="17">
        <f>[18]Outubro!$K$22</f>
        <v>0</v>
      </c>
      <c r="T22" s="17">
        <f>[18]Outubro!$K$23</f>
        <v>0</v>
      </c>
      <c r="U22" s="17">
        <f>[18]Outubro!$K$24</f>
        <v>0</v>
      </c>
      <c r="V22" s="17">
        <f>[18]Outubro!$K$25</f>
        <v>0</v>
      </c>
      <c r="W22" s="17">
        <f>[18]Outubro!$K$26</f>
        <v>0</v>
      </c>
      <c r="X22" s="17">
        <f>[18]Outubro!$K$27</f>
        <v>2.6</v>
      </c>
      <c r="Y22" s="17">
        <f>[18]Outubro!$K$28</f>
        <v>23.6</v>
      </c>
      <c r="Z22" s="17">
        <f>[18]Outubro!$K$29</f>
        <v>0</v>
      </c>
      <c r="AA22" s="17">
        <f>[18]Outubro!$K$30</f>
        <v>2</v>
      </c>
      <c r="AB22" s="17">
        <f>[18]Outubro!$K$31</f>
        <v>0</v>
      </c>
      <c r="AC22" s="17">
        <f>[18]Outubro!$K$32</f>
        <v>0</v>
      </c>
      <c r="AD22" s="17">
        <f>[18]Outubro!$K$33</f>
        <v>0</v>
      </c>
      <c r="AE22" s="17">
        <f>[18]Outubro!$K$34</f>
        <v>0</v>
      </c>
      <c r="AF22" s="18">
        <f>[18]Outubro!$K$35</f>
        <v>0</v>
      </c>
      <c r="AG22" s="27">
        <f t="shared" si="6"/>
        <v>68.800000000000011</v>
      </c>
      <c r="AH22" s="30">
        <f t="shared" si="7"/>
        <v>23.6</v>
      </c>
      <c r="AI22" s="77">
        <f t="shared" si="1"/>
        <v>23</v>
      </c>
    </row>
    <row r="23" spans="1:37" ht="17.100000000000001" customHeight="1" x14ac:dyDescent="0.2">
      <c r="A23" s="15" t="s">
        <v>13</v>
      </c>
      <c r="B23" s="17">
        <f>[19]Outubro!$K$5</f>
        <v>0</v>
      </c>
      <c r="C23" s="17">
        <f>[19]Outubro!$K$6</f>
        <v>0</v>
      </c>
      <c r="D23" s="17">
        <f>[19]Outubro!$K$7</f>
        <v>0</v>
      </c>
      <c r="E23" s="17">
        <f>[19]Outubro!$K$8</f>
        <v>7.0000000000000009</v>
      </c>
      <c r="F23" s="17">
        <f>[19]Outubro!$K$9</f>
        <v>18.600000000000001</v>
      </c>
      <c r="G23" s="17">
        <f>[19]Outubro!$K$10</f>
        <v>0.2</v>
      </c>
      <c r="H23" s="17">
        <f>[19]Outubro!$K$11</f>
        <v>0</v>
      </c>
      <c r="I23" s="17">
        <f>[19]Outubro!$K$12</f>
        <v>0</v>
      </c>
      <c r="J23" s="17">
        <f>[19]Outubro!$K$13</f>
        <v>0</v>
      </c>
      <c r="K23" s="17">
        <f>[19]Outubro!$K$14</f>
        <v>0</v>
      </c>
      <c r="L23" s="17">
        <f>[19]Outubro!$K$15</f>
        <v>0</v>
      </c>
      <c r="M23" s="17">
        <f>[19]Outubro!$K$16</f>
        <v>0</v>
      </c>
      <c r="N23" s="17">
        <f>[19]Outubro!$K$17</f>
        <v>0</v>
      </c>
      <c r="O23" s="17">
        <f>[19]Outubro!$K$18</f>
        <v>0</v>
      </c>
      <c r="P23" s="17">
        <f>[19]Outubro!$K$19</f>
        <v>0</v>
      </c>
      <c r="Q23" s="17">
        <f>[19]Outubro!$K$20</f>
        <v>0</v>
      </c>
      <c r="R23" s="17">
        <f>[19]Outubro!$K$21</f>
        <v>0</v>
      </c>
      <c r="S23" s="17">
        <f>[19]Outubro!$K$22</f>
        <v>0</v>
      </c>
      <c r="T23" s="17">
        <f>[19]Outubro!$K$23</f>
        <v>0</v>
      </c>
      <c r="U23" s="17">
        <f>[19]Outubro!$K$24</f>
        <v>0</v>
      </c>
      <c r="V23" s="17">
        <f>[19]Outubro!$K$25</f>
        <v>0</v>
      </c>
      <c r="W23" s="17">
        <f>[19]Outubro!$K$26</f>
        <v>0</v>
      </c>
      <c r="X23" s="17">
        <f>[19]Outubro!$K$27</f>
        <v>0</v>
      </c>
      <c r="Y23" s="17">
        <f>[19]Outubro!$K$28</f>
        <v>12.4</v>
      </c>
      <c r="Z23" s="17">
        <f>[19]Outubro!$K$29</f>
        <v>0</v>
      </c>
      <c r="AA23" s="17">
        <f>[19]Outubro!$K$30</f>
        <v>12.6</v>
      </c>
      <c r="AB23" s="17">
        <f>[19]Outubro!$K$31</f>
        <v>2.2000000000000002</v>
      </c>
      <c r="AC23" s="17">
        <f>[19]Outubro!$K$32</f>
        <v>0</v>
      </c>
      <c r="AD23" s="17">
        <f>[19]Outubro!$K$33</f>
        <v>0</v>
      </c>
      <c r="AE23" s="17">
        <f>[19]Outubro!$K$34</f>
        <v>0</v>
      </c>
      <c r="AF23" s="17">
        <f>[19]Outubro!$K$35</f>
        <v>0.2</v>
      </c>
      <c r="AG23" s="27">
        <f t="shared" si="6"/>
        <v>53.20000000000001</v>
      </c>
      <c r="AH23" s="30">
        <f t="shared" si="7"/>
        <v>18.600000000000001</v>
      </c>
      <c r="AI23" s="77">
        <f t="shared" si="1"/>
        <v>24</v>
      </c>
    </row>
    <row r="24" spans="1:37" ht="17.100000000000001" customHeight="1" x14ac:dyDescent="0.2">
      <c r="A24" s="15" t="s">
        <v>14</v>
      </c>
      <c r="B24" s="17">
        <f>[20]Outubro!$K$5</f>
        <v>0</v>
      </c>
      <c r="C24" s="17">
        <f>[20]Outubro!$K$6</f>
        <v>0</v>
      </c>
      <c r="D24" s="17">
        <f>[20]Outubro!$K$7</f>
        <v>9.6000000000000014</v>
      </c>
      <c r="E24" s="17">
        <f>[20]Outubro!$K$8</f>
        <v>9.2000000000000011</v>
      </c>
      <c r="F24" s="17">
        <f>[20]Outubro!$K$9</f>
        <v>4.4000000000000004</v>
      </c>
      <c r="G24" s="17">
        <f>[20]Outubro!$K$10</f>
        <v>0</v>
      </c>
      <c r="H24" s="17">
        <f>[20]Outubro!$K$11</f>
        <v>0</v>
      </c>
      <c r="I24" s="17">
        <f>[20]Outubro!$K$12</f>
        <v>0</v>
      </c>
      <c r="J24" s="17">
        <f>[20]Outubro!$K$13</f>
        <v>0</v>
      </c>
      <c r="K24" s="17">
        <f>[20]Outubro!$K$14</f>
        <v>0</v>
      </c>
      <c r="L24" s="17">
        <f>[20]Outubro!$K$15</f>
        <v>0</v>
      </c>
      <c r="M24" s="17">
        <f>[20]Outubro!$K$16</f>
        <v>0</v>
      </c>
      <c r="N24" s="17">
        <f>[20]Outubro!$K$17</f>
        <v>4.8</v>
      </c>
      <c r="O24" s="17">
        <f>[20]Outubro!$K$18</f>
        <v>3</v>
      </c>
      <c r="P24" s="17">
        <f>[20]Outubro!$K$19</f>
        <v>0.2</v>
      </c>
      <c r="Q24" s="17">
        <f>[20]Outubro!$K$20</f>
        <v>0</v>
      </c>
      <c r="R24" s="17">
        <f>[20]Outubro!$K$21</f>
        <v>0</v>
      </c>
      <c r="S24" s="17">
        <f>[20]Outubro!$K$22</f>
        <v>0</v>
      </c>
      <c r="T24" s="17">
        <f>[20]Outubro!$K$23</f>
        <v>0</v>
      </c>
      <c r="U24" s="17">
        <f>[20]Outubro!$K$24</f>
        <v>5</v>
      </c>
      <c r="V24" s="17">
        <f>[20]Outubro!$K$25</f>
        <v>0</v>
      </c>
      <c r="W24" s="17">
        <f>[20]Outubro!$K$26</f>
        <v>0</v>
      </c>
      <c r="X24" s="17">
        <f>[20]Outubro!$K$27</f>
        <v>0</v>
      </c>
      <c r="Y24" s="17">
        <f>[20]Outubro!$K$28</f>
        <v>0</v>
      </c>
      <c r="Z24" s="17">
        <f>[20]Outubro!$K$29</f>
        <v>2.4000000000000004</v>
      </c>
      <c r="AA24" s="17">
        <f>[20]Outubro!$K$30</f>
        <v>3.8000000000000003</v>
      </c>
      <c r="AB24" s="17">
        <f>[20]Outubro!$K$31</f>
        <v>0.4</v>
      </c>
      <c r="AC24" s="17">
        <f>[20]Outubro!$K$32</f>
        <v>0</v>
      </c>
      <c r="AD24" s="17">
        <f>[20]Outubro!$K$33</f>
        <v>0</v>
      </c>
      <c r="AE24" s="17">
        <f>[20]Outubro!$K$34</f>
        <v>0</v>
      </c>
      <c r="AF24" s="18">
        <f>[20]Outubro!$K$35</f>
        <v>4</v>
      </c>
      <c r="AG24" s="27">
        <f t="shared" si="6"/>
        <v>46.8</v>
      </c>
      <c r="AH24" s="30">
        <f t="shared" si="7"/>
        <v>9.6000000000000014</v>
      </c>
      <c r="AI24" s="77">
        <f t="shared" si="1"/>
        <v>20</v>
      </c>
    </row>
    <row r="25" spans="1:37" ht="17.100000000000001" customHeight="1" x14ac:dyDescent="0.2">
      <c r="A25" s="15" t="s">
        <v>15</v>
      </c>
      <c r="B25" s="17">
        <f>[21]Outubro!$K$5</f>
        <v>0.4</v>
      </c>
      <c r="C25" s="17">
        <f>[21]Outubro!$K$6</f>
        <v>0</v>
      </c>
      <c r="D25" s="17">
        <f>[21]Outubro!$K$7</f>
        <v>16</v>
      </c>
      <c r="E25" s="17">
        <f>[21]Outubro!$K$8</f>
        <v>0.2</v>
      </c>
      <c r="F25" s="17">
        <f>[21]Outubro!$K$9</f>
        <v>15.6</v>
      </c>
      <c r="G25" s="17">
        <f>[21]Outubro!$K$10</f>
        <v>0</v>
      </c>
      <c r="H25" s="17">
        <f>[21]Outubro!$K$11</f>
        <v>0.2</v>
      </c>
      <c r="I25" s="17">
        <f>[21]Outubro!$K$12</f>
        <v>0</v>
      </c>
      <c r="J25" s="17">
        <f>[21]Outubro!$K$13</f>
        <v>0</v>
      </c>
      <c r="K25" s="17">
        <f>[21]Outubro!$K$14</f>
        <v>0</v>
      </c>
      <c r="L25" s="17">
        <f>[21]Outubro!$K$15</f>
        <v>0</v>
      </c>
      <c r="M25" s="17">
        <f>[21]Outubro!$K$16</f>
        <v>0</v>
      </c>
      <c r="N25" s="17">
        <f>[21]Outubro!$K$17</f>
        <v>10.4</v>
      </c>
      <c r="O25" s="17">
        <f>[21]Outubro!$K$18</f>
        <v>35.599999999999994</v>
      </c>
      <c r="P25" s="17">
        <f>[21]Outubro!$K$19</f>
        <v>5</v>
      </c>
      <c r="Q25" s="17">
        <f>[21]Outubro!$K$20</f>
        <v>0</v>
      </c>
      <c r="R25" s="17">
        <f>[21]Outubro!$K$21</f>
        <v>0</v>
      </c>
      <c r="S25" s="17">
        <f>[21]Outubro!$K$22</f>
        <v>0</v>
      </c>
      <c r="T25" s="17">
        <f>[21]Outubro!$K$23</f>
        <v>0</v>
      </c>
      <c r="U25" s="17">
        <f>[21]Outubro!$K$24</f>
        <v>0.60000000000000009</v>
      </c>
      <c r="V25" s="17">
        <f>[21]Outubro!$K$25</f>
        <v>0.4</v>
      </c>
      <c r="W25" s="17">
        <f>[21]Outubro!$K$26</f>
        <v>0</v>
      </c>
      <c r="X25" s="17">
        <f>[21]Outubro!$K$27</f>
        <v>0.60000000000000009</v>
      </c>
      <c r="Y25" s="17">
        <f>[21]Outubro!$K$28</f>
        <v>0</v>
      </c>
      <c r="Z25" s="17">
        <f>[21]Outubro!$K$29</f>
        <v>0</v>
      </c>
      <c r="AA25" s="17">
        <f>[21]Outubro!$K$30</f>
        <v>25.400000000000002</v>
      </c>
      <c r="AB25" s="17">
        <f>[21]Outubro!$K$31</f>
        <v>2.4000000000000004</v>
      </c>
      <c r="AC25" s="17">
        <f>[21]Outubro!$K$32</f>
        <v>0</v>
      </c>
      <c r="AD25" s="17">
        <f>[21]Outubro!$K$33</f>
        <v>0</v>
      </c>
      <c r="AE25" s="17">
        <f>[21]Outubro!$K$34</f>
        <v>0</v>
      </c>
      <c r="AF25" s="18">
        <f>[21]Outubro!$K$35</f>
        <v>0</v>
      </c>
      <c r="AG25" s="27">
        <f t="shared" si="6"/>
        <v>112.8</v>
      </c>
      <c r="AH25" s="30">
        <f t="shared" si="7"/>
        <v>35.599999999999994</v>
      </c>
      <c r="AI25" s="77">
        <f t="shared" si="1"/>
        <v>18</v>
      </c>
      <c r="AJ25" s="22" t="s">
        <v>51</v>
      </c>
    </row>
    <row r="26" spans="1:37" ht="17.100000000000001" customHeight="1" x14ac:dyDescent="0.2">
      <c r="A26" s="15" t="s">
        <v>16</v>
      </c>
      <c r="B26" s="17">
        <f>[22]Outubro!$K$5</f>
        <v>0.4</v>
      </c>
      <c r="C26" s="17">
        <f>[22]Outubro!$K$6</f>
        <v>0</v>
      </c>
      <c r="D26" s="17">
        <f>[22]Outubro!$K$7</f>
        <v>2.2000000000000002</v>
      </c>
      <c r="E26" s="17">
        <f>[22]Outubro!$K$8</f>
        <v>0.2</v>
      </c>
      <c r="F26" s="17">
        <f>[22]Outubro!$K$9</f>
        <v>0</v>
      </c>
      <c r="G26" s="17">
        <f>[22]Outubro!$K$10</f>
        <v>0</v>
      </c>
      <c r="H26" s="17">
        <f>[22]Outubro!$K$11</f>
        <v>0</v>
      </c>
      <c r="I26" s="17">
        <f>[22]Outubro!$K$12</f>
        <v>0</v>
      </c>
      <c r="J26" s="17">
        <f>[22]Outubro!$K$13</f>
        <v>0</v>
      </c>
      <c r="K26" s="17">
        <f>[22]Outubro!$K$14</f>
        <v>0</v>
      </c>
      <c r="L26" s="17">
        <f>[22]Outubro!$K$15</f>
        <v>0</v>
      </c>
      <c r="M26" s="17">
        <f>[22]Outubro!$K$16</f>
        <v>0</v>
      </c>
      <c r="N26" s="17">
        <f>[22]Outubro!$K$17</f>
        <v>0</v>
      </c>
      <c r="O26" s="17">
        <f>[22]Outubro!$K$18</f>
        <v>0</v>
      </c>
      <c r="P26" s="17">
        <f>[22]Outubro!$K$19</f>
        <v>0</v>
      </c>
      <c r="Q26" s="17">
        <f>[22]Outubro!$K$20</f>
        <v>0</v>
      </c>
      <c r="R26" s="17">
        <f>[22]Outubro!$K$21</f>
        <v>0</v>
      </c>
      <c r="S26" s="17">
        <f>[22]Outubro!$K$22</f>
        <v>0</v>
      </c>
      <c r="T26" s="17">
        <f>[22]Outubro!$K$23</f>
        <v>0</v>
      </c>
      <c r="U26" s="17">
        <f>[22]Outubro!$K$24</f>
        <v>0</v>
      </c>
      <c r="V26" s="17">
        <f>[22]Outubro!$K$25</f>
        <v>0</v>
      </c>
      <c r="W26" s="17">
        <f>[22]Outubro!$K$26</f>
        <v>0</v>
      </c>
      <c r="X26" s="17">
        <f>[22]Outubro!$K$27</f>
        <v>0</v>
      </c>
      <c r="Y26" s="17">
        <f>[22]Outubro!$K$28</f>
        <v>0</v>
      </c>
      <c r="Z26" s="17">
        <f>[22]Outubro!$K$29</f>
        <v>0</v>
      </c>
      <c r="AA26" s="17">
        <f>[22]Outubro!$K$30</f>
        <v>3.6000000000000005</v>
      </c>
      <c r="AB26" s="17">
        <f>[22]Outubro!$K$31</f>
        <v>0</v>
      </c>
      <c r="AC26" s="17">
        <f>[22]Outubro!$K$32</f>
        <v>0</v>
      </c>
      <c r="AD26" s="17">
        <f>[22]Outubro!$K$33</f>
        <v>0</v>
      </c>
      <c r="AE26" s="17">
        <f>[22]Outubro!$K$34</f>
        <v>0</v>
      </c>
      <c r="AF26" s="18">
        <f>[22]Outubro!$K$35</f>
        <v>0</v>
      </c>
      <c r="AG26" s="27">
        <f t="shared" si="6"/>
        <v>6.4</v>
      </c>
      <c r="AH26" s="30">
        <f t="shared" si="7"/>
        <v>3.6000000000000005</v>
      </c>
      <c r="AI26" s="77">
        <f t="shared" si="1"/>
        <v>27</v>
      </c>
    </row>
    <row r="27" spans="1:37" ht="17.100000000000001" customHeight="1" x14ac:dyDescent="0.2">
      <c r="A27" s="15" t="s">
        <v>17</v>
      </c>
      <c r="B27" s="17">
        <f>[23]Outubro!$K$5</f>
        <v>0</v>
      </c>
      <c r="C27" s="17">
        <f>[23]Outubro!$K$6</f>
        <v>0</v>
      </c>
      <c r="D27" s="17">
        <f>[23]Outubro!$K$7</f>
        <v>4.5999999999999996</v>
      </c>
      <c r="E27" s="17">
        <f>[23]Outubro!$K$8</f>
        <v>0.2</v>
      </c>
      <c r="F27" s="17">
        <f>[23]Outubro!$K$9</f>
        <v>13.799999999999999</v>
      </c>
      <c r="G27" s="17">
        <f>[23]Outubro!$K$10</f>
        <v>0</v>
      </c>
      <c r="H27" s="17">
        <f>[23]Outubro!$K$11</f>
        <v>0</v>
      </c>
      <c r="I27" s="17">
        <f>[23]Outubro!$K$12</f>
        <v>0</v>
      </c>
      <c r="J27" s="17">
        <f>[23]Outubro!$K$13</f>
        <v>0</v>
      </c>
      <c r="K27" s="17">
        <f>[23]Outubro!$K$14</f>
        <v>0</v>
      </c>
      <c r="L27" s="17">
        <f>[23]Outubro!$K$15</f>
        <v>0</v>
      </c>
      <c r="M27" s="17">
        <f>[23]Outubro!$K$16</f>
        <v>0</v>
      </c>
      <c r="N27" s="17">
        <f>[23]Outubro!$K$17</f>
        <v>10.399999999999999</v>
      </c>
      <c r="O27" s="17">
        <f>[23]Outubro!$K$18</f>
        <v>43.000000000000007</v>
      </c>
      <c r="P27" s="17">
        <f>[23]Outubro!$K$19</f>
        <v>0</v>
      </c>
      <c r="Q27" s="17">
        <f>[23]Outubro!$K$20</f>
        <v>0</v>
      </c>
      <c r="R27" s="17">
        <f>[23]Outubro!$K$21</f>
        <v>0.2</v>
      </c>
      <c r="S27" s="17">
        <f>[23]Outubro!$K$22</f>
        <v>0</v>
      </c>
      <c r="T27" s="17">
        <f>[23]Outubro!$K$23</f>
        <v>0.2</v>
      </c>
      <c r="U27" s="17">
        <f>[23]Outubro!$K$24</f>
        <v>43.8</v>
      </c>
      <c r="V27" s="17">
        <f>[23]Outubro!$K$25</f>
        <v>0.2</v>
      </c>
      <c r="W27" s="17">
        <f>[23]Outubro!$K$26</f>
        <v>0</v>
      </c>
      <c r="X27" s="17">
        <f>[23]Outubro!$K$27</f>
        <v>0</v>
      </c>
      <c r="Y27" s="17">
        <f>[23]Outubro!$K$28</f>
        <v>0</v>
      </c>
      <c r="Z27" s="17">
        <f>[23]Outubro!$K$29</f>
        <v>0</v>
      </c>
      <c r="AA27" s="17">
        <f>[23]Outubro!$K$30</f>
        <v>24.8</v>
      </c>
      <c r="AB27" s="17">
        <f>[23]Outubro!$K$31</f>
        <v>1.6</v>
      </c>
      <c r="AC27" s="17">
        <f>[23]Outubro!$K$32</f>
        <v>0</v>
      </c>
      <c r="AD27" s="17">
        <f>[23]Outubro!$K$33</f>
        <v>0</v>
      </c>
      <c r="AE27" s="17">
        <f>[23]Outubro!$K$34</f>
        <v>0</v>
      </c>
      <c r="AF27" s="18">
        <f>[23]Outubro!$K$35</f>
        <v>15.999999999999998</v>
      </c>
      <c r="AG27" s="27">
        <f t="shared" si="6"/>
        <v>158.80000000000001</v>
      </c>
      <c r="AH27" s="30">
        <f t="shared" si="7"/>
        <v>43.8</v>
      </c>
      <c r="AI27" s="77">
        <f t="shared" si="1"/>
        <v>19</v>
      </c>
    </row>
    <row r="28" spans="1:37" ht="17.100000000000001" customHeight="1" x14ac:dyDescent="0.2">
      <c r="A28" s="15" t="s">
        <v>18</v>
      </c>
      <c r="B28" s="17">
        <f>[24]Outubro!$K$5</f>
        <v>0</v>
      </c>
      <c r="C28" s="17">
        <f>[24]Outubro!$K$6</f>
        <v>0</v>
      </c>
      <c r="D28" s="17">
        <f>[24]Outubro!$K$7</f>
        <v>0</v>
      </c>
      <c r="E28" s="17">
        <f>[24]Outubro!$K$8</f>
        <v>5.6</v>
      </c>
      <c r="F28" s="17">
        <f>[24]Outubro!$K$9</f>
        <v>18.399999999999999</v>
      </c>
      <c r="G28" s="17">
        <f>[24]Outubro!$K$10</f>
        <v>0.2</v>
      </c>
      <c r="H28" s="17">
        <f>[24]Outubro!$K$11</f>
        <v>0</v>
      </c>
      <c r="I28" s="17">
        <f>[24]Outubro!$K$12</f>
        <v>0</v>
      </c>
      <c r="J28" s="17">
        <f>[24]Outubro!$K$13</f>
        <v>0</v>
      </c>
      <c r="K28" s="17">
        <f>[24]Outubro!$K$14</f>
        <v>0</v>
      </c>
      <c r="L28" s="17">
        <f>[24]Outubro!$K$15</f>
        <v>3</v>
      </c>
      <c r="M28" s="17">
        <f>[24]Outubro!$K$16</f>
        <v>0.8</v>
      </c>
      <c r="N28" s="17">
        <f>[24]Outubro!$K$17</f>
        <v>0</v>
      </c>
      <c r="O28" s="17">
        <f>[24]Outubro!$K$18</f>
        <v>5</v>
      </c>
      <c r="P28" s="17">
        <f>[24]Outubro!$K$19</f>
        <v>0</v>
      </c>
      <c r="Q28" s="17">
        <f>[24]Outubro!$K$20</f>
        <v>0</v>
      </c>
      <c r="R28" s="17">
        <f>[24]Outubro!$K$21</f>
        <v>25.4</v>
      </c>
      <c r="S28" s="17">
        <f>[24]Outubro!$K$22</f>
        <v>0.60000000000000009</v>
      </c>
      <c r="T28" s="17">
        <f>[24]Outubro!$K$23</f>
        <v>0</v>
      </c>
      <c r="U28" s="17">
        <f>[24]Outubro!$K$24</f>
        <v>16</v>
      </c>
      <c r="V28" s="17">
        <f>[24]Outubro!$K$25</f>
        <v>0.2</v>
      </c>
      <c r="W28" s="17">
        <f>[24]Outubro!$K$26</f>
        <v>0</v>
      </c>
      <c r="X28" s="17">
        <f>[24]Outubro!$K$27</f>
        <v>0</v>
      </c>
      <c r="Y28" s="17">
        <f>[24]Outubro!$K$28</f>
        <v>1.2</v>
      </c>
      <c r="Z28" s="17">
        <f>[24]Outubro!$K$29</f>
        <v>20.2</v>
      </c>
      <c r="AA28" s="17">
        <f>[24]Outubro!$K$30</f>
        <v>11.4</v>
      </c>
      <c r="AB28" s="17">
        <f>[24]Outubro!$K$31</f>
        <v>2.2000000000000002</v>
      </c>
      <c r="AC28" s="17">
        <f>[24]Outubro!$K$32</f>
        <v>0.2</v>
      </c>
      <c r="AD28" s="17">
        <f>[24]Outubro!$K$33</f>
        <v>0</v>
      </c>
      <c r="AE28" s="17">
        <f>[24]Outubro!$K$34</f>
        <v>0</v>
      </c>
      <c r="AF28" s="18">
        <f>[24]Outubro!$K$35</f>
        <v>1.7999999999999998</v>
      </c>
      <c r="AG28" s="27">
        <f t="shared" si="6"/>
        <v>112.20000000000002</v>
      </c>
      <c r="AH28" s="30">
        <f t="shared" si="7"/>
        <v>25.4</v>
      </c>
      <c r="AI28" s="77">
        <f t="shared" si="1"/>
        <v>15</v>
      </c>
    </row>
    <row r="29" spans="1:37" ht="17.100000000000001" customHeight="1" x14ac:dyDescent="0.2">
      <c r="A29" s="15" t="s">
        <v>19</v>
      </c>
      <c r="B29" s="17">
        <f>[25]Outubro!$K$5</f>
        <v>0.4</v>
      </c>
      <c r="C29" s="17">
        <f>[25]Outubro!$K$6</f>
        <v>0</v>
      </c>
      <c r="D29" s="17">
        <f>[25]Outubro!$K$7</f>
        <v>29.4</v>
      </c>
      <c r="E29" s="17">
        <f>[25]Outubro!$K$8</f>
        <v>0.2</v>
      </c>
      <c r="F29" s="17">
        <f>[25]Outubro!$K$9</f>
        <v>0</v>
      </c>
      <c r="G29" s="17">
        <f>[25]Outubro!$K$10</f>
        <v>0</v>
      </c>
      <c r="H29" s="17">
        <f>[25]Outubro!$K$11</f>
        <v>0</v>
      </c>
      <c r="I29" s="17">
        <f>[25]Outubro!$K$12</f>
        <v>0</v>
      </c>
      <c r="J29" s="17">
        <f>[25]Outubro!$K$13</f>
        <v>0</v>
      </c>
      <c r="K29" s="17">
        <f>[25]Outubro!$K$14</f>
        <v>0</v>
      </c>
      <c r="L29" s="17">
        <f>[25]Outubro!$K$15</f>
        <v>0</v>
      </c>
      <c r="M29" s="17">
        <f>[25]Outubro!$K$16</f>
        <v>41.8</v>
      </c>
      <c r="N29" s="17">
        <f>[25]Outubro!$K$17</f>
        <v>45.800000000000004</v>
      </c>
      <c r="O29" s="17">
        <f>[25]Outubro!$K$18</f>
        <v>55.199999999999996</v>
      </c>
      <c r="P29" s="17">
        <f>[25]Outubro!$K$19</f>
        <v>8.1999999999999993</v>
      </c>
      <c r="Q29" s="17">
        <f>[25]Outubro!$K$20</f>
        <v>0</v>
      </c>
      <c r="R29" s="17">
        <f>[25]Outubro!$K$21</f>
        <v>0</v>
      </c>
      <c r="S29" s="17">
        <f>[25]Outubro!$K$22</f>
        <v>0</v>
      </c>
      <c r="T29" s="17">
        <f>[25]Outubro!$K$23</f>
        <v>0</v>
      </c>
      <c r="U29" s="17">
        <f>[25]Outubro!$K$24</f>
        <v>0</v>
      </c>
      <c r="V29" s="17">
        <f>[25]Outubro!$K$25</f>
        <v>0</v>
      </c>
      <c r="W29" s="17">
        <f>[25]Outubro!$K$26</f>
        <v>0</v>
      </c>
      <c r="X29" s="17">
        <f>[25]Outubro!$K$27</f>
        <v>0</v>
      </c>
      <c r="Y29" s="17">
        <f>[25]Outubro!$K$28</f>
        <v>0</v>
      </c>
      <c r="Z29" s="17">
        <f>[25]Outubro!$K$29</f>
        <v>4</v>
      </c>
      <c r="AA29" s="17">
        <f>[25]Outubro!$K$30</f>
        <v>80.2</v>
      </c>
      <c r="AB29" s="17">
        <f>[25]Outubro!$K$31</f>
        <v>0.8</v>
      </c>
      <c r="AC29" s="17">
        <f>[25]Outubro!$K$32</f>
        <v>0</v>
      </c>
      <c r="AD29" s="17">
        <f>[25]Outubro!$K$33</f>
        <v>0</v>
      </c>
      <c r="AE29" s="17">
        <f>[25]Outubro!$K$34</f>
        <v>0</v>
      </c>
      <c r="AF29" s="18">
        <f>[25]Outubro!$K$35</f>
        <v>4.4000000000000004</v>
      </c>
      <c r="AG29" s="27">
        <f t="shared" si="6"/>
        <v>270.39999999999998</v>
      </c>
      <c r="AH29" s="30">
        <f t="shared" si="7"/>
        <v>80.2</v>
      </c>
      <c r="AI29" s="77">
        <f t="shared" si="1"/>
        <v>20</v>
      </c>
    </row>
    <row r="30" spans="1:37" ht="17.100000000000001" customHeight="1" x14ac:dyDescent="0.2">
      <c r="A30" s="15" t="s">
        <v>31</v>
      </c>
      <c r="B30" s="17">
        <f>[26]Outubro!$K$5</f>
        <v>0</v>
      </c>
      <c r="C30" s="17">
        <f>[26]Outubro!$K$6</f>
        <v>0</v>
      </c>
      <c r="D30" s="17">
        <f>[26]Outubro!$K$7</f>
        <v>0</v>
      </c>
      <c r="E30" s="17">
        <f>[26]Outubro!$K$8</f>
        <v>1.6</v>
      </c>
      <c r="F30" s="17">
        <f>[26]Outubro!$K$9</f>
        <v>10.6</v>
      </c>
      <c r="G30" s="17">
        <f>[26]Outubro!$K$10</f>
        <v>0</v>
      </c>
      <c r="H30" s="17">
        <f>[26]Outubro!$K$11</f>
        <v>0</v>
      </c>
      <c r="I30" s="17">
        <f>[26]Outubro!$K$12</f>
        <v>0</v>
      </c>
      <c r="J30" s="17">
        <f>[26]Outubro!$K$13</f>
        <v>0</v>
      </c>
      <c r="K30" s="17">
        <f>[26]Outubro!$K$14</f>
        <v>0</v>
      </c>
      <c r="L30" s="17">
        <f>[26]Outubro!$K$15</f>
        <v>0</v>
      </c>
      <c r="M30" s="17">
        <f>[26]Outubro!$K$16</f>
        <v>0.2</v>
      </c>
      <c r="N30" s="17">
        <f>[26]Outubro!$K$17</f>
        <v>0</v>
      </c>
      <c r="O30" s="17">
        <f>[26]Outubro!$K$18</f>
        <v>0</v>
      </c>
      <c r="P30" s="17">
        <f>[26]Outubro!$K$19</f>
        <v>0</v>
      </c>
      <c r="Q30" s="17">
        <f>[26]Outubro!$K$20</f>
        <v>0</v>
      </c>
      <c r="R30" s="17">
        <f>[26]Outubro!$K$21</f>
        <v>0</v>
      </c>
      <c r="S30" s="17">
        <f>[26]Outubro!$K$22</f>
        <v>0</v>
      </c>
      <c r="T30" s="17">
        <f>[26]Outubro!$K$23</f>
        <v>0</v>
      </c>
      <c r="U30" s="17">
        <f>[26]Outubro!$K$24</f>
        <v>0</v>
      </c>
      <c r="V30" s="17">
        <f>[26]Outubro!$K$25</f>
        <v>0</v>
      </c>
      <c r="W30" s="17">
        <f>[26]Outubro!$K$26</f>
        <v>0</v>
      </c>
      <c r="X30" s="17">
        <f>[26]Outubro!$K$27</f>
        <v>0.60000000000000009</v>
      </c>
      <c r="Y30" s="17">
        <f>[26]Outubro!$K$28</f>
        <v>0</v>
      </c>
      <c r="Z30" s="17">
        <f>[26]Outubro!$K$29</f>
        <v>0</v>
      </c>
      <c r="AA30" s="17">
        <f>[26]Outubro!$K$30</f>
        <v>5</v>
      </c>
      <c r="AB30" s="17">
        <f>[26]Outubro!$K$31</f>
        <v>0.4</v>
      </c>
      <c r="AC30" s="17">
        <f>[26]Outubro!$K$32</f>
        <v>0</v>
      </c>
      <c r="AD30" s="17">
        <f>[26]Outubro!$K$33</f>
        <v>0</v>
      </c>
      <c r="AE30" s="17">
        <f>[26]Outubro!$K$34</f>
        <v>0</v>
      </c>
      <c r="AF30" s="18">
        <f>[26]Outubro!$K$35</f>
        <v>0</v>
      </c>
      <c r="AG30" s="27">
        <f t="shared" ref="AG30" si="10">SUM(B30:AF30)</f>
        <v>18.399999999999999</v>
      </c>
      <c r="AH30" s="30">
        <f t="shared" ref="AH30" si="11">MAX(B30:AF30)</f>
        <v>10.6</v>
      </c>
      <c r="AI30" s="77">
        <f t="shared" si="1"/>
        <v>25</v>
      </c>
    </row>
    <row r="31" spans="1:37" ht="17.100000000000001" customHeight="1" x14ac:dyDescent="0.2">
      <c r="A31" s="15" t="s">
        <v>48</v>
      </c>
      <c r="B31" s="17">
        <f>[27]Outubro!$K$5</f>
        <v>0</v>
      </c>
      <c r="C31" s="17">
        <f>[27]Outubro!$K$6</f>
        <v>0.2</v>
      </c>
      <c r="D31" s="17">
        <f>[27]Outubro!$K$7</f>
        <v>0</v>
      </c>
      <c r="E31" s="17">
        <f>[27]Outubro!$K$8</f>
        <v>0</v>
      </c>
      <c r="F31" s="17">
        <f>[27]Outubro!$K$9</f>
        <v>0</v>
      </c>
      <c r="G31" s="17">
        <f>[27]Outubro!$K$10</f>
        <v>0</v>
      </c>
      <c r="H31" s="17">
        <f>[27]Outubro!$K$11</f>
        <v>0</v>
      </c>
      <c r="I31" s="17">
        <f>[27]Outubro!$K$12</f>
        <v>0</v>
      </c>
      <c r="J31" s="17">
        <f>[27]Outubro!$K$13</f>
        <v>0</v>
      </c>
      <c r="K31" s="17">
        <f>[27]Outubro!$K$14</f>
        <v>0</v>
      </c>
      <c r="L31" s="17">
        <f>[27]Outubro!$K$15</f>
        <v>0</v>
      </c>
      <c r="M31" s="17">
        <f>[27]Outubro!$K$16</f>
        <v>0</v>
      </c>
      <c r="N31" s="17">
        <f>[27]Outubro!$K$17</f>
        <v>0</v>
      </c>
      <c r="O31" s="17">
        <f>[27]Outubro!$K$18</f>
        <v>0</v>
      </c>
      <c r="P31" s="17">
        <f>[27]Outubro!$K$19</f>
        <v>0</v>
      </c>
      <c r="Q31" s="17">
        <f>[27]Outubro!$K$20</f>
        <v>0</v>
      </c>
      <c r="R31" s="17">
        <f>[27]Outubro!$K$21</f>
        <v>0</v>
      </c>
      <c r="S31" s="17">
        <f>[27]Outubro!$K$22</f>
        <v>0</v>
      </c>
      <c r="T31" s="17">
        <f>[27]Outubro!$K$23</f>
        <v>0</v>
      </c>
      <c r="U31" s="17">
        <f>[27]Outubro!$K$24</f>
        <v>0</v>
      </c>
      <c r="V31" s="17">
        <f>[27]Outubro!$K$25</f>
        <v>0</v>
      </c>
      <c r="W31" s="17">
        <f>[27]Outubro!$K$26</f>
        <v>0</v>
      </c>
      <c r="X31" s="17">
        <f>[27]Outubro!$K$27</f>
        <v>0</v>
      </c>
      <c r="Y31" s="17">
        <f>[27]Outubro!$K$28</f>
        <v>0</v>
      </c>
      <c r="Z31" s="17">
        <f>[27]Outubro!$K$29</f>
        <v>0</v>
      </c>
      <c r="AA31" s="17">
        <f>[27]Outubro!$K$30</f>
        <v>0</v>
      </c>
      <c r="AB31" s="17">
        <f>[27]Outubro!$K$31</f>
        <v>0</v>
      </c>
      <c r="AC31" s="17">
        <f>[27]Outubro!$K$32</f>
        <v>0</v>
      </c>
      <c r="AD31" s="17">
        <f>[27]Outubro!$K$33</f>
        <v>0</v>
      </c>
      <c r="AE31" s="80">
        <f>[27]Outubro!$K$34</f>
        <v>0</v>
      </c>
      <c r="AF31" s="80">
        <f>[27]Outubro!$K$35</f>
        <v>0</v>
      </c>
      <c r="AG31" s="27">
        <f t="shared" ref="AG31" si="12">SUM(B31:AF31)</f>
        <v>0.2</v>
      </c>
      <c r="AH31" s="30">
        <f>MAX(B31:AF31)</f>
        <v>0.2</v>
      </c>
      <c r="AI31" s="77">
        <f t="shared" si="1"/>
        <v>30</v>
      </c>
      <c r="AJ31" s="22" t="s">
        <v>51</v>
      </c>
    </row>
    <row r="32" spans="1:37" ht="17.100000000000001" customHeight="1" x14ac:dyDescent="0.2">
      <c r="A32" s="15" t="s">
        <v>20</v>
      </c>
      <c r="B32" s="17" t="str">
        <f>[28]Outubro!$K$5</f>
        <v>*</v>
      </c>
      <c r="C32" s="17" t="str">
        <f>[28]Outubro!$K$6</f>
        <v>*</v>
      </c>
      <c r="D32" s="17" t="str">
        <f>[28]Outubro!$K$7</f>
        <v>*</v>
      </c>
      <c r="E32" s="17" t="str">
        <f>[28]Outubro!$K$8</f>
        <v>*</v>
      </c>
      <c r="F32" s="17" t="str">
        <f>[28]Outubro!$K$9</f>
        <v>*</v>
      </c>
      <c r="G32" s="17" t="str">
        <f>[28]Outubro!$K$10</f>
        <v>*</v>
      </c>
      <c r="H32" s="17" t="str">
        <f>[28]Outubro!$K$11</f>
        <v>*</v>
      </c>
      <c r="I32" s="17" t="str">
        <f>[28]Outubro!$K$12</f>
        <v>*</v>
      </c>
      <c r="J32" s="17" t="str">
        <f>[28]Outubro!$K$13</f>
        <v>*</v>
      </c>
      <c r="K32" s="17" t="str">
        <f>[28]Outubro!$K$14</f>
        <v>*</v>
      </c>
      <c r="L32" s="17" t="str">
        <f>[28]Outubro!$K$15</f>
        <v>*</v>
      </c>
      <c r="M32" s="17" t="str">
        <f>[28]Outubro!$K$16</f>
        <v>*</v>
      </c>
      <c r="N32" s="17" t="str">
        <f>[28]Outubro!$K$17</f>
        <v>*</v>
      </c>
      <c r="O32" s="17" t="str">
        <f>[28]Outubro!$K$18</f>
        <v>*</v>
      </c>
      <c r="P32" s="17" t="str">
        <f>[28]Outubro!$K$19</f>
        <v>*</v>
      </c>
      <c r="Q32" s="17" t="str">
        <f>[28]Outubro!$K$20</f>
        <v>*</v>
      </c>
      <c r="R32" s="17" t="str">
        <f>[28]Outubro!$K$21</f>
        <v>*</v>
      </c>
      <c r="S32" s="17" t="str">
        <f>[28]Outubro!$K$22</f>
        <v>*</v>
      </c>
      <c r="T32" s="17" t="str">
        <f>[28]Outubro!$K$23</f>
        <v>*</v>
      </c>
      <c r="U32" s="17" t="str">
        <f>[28]Outubro!$K$24</f>
        <v>*</v>
      </c>
      <c r="V32" s="17" t="str">
        <f>[28]Outubro!$K$25</f>
        <v>*</v>
      </c>
      <c r="W32" s="17" t="str">
        <f>[28]Outubro!$K$26</f>
        <v>*</v>
      </c>
      <c r="X32" s="17" t="str">
        <f>[28]Outubro!$K$27</f>
        <v>*</v>
      </c>
      <c r="Y32" s="17" t="str">
        <f>[28]Outubro!$K$28</f>
        <v>*</v>
      </c>
      <c r="Z32" s="17" t="str">
        <f>[28]Outubro!$K$29</f>
        <v>*</v>
      </c>
      <c r="AA32" s="17" t="str">
        <f>[28]Outubro!$K$30</f>
        <v>*</v>
      </c>
      <c r="AB32" s="17" t="str">
        <f>[28]Outubro!$K$31</f>
        <v>*</v>
      </c>
      <c r="AC32" s="17" t="str">
        <f>[28]Outubro!$K$32</f>
        <v>*</v>
      </c>
      <c r="AD32" s="17" t="str">
        <f>[28]Outubro!$K$33</f>
        <v>*</v>
      </c>
      <c r="AE32" s="17" t="str">
        <f>[28]Outubro!$K$34</f>
        <v>*</v>
      </c>
      <c r="AF32" s="17" t="str">
        <f>[28]Outubro!$K$35</f>
        <v>*</v>
      </c>
      <c r="AG32" s="27" t="s">
        <v>141</v>
      </c>
      <c r="AH32" s="30" t="s">
        <v>141</v>
      </c>
      <c r="AI32" s="77">
        <f>COUNTIF(B32:AF32,"=0,0")</f>
        <v>0</v>
      </c>
    </row>
    <row r="33" spans="1:35" s="5" customFormat="1" ht="17.100000000000001" customHeight="1" x14ac:dyDescent="0.2">
      <c r="A33" s="23" t="s">
        <v>33</v>
      </c>
      <c r="B33" s="24">
        <f t="shared" ref="B33:AH33" si="13">MAX(B5:B32)</f>
        <v>5.2000000000000011</v>
      </c>
      <c r="C33" s="24">
        <f t="shared" si="13"/>
        <v>0.2</v>
      </c>
      <c r="D33" s="24">
        <f t="shared" si="13"/>
        <v>29.4</v>
      </c>
      <c r="E33" s="24">
        <f t="shared" si="13"/>
        <v>11.2</v>
      </c>
      <c r="F33" s="24">
        <f t="shared" si="13"/>
        <v>52.6</v>
      </c>
      <c r="G33" s="24">
        <f t="shared" si="13"/>
        <v>0.2</v>
      </c>
      <c r="H33" s="24">
        <f t="shared" si="13"/>
        <v>0.2</v>
      </c>
      <c r="I33" s="24">
        <f t="shared" si="13"/>
        <v>0</v>
      </c>
      <c r="J33" s="24">
        <f t="shared" si="13"/>
        <v>0</v>
      </c>
      <c r="K33" s="24">
        <f t="shared" si="13"/>
        <v>0</v>
      </c>
      <c r="L33" s="24">
        <f t="shared" si="13"/>
        <v>23.2</v>
      </c>
      <c r="M33" s="24">
        <f t="shared" si="13"/>
        <v>41.8</v>
      </c>
      <c r="N33" s="24">
        <f t="shared" si="13"/>
        <v>45.800000000000004</v>
      </c>
      <c r="O33" s="24">
        <f t="shared" si="13"/>
        <v>55.199999999999996</v>
      </c>
      <c r="P33" s="24">
        <f t="shared" si="13"/>
        <v>8.1999999999999993</v>
      </c>
      <c r="Q33" s="24">
        <f t="shared" si="13"/>
        <v>0.2</v>
      </c>
      <c r="R33" s="24">
        <f t="shared" si="13"/>
        <v>25.4</v>
      </c>
      <c r="S33" s="24">
        <f t="shared" si="13"/>
        <v>0.60000000000000009</v>
      </c>
      <c r="T33" s="24">
        <f t="shared" si="13"/>
        <v>0.60000000000000009</v>
      </c>
      <c r="U33" s="24">
        <f t="shared" si="13"/>
        <v>54.8</v>
      </c>
      <c r="V33" s="24">
        <f t="shared" si="13"/>
        <v>5.2</v>
      </c>
      <c r="W33" s="24">
        <f t="shared" si="13"/>
        <v>0</v>
      </c>
      <c r="X33" s="24">
        <f t="shared" si="13"/>
        <v>20.8</v>
      </c>
      <c r="Y33" s="24">
        <f t="shared" si="13"/>
        <v>23.6</v>
      </c>
      <c r="Z33" s="24">
        <f t="shared" si="13"/>
        <v>20.2</v>
      </c>
      <c r="AA33" s="24">
        <f t="shared" si="13"/>
        <v>158.19999999999999</v>
      </c>
      <c r="AB33" s="24">
        <f t="shared" si="13"/>
        <v>36.4</v>
      </c>
      <c r="AC33" s="24">
        <f t="shared" si="13"/>
        <v>0.2</v>
      </c>
      <c r="AD33" s="24">
        <f t="shared" si="13"/>
        <v>0</v>
      </c>
      <c r="AE33" s="24">
        <f t="shared" si="13"/>
        <v>0</v>
      </c>
      <c r="AF33" s="24">
        <f t="shared" si="13"/>
        <v>16.799999999999997</v>
      </c>
      <c r="AG33" s="26">
        <f t="shared" si="13"/>
        <v>282.2</v>
      </c>
      <c r="AH33" s="34">
        <f t="shared" si="13"/>
        <v>158.19999999999999</v>
      </c>
      <c r="AI33" s="143"/>
    </row>
    <row r="34" spans="1:35" s="11" customFormat="1" ht="13.5" thickBot="1" x14ac:dyDescent="0.25">
      <c r="A34" s="38" t="s">
        <v>36</v>
      </c>
      <c r="B34" s="39">
        <f t="shared" ref="B34:AG34" si="14">SUM(B5:B32)</f>
        <v>8.2000000000000028</v>
      </c>
      <c r="C34" s="39">
        <f t="shared" si="14"/>
        <v>0.2</v>
      </c>
      <c r="D34" s="39">
        <f t="shared" si="14"/>
        <v>144</v>
      </c>
      <c r="E34" s="39">
        <f t="shared" si="14"/>
        <v>37.199999999999996</v>
      </c>
      <c r="F34" s="39">
        <f t="shared" si="14"/>
        <v>324.80000000000007</v>
      </c>
      <c r="G34" s="39">
        <f t="shared" si="14"/>
        <v>0.60000000000000009</v>
      </c>
      <c r="H34" s="39">
        <f t="shared" si="14"/>
        <v>0.4</v>
      </c>
      <c r="I34" s="39">
        <f t="shared" si="14"/>
        <v>0</v>
      </c>
      <c r="J34" s="39">
        <f t="shared" si="14"/>
        <v>0</v>
      </c>
      <c r="K34" s="39">
        <f t="shared" si="14"/>
        <v>0</v>
      </c>
      <c r="L34" s="39">
        <f t="shared" si="14"/>
        <v>42</v>
      </c>
      <c r="M34" s="39">
        <f t="shared" si="14"/>
        <v>79.399999999999991</v>
      </c>
      <c r="N34" s="39">
        <f t="shared" si="14"/>
        <v>155.9</v>
      </c>
      <c r="O34" s="39">
        <f t="shared" si="14"/>
        <v>395.8</v>
      </c>
      <c r="P34" s="39">
        <f t="shared" si="14"/>
        <v>21.999999999999996</v>
      </c>
      <c r="Q34" s="39">
        <f t="shared" si="14"/>
        <v>0.2</v>
      </c>
      <c r="R34" s="39">
        <f t="shared" si="14"/>
        <v>28.599999999999998</v>
      </c>
      <c r="S34" s="39">
        <f t="shared" si="14"/>
        <v>1.2000000000000002</v>
      </c>
      <c r="T34" s="39">
        <f t="shared" si="14"/>
        <v>0.8</v>
      </c>
      <c r="U34" s="39">
        <f t="shared" si="14"/>
        <v>137.09999999999997</v>
      </c>
      <c r="V34" s="39">
        <f t="shared" si="14"/>
        <v>13</v>
      </c>
      <c r="W34" s="39">
        <f t="shared" si="14"/>
        <v>0</v>
      </c>
      <c r="X34" s="39">
        <f t="shared" si="14"/>
        <v>63.000000000000007</v>
      </c>
      <c r="Y34" s="39">
        <f t="shared" si="14"/>
        <v>45.2</v>
      </c>
      <c r="Z34" s="39">
        <f t="shared" si="14"/>
        <v>41</v>
      </c>
      <c r="AA34" s="39">
        <f t="shared" si="14"/>
        <v>614.1</v>
      </c>
      <c r="AB34" s="39">
        <f t="shared" si="14"/>
        <v>66.800000000000011</v>
      </c>
      <c r="AC34" s="39">
        <f t="shared" si="14"/>
        <v>0.2</v>
      </c>
      <c r="AD34" s="39">
        <f t="shared" si="14"/>
        <v>0</v>
      </c>
      <c r="AE34" s="39">
        <f t="shared" si="14"/>
        <v>0</v>
      </c>
      <c r="AF34" s="39">
        <f t="shared" si="14"/>
        <v>86</v>
      </c>
      <c r="AG34" s="27">
        <f t="shared" si="14"/>
        <v>2307.6999999999998</v>
      </c>
      <c r="AH34" s="21"/>
      <c r="AI34" s="144"/>
    </row>
    <row r="35" spans="1:35" x14ac:dyDescent="0.2">
      <c r="A35" s="109"/>
      <c r="B35" s="110"/>
      <c r="C35" s="110"/>
      <c r="D35" s="110" t="s">
        <v>134</v>
      </c>
      <c r="E35" s="110"/>
      <c r="F35" s="110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2"/>
      <c r="AE35" s="113"/>
      <c r="AF35" s="114"/>
      <c r="AG35" s="114"/>
      <c r="AH35" s="114"/>
      <c r="AI35" s="115"/>
    </row>
    <row r="36" spans="1:35" x14ac:dyDescent="0.2">
      <c r="A36" s="83"/>
      <c r="B36" s="90"/>
      <c r="C36" s="90"/>
      <c r="D36" s="90"/>
      <c r="E36" s="90" t="s">
        <v>135</v>
      </c>
      <c r="F36" s="90"/>
      <c r="G36" s="90"/>
      <c r="H36" s="90"/>
      <c r="I36" s="90"/>
      <c r="J36" s="91"/>
      <c r="K36" s="91"/>
      <c r="L36" s="91"/>
      <c r="M36" s="91" t="s">
        <v>49</v>
      </c>
      <c r="N36" s="91"/>
      <c r="O36" s="91"/>
      <c r="P36" s="91"/>
      <c r="Q36" s="91"/>
      <c r="R36" s="91"/>
      <c r="S36" s="131" t="s">
        <v>136</v>
      </c>
      <c r="T36" s="131"/>
      <c r="U36" s="131"/>
      <c r="V36" s="131"/>
      <c r="W36" s="131"/>
      <c r="X36" s="91"/>
      <c r="Y36" s="91"/>
      <c r="Z36" s="91"/>
      <c r="AA36" s="91"/>
      <c r="AB36" s="90"/>
      <c r="AC36" s="90"/>
      <c r="AD36" s="90"/>
      <c r="AE36" s="91"/>
      <c r="AF36" s="102"/>
      <c r="AG36" s="91"/>
      <c r="AH36" s="91"/>
      <c r="AI36" s="118"/>
    </row>
    <row r="37" spans="1:35" x14ac:dyDescent="0.2">
      <c r="A37" s="93"/>
      <c r="B37" s="91"/>
      <c r="C37" s="91"/>
      <c r="D37" s="91"/>
      <c r="E37" s="91"/>
      <c r="F37" s="91"/>
      <c r="G37" s="91"/>
      <c r="H37" s="91"/>
      <c r="I37" s="91"/>
      <c r="J37" s="94"/>
      <c r="K37" s="94"/>
      <c r="L37" s="94"/>
      <c r="M37" s="94" t="s">
        <v>50</v>
      </c>
      <c r="N37" s="94"/>
      <c r="O37" s="94"/>
      <c r="P37" s="94"/>
      <c r="Q37" s="91"/>
      <c r="R37" s="91"/>
      <c r="S37" s="132" t="s">
        <v>137</v>
      </c>
      <c r="T37" s="132"/>
      <c r="U37" s="132"/>
      <c r="V37" s="132"/>
      <c r="W37" s="132"/>
      <c r="X37" s="94"/>
      <c r="Y37" s="94"/>
      <c r="Z37" s="94"/>
      <c r="AA37" s="94"/>
      <c r="AB37" s="91"/>
      <c r="AC37" s="91"/>
      <c r="AD37" s="91"/>
      <c r="AE37" s="91"/>
      <c r="AF37" s="102"/>
      <c r="AG37" s="119"/>
      <c r="AH37" s="120"/>
      <c r="AI37" s="96"/>
    </row>
    <row r="38" spans="1:35" x14ac:dyDescent="0.2">
      <c r="A38" s="93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5"/>
      <c r="T38" s="95"/>
      <c r="U38" s="95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102"/>
      <c r="AI38" s="96"/>
    </row>
    <row r="39" spans="1:35" ht="13.5" thickBot="1" x14ac:dyDescent="0.25">
      <c r="A39" s="97"/>
      <c r="B39" s="99"/>
      <c r="C39" s="99"/>
      <c r="D39" s="99"/>
      <c r="E39" s="99"/>
      <c r="F39" s="99" t="s">
        <v>51</v>
      </c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105"/>
      <c r="AH39" s="121"/>
      <c r="AI39" s="122"/>
    </row>
    <row r="40" spans="1:35" x14ac:dyDescent="0.2">
      <c r="H40" s="43"/>
      <c r="I40" s="43"/>
      <c r="J40" s="14"/>
      <c r="K40" s="43"/>
      <c r="L40" s="43"/>
      <c r="M40" s="43"/>
      <c r="N40" s="43"/>
      <c r="O40" s="43"/>
      <c r="P40" s="14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35" x14ac:dyDescent="0.2">
      <c r="AI41" s="13" t="s">
        <v>51</v>
      </c>
    </row>
    <row r="42" spans="1:35" x14ac:dyDescent="0.2">
      <c r="AH42" s="42" t="s">
        <v>51</v>
      </c>
      <c r="AI42" s="13" t="s">
        <v>51</v>
      </c>
    </row>
    <row r="43" spans="1:35" x14ac:dyDescent="0.2">
      <c r="F43" s="2" t="s">
        <v>51</v>
      </c>
      <c r="I43" s="2" t="s">
        <v>51</v>
      </c>
    </row>
    <row r="44" spans="1:35" x14ac:dyDescent="0.2">
      <c r="AH44" s="42" t="s">
        <v>51</v>
      </c>
    </row>
    <row r="45" spans="1:35" x14ac:dyDescent="0.2">
      <c r="W45" s="2" t="s">
        <v>51</v>
      </c>
    </row>
  </sheetData>
  <mergeCells count="37">
    <mergeCell ref="S36:W36"/>
    <mergeCell ref="S37:W37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 AG9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0" zoomScaleNormal="100" workbookViewId="0">
      <selection activeCell="G33" sqref="G33"/>
    </sheetView>
  </sheetViews>
  <sheetFormatPr defaultRowHeight="12.75" x14ac:dyDescent="0.2"/>
  <cols>
    <col min="1" max="1" width="30.28515625" customWidth="1"/>
    <col min="2" max="2" width="9.5703125" style="74" customWidth="1"/>
    <col min="3" max="3" width="9.5703125" style="75" customWidth="1"/>
    <col min="4" max="4" width="9.5703125" style="74" customWidth="1"/>
    <col min="5" max="5" width="9.85546875" style="74" customWidth="1"/>
    <col min="6" max="6" width="9.5703125" style="74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49" customFormat="1" ht="42.75" customHeight="1" x14ac:dyDescent="0.2">
      <c r="A1" s="47" t="s">
        <v>55</v>
      </c>
      <c r="B1" s="47" t="s">
        <v>56</v>
      </c>
      <c r="C1" s="47" t="s">
        <v>57</v>
      </c>
      <c r="D1" s="47" t="s">
        <v>58</v>
      </c>
      <c r="E1" s="47" t="s">
        <v>59</v>
      </c>
      <c r="F1" s="47" t="s">
        <v>60</v>
      </c>
      <c r="G1" s="47" t="s">
        <v>61</v>
      </c>
      <c r="H1" s="47" t="s">
        <v>62</v>
      </c>
      <c r="I1" s="47" t="s">
        <v>63</v>
      </c>
      <c r="J1" s="48"/>
      <c r="K1" s="48"/>
      <c r="L1" s="48"/>
      <c r="M1" s="48"/>
    </row>
    <row r="2" spans="1:13" s="54" customFormat="1" x14ac:dyDescent="0.2">
      <c r="A2" s="50" t="s">
        <v>64</v>
      </c>
      <c r="B2" s="50" t="s">
        <v>65</v>
      </c>
      <c r="C2" s="51" t="s">
        <v>66</v>
      </c>
      <c r="D2" s="51">
        <v>-20.444199999999999</v>
      </c>
      <c r="E2" s="51">
        <v>-52.875599999999999</v>
      </c>
      <c r="F2" s="51">
        <v>388</v>
      </c>
      <c r="G2" s="52">
        <v>40405</v>
      </c>
      <c r="H2" s="53">
        <v>1</v>
      </c>
      <c r="I2" s="51" t="s">
        <v>67</v>
      </c>
      <c r="J2" s="48"/>
      <c r="K2" s="48"/>
      <c r="L2" s="48"/>
      <c r="M2" s="48"/>
    </row>
    <row r="3" spans="1:13" ht="12.75" customHeight="1" x14ac:dyDescent="0.2">
      <c r="A3" s="50" t="s">
        <v>0</v>
      </c>
      <c r="B3" s="50" t="s">
        <v>65</v>
      </c>
      <c r="C3" s="51" t="s">
        <v>68</v>
      </c>
      <c r="D3" s="53">
        <v>-23.002500000000001</v>
      </c>
      <c r="E3" s="53">
        <v>-55.3294</v>
      </c>
      <c r="F3" s="53">
        <v>431</v>
      </c>
      <c r="G3" s="55">
        <v>39611</v>
      </c>
      <c r="H3" s="53">
        <v>1</v>
      </c>
      <c r="I3" s="51" t="s">
        <v>69</v>
      </c>
      <c r="J3" s="56"/>
      <c r="K3" s="56"/>
      <c r="L3" s="56"/>
      <c r="M3" s="56"/>
    </row>
    <row r="4" spans="1:13" x14ac:dyDescent="0.2">
      <c r="A4" s="50" t="s">
        <v>1</v>
      </c>
      <c r="B4" s="50" t="s">
        <v>65</v>
      </c>
      <c r="C4" s="51" t="s">
        <v>70</v>
      </c>
      <c r="D4" s="57">
        <v>-20.4756</v>
      </c>
      <c r="E4" s="57">
        <v>-55.783900000000003</v>
      </c>
      <c r="F4" s="57">
        <v>155</v>
      </c>
      <c r="G4" s="55">
        <v>39022</v>
      </c>
      <c r="H4" s="53">
        <v>1</v>
      </c>
      <c r="I4" s="51" t="s">
        <v>71</v>
      </c>
      <c r="J4" s="56"/>
      <c r="K4" s="56"/>
      <c r="L4" s="56"/>
      <c r="M4" s="56"/>
    </row>
    <row r="5" spans="1:13" s="59" customFormat="1" x14ac:dyDescent="0.2">
      <c r="A5" s="50" t="s">
        <v>45</v>
      </c>
      <c r="B5" s="50" t="s">
        <v>65</v>
      </c>
      <c r="C5" s="51" t="s">
        <v>72</v>
      </c>
      <c r="D5" s="57">
        <v>-22.1008</v>
      </c>
      <c r="E5" s="57">
        <v>-56.54</v>
      </c>
      <c r="F5" s="57">
        <v>208</v>
      </c>
      <c r="G5" s="55">
        <v>40764</v>
      </c>
      <c r="H5" s="53">
        <v>1</v>
      </c>
      <c r="I5" s="58" t="s">
        <v>73</v>
      </c>
      <c r="J5" s="56"/>
      <c r="K5" s="56"/>
      <c r="L5" s="56"/>
      <c r="M5" s="56"/>
    </row>
    <row r="6" spans="1:13" s="59" customFormat="1" x14ac:dyDescent="0.2">
      <c r="A6" s="50" t="s">
        <v>74</v>
      </c>
      <c r="B6" s="50" t="s">
        <v>65</v>
      </c>
      <c r="C6" s="51" t="s">
        <v>75</v>
      </c>
      <c r="D6" s="57">
        <v>-21.7514</v>
      </c>
      <c r="E6" s="57">
        <v>-52.470599999999997</v>
      </c>
      <c r="F6" s="57">
        <v>387</v>
      </c>
      <c r="G6" s="55">
        <v>41354</v>
      </c>
      <c r="H6" s="53">
        <v>1</v>
      </c>
      <c r="I6" s="58" t="s">
        <v>76</v>
      </c>
      <c r="J6" s="56"/>
      <c r="K6" s="56"/>
      <c r="L6" s="56"/>
      <c r="M6" s="56"/>
    </row>
    <row r="7" spans="1:13" x14ac:dyDescent="0.2">
      <c r="A7" s="50" t="s">
        <v>2</v>
      </c>
      <c r="B7" s="50" t="s">
        <v>65</v>
      </c>
      <c r="C7" s="51" t="s">
        <v>77</v>
      </c>
      <c r="D7" s="57">
        <v>-20.45</v>
      </c>
      <c r="E7" s="57">
        <v>-54.616599999999998</v>
      </c>
      <c r="F7" s="57">
        <v>530</v>
      </c>
      <c r="G7" s="55">
        <v>37145</v>
      </c>
      <c r="H7" s="53">
        <v>1</v>
      </c>
      <c r="I7" s="51" t="s">
        <v>78</v>
      </c>
      <c r="J7" s="56"/>
      <c r="K7" s="56"/>
      <c r="L7" s="56"/>
      <c r="M7" s="56"/>
    </row>
    <row r="8" spans="1:13" x14ac:dyDescent="0.2">
      <c r="A8" s="50" t="s">
        <v>3</v>
      </c>
      <c r="B8" s="50" t="s">
        <v>65</v>
      </c>
      <c r="C8" s="51" t="s">
        <v>79</v>
      </c>
      <c r="D8" s="53">
        <v>-19.122499999999999</v>
      </c>
      <c r="E8" s="53">
        <v>-51.720799999999997</v>
      </c>
      <c r="F8" s="57">
        <v>516</v>
      </c>
      <c r="G8" s="55">
        <v>39515</v>
      </c>
      <c r="H8" s="53">
        <v>1</v>
      </c>
      <c r="I8" s="51" t="s">
        <v>80</v>
      </c>
      <c r="J8" s="56"/>
      <c r="K8" s="56"/>
      <c r="L8" s="56"/>
      <c r="M8" s="56"/>
    </row>
    <row r="9" spans="1:13" x14ac:dyDescent="0.2">
      <c r="A9" s="50" t="s">
        <v>4</v>
      </c>
      <c r="B9" s="50" t="s">
        <v>65</v>
      </c>
      <c r="C9" s="51" t="s">
        <v>81</v>
      </c>
      <c r="D9" s="57">
        <v>-18.802199999999999</v>
      </c>
      <c r="E9" s="57">
        <v>-52.602800000000002</v>
      </c>
      <c r="F9" s="57">
        <v>818</v>
      </c>
      <c r="G9" s="55">
        <v>39070</v>
      </c>
      <c r="H9" s="53">
        <v>1</v>
      </c>
      <c r="I9" s="51" t="s">
        <v>139</v>
      </c>
      <c r="J9" s="56"/>
      <c r="K9" s="56"/>
      <c r="L9" s="56"/>
      <c r="M9" s="56"/>
    </row>
    <row r="10" spans="1:13" ht="13.5" customHeight="1" x14ac:dyDescent="0.2">
      <c r="A10" s="50" t="s">
        <v>5</v>
      </c>
      <c r="B10" s="50" t="s">
        <v>65</v>
      </c>
      <c r="C10" s="51" t="s">
        <v>82</v>
      </c>
      <c r="D10" s="57">
        <v>-18.996700000000001</v>
      </c>
      <c r="E10" s="57">
        <v>-57.637500000000003</v>
      </c>
      <c r="F10" s="57">
        <v>126</v>
      </c>
      <c r="G10" s="55">
        <v>39017</v>
      </c>
      <c r="H10" s="53">
        <v>1</v>
      </c>
      <c r="I10" s="51" t="s">
        <v>83</v>
      </c>
      <c r="J10" s="56"/>
      <c r="K10" s="56"/>
      <c r="L10" s="56"/>
      <c r="M10" s="56"/>
    </row>
    <row r="11" spans="1:13" ht="13.5" customHeight="1" x14ac:dyDescent="0.2">
      <c r="A11" s="50" t="s">
        <v>47</v>
      </c>
      <c r="B11" s="50" t="s">
        <v>65</v>
      </c>
      <c r="C11" s="51" t="s">
        <v>84</v>
      </c>
      <c r="D11" s="57">
        <v>-18.4922</v>
      </c>
      <c r="E11" s="57">
        <v>-53.167200000000001</v>
      </c>
      <c r="F11" s="57">
        <v>730</v>
      </c>
      <c r="G11" s="55">
        <v>41247</v>
      </c>
      <c r="H11" s="53">
        <v>1</v>
      </c>
      <c r="I11" s="58" t="s">
        <v>85</v>
      </c>
      <c r="J11" s="56"/>
      <c r="K11" s="56"/>
      <c r="L11" s="56"/>
      <c r="M11" s="56"/>
    </row>
    <row r="12" spans="1:13" x14ac:dyDescent="0.2">
      <c r="A12" s="50" t="s">
        <v>6</v>
      </c>
      <c r="B12" s="50" t="s">
        <v>65</v>
      </c>
      <c r="C12" s="51" t="s">
        <v>86</v>
      </c>
      <c r="D12" s="57">
        <v>-18.304400000000001</v>
      </c>
      <c r="E12" s="57">
        <v>-54.440899999999999</v>
      </c>
      <c r="F12" s="57">
        <v>252</v>
      </c>
      <c r="G12" s="55">
        <v>39028</v>
      </c>
      <c r="H12" s="53">
        <v>1</v>
      </c>
      <c r="I12" s="51" t="s">
        <v>87</v>
      </c>
      <c r="J12" s="56"/>
      <c r="K12" s="56"/>
      <c r="L12" s="56"/>
      <c r="M12" s="56"/>
    </row>
    <row r="13" spans="1:13" x14ac:dyDescent="0.2">
      <c r="A13" s="50" t="s">
        <v>7</v>
      </c>
      <c r="B13" s="50" t="s">
        <v>65</v>
      </c>
      <c r="C13" s="51" t="s">
        <v>88</v>
      </c>
      <c r="D13" s="57">
        <v>-22.193899999999999</v>
      </c>
      <c r="E13" s="60">
        <v>-54.9114</v>
      </c>
      <c r="F13" s="57">
        <v>469</v>
      </c>
      <c r="G13" s="55">
        <v>39011</v>
      </c>
      <c r="H13" s="53">
        <v>1</v>
      </c>
      <c r="I13" s="51" t="s">
        <v>89</v>
      </c>
      <c r="J13" s="56"/>
      <c r="K13" s="56"/>
      <c r="L13" s="56"/>
      <c r="M13" s="56"/>
    </row>
    <row r="14" spans="1:13" x14ac:dyDescent="0.2">
      <c r="A14" s="50" t="s">
        <v>90</v>
      </c>
      <c r="B14" s="50" t="s">
        <v>65</v>
      </c>
      <c r="C14" s="51" t="s">
        <v>91</v>
      </c>
      <c r="D14" s="53">
        <v>-23.449400000000001</v>
      </c>
      <c r="E14" s="53">
        <v>-54.181699999999999</v>
      </c>
      <c r="F14" s="53">
        <v>336</v>
      </c>
      <c r="G14" s="55">
        <v>39598</v>
      </c>
      <c r="H14" s="53">
        <v>1</v>
      </c>
      <c r="I14" s="51" t="s">
        <v>92</v>
      </c>
      <c r="J14" s="56"/>
      <c r="K14" s="56"/>
      <c r="L14" s="56"/>
      <c r="M14" s="56"/>
    </row>
    <row r="15" spans="1:13" x14ac:dyDescent="0.2">
      <c r="A15" s="50" t="s">
        <v>9</v>
      </c>
      <c r="B15" s="50" t="s">
        <v>65</v>
      </c>
      <c r="C15" s="51" t="s">
        <v>93</v>
      </c>
      <c r="D15" s="57">
        <v>-22.3</v>
      </c>
      <c r="E15" s="57">
        <v>-53.816600000000001</v>
      </c>
      <c r="F15" s="57">
        <v>373.29</v>
      </c>
      <c r="G15" s="55">
        <v>37662</v>
      </c>
      <c r="H15" s="53">
        <v>1</v>
      </c>
      <c r="I15" s="51" t="s">
        <v>94</v>
      </c>
      <c r="J15" s="56"/>
      <c r="K15" s="56"/>
      <c r="L15" s="56"/>
      <c r="M15" s="56"/>
    </row>
    <row r="16" spans="1:13" s="59" customFormat="1" x14ac:dyDescent="0.2">
      <c r="A16" s="50" t="s">
        <v>46</v>
      </c>
      <c r="B16" s="50" t="s">
        <v>65</v>
      </c>
      <c r="C16" s="51" t="s">
        <v>95</v>
      </c>
      <c r="D16" s="57">
        <v>-21.478200000000001</v>
      </c>
      <c r="E16" s="57">
        <v>-56.136899999999997</v>
      </c>
      <c r="F16" s="57">
        <v>249</v>
      </c>
      <c r="G16" s="55">
        <v>40759</v>
      </c>
      <c r="H16" s="53">
        <v>1</v>
      </c>
      <c r="I16" s="58" t="s">
        <v>96</v>
      </c>
      <c r="J16" s="56"/>
      <c r="K16" s="56"/>
      <c r="L16" s="56"/>
      <c r="M16" s="56"/>
    </row>
    <row r="17" spans="1:13" x14ac:dyDescent="0.2">
      <c r="A17" s="50" t="s">
        <v>10</v>
      </c>
      <c r="B17" s="50" t="s">
        <v>65</v>
      </c>
      <c r="C17" s="51" t="s">
        <v>97</v>
      </c>
      <c r="D17" s="53">
        <v>-22.857199999999999</v>
      </c>
      <c r="E17" s="53">
        <v>-54.605600000000003</v>
      </c>
      <c r="F17" s="53">
        <v>379</v>
      </c>
      <c r="G17" s="55">
        <v>39617</v>
      </c>
      <c r="H17" s="53">
        <v>1</v>
      </c>
      <c r="I17" s="51" t="s">
        <v>98</v>
      </c>
      <c r="J17" s="56"/>
      <c r="K17" s="56"/>
      <c r="L17" s="56"/>
      <c r="M17" s="56"/>
    </row>
    <row r="18" spans="1:13" ht="12.75" customHeight="1" x14ac:dyDescent="0.2">
      <c r="A18" s="50" t="s">
        <v>11</v>
      </c>
      <c r="B18" s="50" t="s">
        <v>65</v>
      </c>
      <c r="C18" s="51" t="s">
        <v>99</v>
      </c>
      <c r="D18" s="57">
        <v>-21.609200000000001</v>
      </c>
      <c r="E18" s="57">
        <v>-55.177799999999998</v>
      </c>
      <c r="F18" s="57">
        <v>401</v>
      </c>
      <c r="G18" s="55">
        <v>39065</v>
      </c>
      <c r="H18" s="53">
        <v>1</v>
      </c>
      <c r="I18" s="51" t="s">
        <v>100</v>
      </c>
      <c r="J18" s="56"/>
      <c r="K18" s="56"/>
      <c r="L18" s="56"/>
      <c r="M18" s="56"/>
    </row>
    <row r="19" spans="1:13" s="59" customFormat="1" x14ac:dyDescent="0.2">
      <c r="A19" s="50" t="s">
        <v>12</v>
      </c>
      <c r="B19" s="50" t="s">
        <v>65</v>
      </c>
      <c r="C19" s="51" t="s">
        <v>101</v>
      </c>
      <c r="D19" s="57">
        <v>-20.395600000000002</v>
      </c>
      <c r="E19" s="57">
        <v>-56.431699999999999</v>
      </c>
      <c r="F19" s="57">
        <v>140</v>
      </c>
      <c r="G19" s="55">
        <v>39023</v>
      </c>
      <c r="H19" s="53">
        <v>1</v>
      </c>
      <c r="I19" s="51" t="s">
        <v>102</v>
      </c>
      <c r="J19" s="56"/>
      <c r="K19" s="56"/>
      <c r="L19" s="56"/>
      <c r="M19" s="56"/>
    </row>
    <row r="20" spans="1:13" x14ac:dyDescent="0.2">
      <c r="A20" s="50" t="s">
        <v>103</v>
      </c>
      <c r="B20" s="50" t="s">
        <v>65</v>
      </c>
      <c r="C20" s="51" t="s">
        <v>104</v>
      </c>
      <c r="D20" s="57">
        <v>-18.988900000000001</v>
      </c>
      <c r="E20" s="57">
        <v>-56.623100000000001</v>
      </c>
      <c r="F20" s="57">
        <v>104</v>
      </c>
      <c r="G20" s="55">
        <v>38932</v>
      </c>
      <c r="H20" s="53">
        <v>1</v>
      </c>
      <c r="I20" s="51" t="s">
        <v>105</v>
      </c>
      <c r="J20" s="56"/>
      <c r="K20" s="56"/>
      <c r="L20" s="56"/>
      <c r="M20" s="56"/>
    </row>
    <row r="21" spans="1:13" s="59" customFormat="1" x14ac:dyDescent="0.2">
      <c r="A21" s="50" t="s">
        <v>14</v>
      </c>
      <c r="B21" s="50" t="s">
        <v>65</v>
      </c>
      <c r="C21" s="51" t="s">
        <v>106</v>
      </c>
      <c r="D21" s="57">
        <v>-19.414300000000001</v>
      </c>
      <c r="E21" s="57">
        <v>-51.1053</v>
      </c>
      <c r="F21" s="57">
        <v>424</v>
      </c>
      <c r="G21" s="55" t="s">
        <v>107</v>
      </c>
      <c r="H21" s="53">
        <v>1</v>
      </c>
      <c r="I21" s="51" t="s">
        <v>108</v>
      </c>
      <c r="J21" s="56"/>
      <c r="K21" s="56"/>
      <c r="L21" s="56"/>
      <c r="M21" s="56"/>
    </row>
    <row r="22" spans="1:13" x14ac:dyDescent="0.2">
      <c r="A22" s="50" t="s">
        <v>15</v>
      </c>
      <c r="B22" s="50" t="s">
        <v>65</v>
      </c>
      <c r="C22" s="51" t="s">
        <v>109</v>
      </c>
      <c r="D22" s="57">
        <v>-22.533300000000001</v>
      </c>
      <c r="E22" s="57">
        <v>-55.533299999999997</v>
      </c>
      <c r="F22" s="57">
        <v>650</v>
      </c>
      <c r="G22" s="55">
        <v>37140</v>
      </c>
      <c r="H22" s="53">
        <v>1</v>
      </c>
      <c r="I22" s="51" t="s">
        <v>110</v>
      </c>
      <c r="J22" s="56"/>
      <c r="K22" s="56"/>
      <c r="L22" s="56"/>
      <c r="M22" s="56"/>
    </row>
    <row r="23" spans="1:13" x14ac:dyDescent="0.2">
      <c r="A23" s="50" t="s">
        <v>16</v>
      </c>
      <c r="B23" s="50" t="s">
        <v>65</v>
      </c>
      <c r="C23" s="51" t="s">
        <v>111</v>
      </c>
      <c r="D23" s="57">
        <v>-21.7058</v>
      </c>
      <c r="E23" s="57">
        <v>-57.5533</v>
      </c>
      <c r="F23" s="57">
        <v>85</v>
      </c>
      <c r="G23" s="55">
        <v>39014</v>
      </c>
      <c r="H23" s="53">
        <v>1</v>
      </c>
      <c r="I23" s="51" t="s">
        <v>112</v>
      </c>
      <c r="J23" s="56"/>
      <c r="K23" s="56"/>
      <c r="L23" s="56"/>
      <c r="M23" s="56"/>
    </row>
    <row r="24" spans="1:13" s="59" customFormat="1" x14ac:dyDescent="0.2">
      <c r="A24" s="50" t="s">
        <v>18</v>
      </c>
      <c r="B24" s="50" t="s">
        <v>65</v>
      </c>
      <c r="C24" s="51" t="s">
        <v>113</v>
      </c>
      <c r="D24" s="57">
        <v>-19.420100000000001</v>
      </c>
      <c r="E24" s="57">
        <v>-54.553100000000001</v>
      </c>
      <c r="F24" s="57">
        <v>647</v>
      </c>
      <c r="G24" s="55">
        <v>39067</v>
      </c>
      <c r="H24" s="53">
        <v>1</v>
      </c>
      <c r="I24" s="51" t="s">
        <v>140</v>
      </c>
      <c r="J24" s="56"/>
      <c r="K24" s="56"/>
      <c r="L24" s="56"/>
      <c r="M24" s="56"/>
    </row>
    <row r="25" spans="1:13" x14ac:dyDescent="0.2">
      <c r="A25" s="50" t="s">
        <v>114</v>
      </c>
      <c r="B25" s="50" t="s">
        <v>65</v>
      </c>
      <c r="C25" s="51" t="s">
        <v>115</v>
      </c>
      <c r="D25" s="53">
        <v>-21.774999999999999</v>
      </c>
      <c r="E25" s="53">
        <v>-54.528100000000002</v>
      </c>
      <c r="F25" s="53">
        <v>329</v>
      </c>
      <c r="G25" s="55">
        <v>39625</v>
      </c>
      <c r="H25" s="53">
        <v>1</v>
      </c>
      <c r="I25" s="51" t="s">
        <v>116</v>
      </c>
      <c r="J25" s="56"/>
      <c r="K25" s="56"/>
      <c r="L25" s="56"/>
      <c r="M25" s="56"/>
    </row>
    <row r="26" spans="1:13" s="64" customFormat="1" ht="15" customHeight="1" x14ac:dyDescent="0.2">
      <c r="A26" s="61" t="s">
        <v>31</v>
      </c>
      <c r="B26" s="61" t="s">
        <v>65</v>
      </c>
      <c r="C26" s="51" t="s">
        <v>117</v>
      </c>
      <c r="D26" s="62">
        <v>-20.9817</v>
      </c>
      <c r="E26" s="62">
        <v>-54.971899999999998</v>
      </c>
      <c r="F26" s="62">
        <v>464</v>
      </c>
      <c r="G26" s="52" t="s">
        <v>118</v>
      </c>
      <c r="H26" s="51">
        <v>1</v>
      </c>
      <c r="I26" s="61" t="s">
        <v>119</v>
      </c>
      <c r="J26" s="63"/>
      <c r="K26" s="63"/>
      <c r="L26" s="63"/>
      <c r="M26" s="63"/>
    </row>
    <row r="27" spans="1:13" s="59" customFormat="1" x14ac:dyDescent="0.2">
      <c r="A27" s="50" t="s">
        <v>19</v>
      </c>
      <c r="B27" s="50" t="s">
        <v>65</v>
      </c>
      <c r="C27" s="51" t="s">
        <v>120</v>
      </c>
      <c r="D27" s="53">
        <v>-23.966899999999999</v>
      </c>
      <c r="E27" s="53">
        <v>-55.0242</v>
      </c>
      <c r="F27" s="53">
        <v>402</v>
      </c>
      <c r="G27" s="55">
        <v>39605</v>
      </c>
      <c r="H27" s="53">
        <v>1</v>
      </c>
      <c r="I27" s="51" t="s">
        <v>121</v>
      </c>
      <c r="J27" s="56"/>
      <c r="K27" s="56"/>
      <c r="L27" s="56"/>
      <c r="M27" s="56"/>
    </row>
    <row r="28" spans="1:13" s="66" customFormat="1" x14ac:dyDescent="0.2">
      <c r="A28" s="61" t="s">
        <v>48</v>
      </c>
      <c r="B28" s="61" t="s">
        <v>65</v>
      </c>
      <c r="C28" s="51" t="s">
        <v>122</v>
      </c>
      <c r="D28" s="51">
        <v>-17.634699999999999</v>
      </c>
      <c r="E28" s="51">
        <v>-54.760100000000001</v>
      </c>
      <c r="F28" s="51">
        <v>486</v>
      </c>
      <c r="G28" s="52" t="s">
        <v>123</v>
      </c>
      <c r="H28" s="51">
        <v>1</v>
      </c>
      <c r="I28" s="53" t="s">
        <v>124</v>
      </c>
      <c r="J28" s="65"/>
      <c r="K28" s="65"/>
      <c r="L28" s="65"/>
      <c r="M28" s="65"/>
    </row>
    <row r="29" spans="1:13" x14ac:dyDescent="0.2">
      <c r="A29" s="50" t="s">
        <v>20</v>
      </c>
      <c r="B29" s="50" t="s">
        <v>65</v>
      </c>
      <c r="C29" s="51" t="s">
        <v>125</v>
      </c>
      <c r="D29" s="53">
        <v>-20.783300000000001</v>
      </c>
      <c r="E29" s="53">
        <v>-51.7</v>
      </c>
      <c r="F29" s="53">
        <v>313</v>
      </c>
      <c r="G29" s="55">
        <v>37137</v>
      </c>
      <c r="H29" s="53">
        <v>1</v>
      </c>
      <c r="I29" s="51" t="s">
        <v>126</v>
      </c>
      <c r="J29" s="56"/>
      <c r="K29" s="56"/>
      <c r="L29" s="56"/>
      <c r="M29" s="56"/>
    </row>
    <row r="30" spans="1:13" ht="18" customHeight="1" x14ac:dyDescent="0.2">
      <c r="A30" s="67"/>
      <c r="B30" s="68"/>
      <c r="C30" s="69"/>
      <c r="D30" s="69"/>
      <c r="E30" s="69"/>
      <c r="F30" s="69"/>
      <c r="G30" s="47" t="s">
        <v>127</v>
      </c>
      <c r="H30" s="51">
        <f>SUM(H2:H29)</f>
        <v>28</v>
      </c>
      <c r="I30" s="67"/>
      <c r="J30" s="56"/>
      <c r="K30" s="56"/>
      <c r="L30" s="56"/>
      <c r="M30" s="56"/>
    </row>
    <row r="31" spans="1:13" x14ac:dyDescent="0.2">
      <c r="A31" s="56" t="s">
        <v>128</v>
      </c>
      <c r="B31" s="70"/>
      <c r="C31" s="70"/>
      <c r="D31" s="70"/>
      <c r="E31" s="70"/>
      <c r="F31" s="70"/>
      <c r="G31" s="56"/>
      <c r="H31" s="71"/>
      <c r="I31" s="56"/>
      <c r="J31" s="56"/>
      <c r="K31" s="56"/>
      <c r="L31" s="56"/>
      <c r="M31" s="56"/>
    </row>
    <row r="32" spans="1:13" x14ac:dyDescent="0.2">
      <c r="A32" s="72" t="s">
        <v>129</v>
      </c>
      <c r="B32" s="73"/>
      <c r="C32" s="73"/>
      <c r="D32" s="73"/>
      <c r="E32" s="73"/>
      <c r="F32" s="73"/>
      <c r="G32" s="56"/>
      <c r="H32" s="56"/>
      <c r="I32" s="56"/>
      <c r="J32" s="56"/>
      <c r="K32" s="56"/>
      <c r="L32" s="56"/>
      <c r="M32" s="56"/>
    </row>
    <row r="33" spans="1:13" x14ac:dyDescent="0.2">
      <c r="A33" s="56"/>
      <c r="B33" s="73"/>
      <c r="C33" s="73"/>
      <c r="D33" s="73"/>
      <c r="E33" s="73"/>
      <c r="F33" s="73"/>
      <c r="G33" s="56"/>
      <c r="H33" s="56"/>
      <c r="I33" s="56"/>
      <c r="J33" s="56"/>
      <c r="K33" s="56"/>
      <c r="L33" s="56"/>
      <c r="M33" s="56"/>
    </row>
    <row r="34" spans="1:13" x14ac:dyDescent="0.2">
      <c r="A34" s="56"/>
      <c r="B34" s="73"/>
      <c r="C34" s="73"/>
      <c r="D34" s="73"/>
      <c r="E34" s="73"/>
      <c r="F34" s="73"/>
      <c r="G34" s="56"/>
      <c r="H34" s="56"/>
      <c r="I34" s="56"/>
      <c r="J34" s="56"/>
      <c r="K34" s="56"/>
      <c r="L34" s="56"/>
      <c r="M34" s="56"/>
    </row>
    <row r="35" spans="1:13" x14ac:dyDescent="0.2">
      <c r="A35" s="56"/>
      <c r="B35" s="73"/>
      <c r="C35" s="73"/>
      <c r="D35" s="73"/>
      <c r="E35" s="73"/>
      <c r="F35" s="73"/>
      <c r="G35" s="56"/>
      <c r="H35" s="56"/>
      <c r="I35" s="56"/>
      <c r="J35" s="56"/>
      <c r="K35" s="56"/>
      <c r="L35" s="56"/>
      <c r="M35" s="56"/>
    </row>
    <row r="36" spans="1:13" x14ac:dyDescent="0.2">
      <c r="A36" s="56"/>
      <c r="B36" s="73"/>
      <c r="C36" s="73"/>
      <c r="D36" s="73"/>
      <c r="E36" s="73"/>
      <c r="F36" s="73"/>
      <c r="G36" s="56"/>
      <c r="H36" s="56"/>
      <c r="I36" s="56"/>
      <c r="J36" s="56"/>
      <c r="K36" s="56"/>
      <c r="L36" s="56"/>
      <c r="M36" s="56"/>
    </row>
    <row r="37" spans="1:13" x14ac:dyDescent="0.2">
      <c r="A37" s="56"/>
      <c r="B37" s="73"/>
      <c r="C37" s="73"/>
      <c r="D37" s="73"/>
      <c r="E37" s="73"/>
      <c r="F37" s="73"/>
      <c r="G37" s="56"/>
      <c r="H37" s="56"/>
      <c r="I37" s="56"/>
      <c r="J37" s="56"/>
      <c r="K37" s="56"/>
      <c r="L37" s="56"/>
      <c r="M37" s="56"/>
    </row>
    <row r="38" spans="1:13" x14ac:dyDescent="0.2">
      <c r="A38" s="56"/>
      <c r="B38" s="73"/>
      <c r="C38" s="73"/>
      <c r="D38" s="73"/>
      <c r="E38" s="73"/>
      <c r="F38" s="73"/>
      <c r="G38" s="56"/>
      <c r="H38" s="56"/>
      <c r="I38" s="56"/>
      <c r="J38" s="56"/>
      <c r="K38" s="56"/>
      <c r="L38" s="56"/>
      <c r="M38" s="56"/>
    </row>
    <row r="39" spans="1:13" x14ac:dyDescent="0.2">
      <c r="A39" s="56"/>
      <c r="B39" s="73"/>
      <c r="C39" s="73"/>
      <c r="D39" s="73"/>
      <c r="E39" s="73"/>
      <c r="F39" s="73"/>
      <c r="G39" s="56"/>
      <c r="H39" s="56"/>
      <c r="I39" s="56"/>
      <c r="J39" s="56"/>
      <c r="K39" s="56"/>
      <c r="L39" s="56"/>
      <c r="M39" s="56"/>
    </row>
    <row r="40" spans="1:13" x14ac:dyDescent="0.2">
      <c r="A40" s="56"/>
      <c r="B40" s="73"/>
      <c r="C40" s="73"/>
      <c r="D40" s="73"/>
      <c r="E40" s="73"/>
      <c r="F40" s="73"/>
      <c r="G40" s="56"/>
      <c r="H40" s="56"/>
      <c r="I40" s="56"/>
      <c r="J40" s="56"/>
      <c r="K40" s="56"/>
      <c r="L40" s="56"/>
      <c r="M40" s="56"/>
    </row>
    <row r="41" spans="1:13" x14ac:dyDescent="0.2">
      <c r="A41" s="56"/>
      <c r="B41" s="73"/>
      <c r="C41" s="73"/>
      <c r="D41" s="73"/>
      <c r="E41" s="73"/>
      <c r="F41" s="73"/>
      <c r="G41" s="56"/>
      <c r="H41" s="56"/>
      <c r="I41" s="56"/>
      <c r="J41" s="56"/>
      <c r="K41" s="56"/>
      <c r="L41" s="56"/>
      <c r="M41" s="56"/>
    </row>
    <row r="42" spans="1:13" x14ac:dyDescent="0.2">
      <c r="A42" s="56"/>
      <c r="B42" s="73"/>
      <c r="C42" s="73"/>
      <c r="D42" s="73"/>
      <c r="E42" s="73"/>
      <c r="F42" s="73"/>
      <c r="G42" s="56"/>
      <c r="H42" s="56"/>
      <c r="I42" s="56"/>
      <c r="J42" s="56"/>
      <c r="K42" s="56"/>
      <c r="L42" s="56"/>
      <c r="M42" s="56"/>
    </row>
    <row r="43" spans="1:13" x14ac:dyDescent="0.2">
      <c r="A43" s="56"/>
      <c r="B43" s="73"/>
      <c r="C43" s="73"/>
      <c r="D43" s="73"/>
      <c r="E43" s="73"/>
      <c r="F43" s="73"/>
      <c r="G43" s="56"/>
      <c r="H43" s="56"/>
      <c r="I43" s="56"/>
      <c r="J43" s="56"/>
      <c r="K43" s="56"/>
      <c r="L43" s="56"/>
      <c r="M43" s="56"/>
    </row>
    <row r="44" spans="1:13" x14ac:dyDescent="0.2">
      <c r="A44" s="56"/>
      <c r="B44" s="73"/>
      <c r="C44" s="73"/>
      <c r="D44" s="73"/>
      <c r="E44" s="73"/>
      <c r="F44" s="73"/>
      <c r="G44" s="56"/>
      <c r="H44" s="56"/>
      <c r="I44" s="56"/>
      <c r="J44" s="56"/>
      <c r="K44" s="56"/>
      <c r="L44" s="56"/>
      <c r="M44" s="56"/>
    </row>
    <row r="45" spans="1:13" x14ac:dyDescent="0.2">
      <c r="A45" s="56"/>
      <c r="B45" s="73"/>
      <c r="C45" s="73"/>
      <c r="D45" s="73"/>
      <c r="E45" s="73"/>
      <c r="F45" s="73"/>
      <c r="G45" s="56"/>
      <c r="H45" s="56"/>
      <c r="I45" s="56"/>
      <c r="J45" s="56"/>
      <c r="K45" s="56"/>
      <c r="L45" s="56"/>
      <c r="M45" s="56"/>
    </row>
    <row r="46" spans="1:13" x14ac:dyDescent="0.2">
      <c r="A46" s="56"/>
      <c r="B46" s="73"/>
      <c r="C46" s="73"/>
      <c r="D46" s="73"/>
      <c r="E46" s="73"/>
      <c r="F46" s="73"/>
      <c r="G46" s="56"/>
      <c r="H46" s="56"/>
      <c r="I46" s="56"/>
      <c r="J46" s="56"/>
      <c r="K46" s="56"/>
      <c r="L46" s="56"/>
      <c r="M46" s="56"/>
    </row>
  </sheetData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A7" zoomScale="90" zoomScaleNormal="90" workbookViewId="0">
      <selection activeCell="AG18" sqref="AG18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4" ht="20.100000000000001" customHeight="1" x14ac:dyDescent="0.2">
      <c r="A1" s="137" t="s">
        <v>23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</row>
    <row r="2" spans="1:34" ht="20.100000000000001" customHeight="1" x14ac:dyDescent="0.2">
      <c r="A2" s="130" t="s">
        <v>21</v>
      </c>
      <c r="B2" s="133" t="s">
        <v>133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4" s="4" customFormat="1" ht="20.100000000000001" customHeight="1" x14ac:dyDescent="0.2">
      <c r="A3" s="130"/>
      <c r="B3" s="127">
        <v>1</v>
      </c>
      <c r="C3" s="127">
        <f>SUM(B3+1)</f>
        <v>2</v>
      </c>
      <c r="D3" s="127">
        <f t="shared" ref="D3:AD3" si="0">SUM(C3+1)</f>
        <v>3</v>
      </c>
      <c r="E3" s="127">
        <f t="shared" si="0"/>
        <v>4</v>
      </c>
      <c r="F3" s="127">
        <f t="shared" si="0"/>
        <v>5</v>
      </c>
      <c r="G3" s="127">
        <f t="shared" si="0"/>
        <v>6</v>
      </c>
      <c r="H3" s="127">
        <f t="shared" si="0"/>
        <v>7</v>
      </c>
      <c r="I3" s="127">
        <f t="shared" si="0"/>
        <v>8</v>
      </c>
      <c r="J3" s="127">
        <f t="shared" si="0"/>
        <v>9</v>
      </c>
      <c r="K3" s="127">
        <f t="shared" si="0"/>
        <v>10</v>
      </c>
      <c r="L3" s="127">
        <f t="shared" si="0"/>
        <v>11</v>
      </c>
      <c r="M3" s="127">
        <f t="shared" si="0"/>
        <v>12</v>
      </c>
      <c r="N3" s="127">
        <f t="shared" si="0"/>
        <v>13</v>
      </c>
      <c r="O3" s="127">
        <f t="shared" si="0"/>
        <v>14</v>
      </c>
      <c r="P3" s="127">
        <f t="shared" si="0"/>
        <v>15</v>
      </c>
      <c r="Q3" s="127">
        <f t="shared" si="0"/>
        <v>16</v>
      </c>
      <c r="R3" s="127">
        <f t="shared" si="0"/>
        <v>17</v>
      </c>
      <c r="S3" s="127">
        <f t="shared" si="0"/>
        <v>18</v>
      </c>
      <c r="T3" s="127">
        <f t="shared" si="0"/>
        <v>19</v>
      </c>
      <c r="U3" s="127">
        <f t="shared" si="0"/>
        <v>20</v>
      </c>
      <c r="V3" s="127">
        <f t="shared" si="0"/>
        <v>21</v>
      </c>
      <c r="W3" s="127">
        <f t="shared" si="0"/>
        <v>22</v>
      </c>
      <c r="X3" s="127">
        <f t="shared" si="0"/>
        <v>23</v>
      </c>
      <c r="Y3" s="127">
        <f t="shared" si="0"/>
        <v>24</v>
      </c>
      <c r="Z3" s="127">
        <f t="shared" si="0"/>
        <v>25</v>
      </c>
      <c r="AA3" s="127">
        <f t="shared" si="0"/>
        <v>26</v>
      </c>
      <c r="AB3" s="127">
        <f t="shared" si="0"/>
        <v>27</v>
      </c>
      <c r="AC3" s="127">
        <f t="shared" si="0"/>
        <v>28</v>
      </c>
      <c r="AD3" s="127">
        <f t="shared" si="0"/>
        <v>29</v>
      </c>
      <c r="AE3" s="127">
        <v>30</v>
      </c>
      <c r="AF3" s="127">
        <v>31</v>
      </c>
      <c r="AG3" s="31" t="s">
        <v>39</v>
      </c>
      <c r="AH3" s="33" t="s">
        <v>38</v>
      </c>
    </row>
    <row r="4" spans="1:34" s="5" customFormat="1" ht="20.100000000000001" customHeight="1" x14ac:dyDescent="0.2">
      <c r="A4" s="13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31" t="s">
        <v>37</v>
      </c>
      <c r="AH4" s="33" t="s">
        <v>37</v>
      </c>
    </row>
    <row r="5" spans="1:34" s="5" customFormat="1" ht="20.100000000000001" customHeight="1" x14ac:dyDescent="0.2">
      <c r="A5" s="15" t="s">
        <v>44</v>
      </c>
      <c r="B5" s="17">
        <f>[1]Outubro!$C$5</f>
        <v>32.6</v>
      </c>
      <c r="C5" s="17">
        <f>[1]Outubro!$C$6</f>
        <v>34.4</v>
      </c>
      <c r="D5" s="17">
        <f>[1]Outubro!$C$7</f>
        <v>30.7</v>
      </c>
      <c r="E5" s="17">
        <f>[1]Outubro!$C$8</f>
        <v>26.2</v>
      </c>
      <c r="F5" s="17">
        <f>[1]Outubro!$C$9</f>
        <v>24</v>
      </c>
      <c r="G5" s="17">
        <f>[1]Outubro!$C$10</f>
        <v>26.8</v>
      </c>
      <c r="H5" s="17">
        <f>[1]Outubro!$C$11</f>
        <v>29.3</v>
      </c>
      <c r="I5" s="17">
        <f>[1]Outubro!$C$12</f>
        <v>33.200000000000003</v>
      </c>
      <c r="J5" s="17">
        <f>[1]Outubro!$C$13</f>
        <v>35.5</v>
      </c>
      <c r="K5" s="17">
        <f>[1]Outubro!$C$14</f>
        <v>36.200000000000003</v>
      </c>
      <c r="L5" s="17">
        <f>[1]Outubro!$C$15</f>
        <v>36.200000000000003</v>
      </c>
      <c r="M5" s="17">
        <f>[1]Outubro!$C$16</f>
        <v>36.799999999999997</v>
      </c>
      <c r="N5" s="17">
        <f>[1]Outubro!$C$17</f>
        <v>30</v>
      </c>
      <c r="O5" s="17">
        <f>[1]Outubro!$C$18</f>
        <v>26.8</v>
      </c>
      <c r="P5" s="17">
        <f>[1]Outubro!$C$19</f>
        <v>36.6</v>
      </c>
      <c r="Q5" s="17">
        <f>[1]Outubro!$C$20</f>
        <v>39</v>
      </c>
      <c r="R5" s="17">
        <f>[1]Outubro!$C$21</f>
        <v>34.9</v>
      </c>
      <c r="S5" s="17">
        <f>[1]Outubro!$C$22</f>
        <v>37.9</v>
      </c>
      <c r="T5" s="17">
        <f>[1]Outubro!$C$23</f>
        <v>40</v>
      </c>
      <c r="U5" s="17">
        <f>[1]Outubro!$C$24</f>
        <v>38.299999999999997</v>
      </c>
      <c r="V5" s="17">
        <f>[1]Outubro!$C$25</f>
        <v>29.3</v>
      </c>
      <c r="W5" s="17">
        <f>[1]Outubro!$C$26</f>
        <v>34.200000000000003</v>
      </c>
      <c r="X5" s="17">
        <f>[1]Outubro!$C$27</f>
        <v>36.200000000000003</v>
      </c>
      <c r="Y5" s="17">
        <f>[1]Outubro!$C$28</f>
        <v>34.799999999999997</v>
      </c>
      <c r="Z5" s="17">
        <f>[1]Outubro!$C$29</f>
        <v>33.9</v>
      </c>
      <c r="AA5" s="17">
        <f>[1]Outubro!$C$30</f>
        <v>32.200000000000003</v>
      </c>
      <c r="AB5" s="17">
        <f>[1]Outubro!$C$31</f>
        <v>28.3</v>
      </c>
      <c r="AC5" s="17">
        <f>[1]Outubro!$C$32</f>
        <v>26.9</v>
      </c>
      <c r="AD5" s="17">
        <f>[1]Outubro!$C$33</f>
        <v>31</v>
      </c>
      <c r="AE5" s="17">
        <f>[1]Outubro!$C$34</f>
        <v>34.700000000000003</v>
      </c>
      <c r="AF5" s="17">
        <f>[1]Outubro!$C$35</f>
        <v>37.1</v>
      </c>
      <c r="AG5" s="32">
        <f>MAX(B5:AF5)</f>
        <v>40</v>
      </c>
      <c r="AH5" s="34">
        <f>AVERAGE(B5:AF5)</f>
        <v>33.032258064516128</v>
      </c>
    </row>
    <row r="6" spans="1:34" ht="17.100000000000001" customHeight="1" x14ac:dyDescent="0.2">
      <c r="A6" s="15" t="s">
        <v>0</v>
      </c>
      <c r="B6" s="17">
        <f>[2]Outubro!$C$5</f>
        <v>30.2</v>
      </c>
      <c r="C6" s="17">
        <f>[2]Outubro!$C$6</f>
        <v>31.5</v>
      </c>
      <c r="D6" s="17">
        <f>[2]Outubro!$C$7</f>
        <v>24.7</v>
      </c>
      <c r="E6" s="17">
        <f>[2]Outubro!$C$8</f>
        <v>26</v>
      </c>
      <c r="F6" s="17">
        <f>[2]Outubro!$C$9</f>
        <v>27.4</v>
      </c>
      <c r="G6" s="17">
        <f>[2]Outubro!$C$10</f>
        <v>22.6</v>
      </c>
      <c r="H6" s="17">
        <f>[2]Outubro!$C$11</f>
        <v>27.9</v>
      </c>
      <c r="I6" s="17">
        <f>[2]Outubro!$C$12</f>
        <v>30.6</v>
      </c>
      <c r="J6" s="17">
        <f>[2]Outubro!$C$13</f>
        <v>32</v>
      </c>
      <c r="K6" s="17">
        <f>[2]Outubro!$C$14</f>
        <v>33.9</v>
      </c>
      <c r="L6" s="17">
        <f>[2]Outubro!$C$15</f>
        <v>35.200000000000003</v>
      </c>
      <c r="M6" s="17">
        <f>[2]Outubro!$C$16</f>
        <v>33.700000000000003</v>
      </c>
      <c r="N6" s="17">
        <f>[2]Outubro!$C$17</f>
        <v>26</v>
      </c>
      <c r="O6" s="17">
        <f>[2]Outubro!$C$18</f>
        <v>27.9</v>
      </c>
      <c r="P6" s="17">
        <f>[2]Outubro!$C$19</f>
        <v>33</v>
      </c>
      <c r="Q6" s="17">
        <f>[2]Outubro!$C$20</f>
        <v>36.299999999999997</v>
      </c>
      <c r="R6" s="17">
        <f>[2]Outubro!$C$21</f>
        <v>36</v>
      </c>
      <c r="S6" s="17">
        <f>[2]Outubro!$C$22</f>
        <v>36.5</v>
      </c>
      <c r="T6" s="17">
        <f>[2]Outubro!$C$23</f>
        <v>37</v>
      </c>
      <c r="U6" s="17">
        <f>[2]Outubro!$C$24</f>
        <v>30</v>
      </c>
      <c r="V6" s="17">
        <f>[2]Outubro!$C$25</f>
        <v>29.3</v>
      </c>
      <c r="W6" s="17">
        <f>[2]Outubro!$C$26</f>
        <v>33.299999999999997</v>
      </c>
      <c r="X6" s="17">
        <f>[2]Outubro!$C$27</f>
        <v>35.1</v>
      </c>
      <c r="Y6" s="17">
        <f>[2]Outubro!$C$28</f>
        <v>35</v>
      </c>
      <c r="Z6" s="17">
        <f>[2]Outubro!$C$29</f>
        <v>34.299999999999997</v>
      </c>
      <c r="AA6" s="17">
        <f>[2]Outubro!$C$30</f>
        <v>27.5</v>
      </c>
      <c r="AB6" s="17">
        <f>[2]Outubro!$C$31</f>
        <v>24.5</v>
      </c>
      <c r="AC6" s="17">
        <f>[2]Outubro!$C$32</f>
        <v>23.7</v>
      </c>
      <c r="AD6" s="17">
        <f>[2]Outubro!$C$33</f>
        <v>28.2</v>
      </c>
      <c r="AE6" s="17">
        <f>[2]Outubro!$C$34</f>
        <v>31</v>
      </c>
      <c r="AF6" s="17">
        <f>[2]Outubro!$C$35</f>
        <v>35.1</v>
      </c>
      <c r="AG6" s="28">
        <f t="shared" ref="AG6:AG16" si="1">MAX(B6:AF6)</f>
        <v>37</v>
      </c>
      <c r="AH6" s="30">
        <f t="shared" ref="AH6:AH16" si="2">AVERAGE(B6:AF6)</f>
        <v>30.819354838709678</v>
      </c>
    </row>
    <row r="7" spans="1:34" ht="17.100000000000001" customHeight="1" x14ac:dyDescent="0.2">
      <c r="A7" s="15" t="s">
        <v>1</v>
      </c>
      <c r="B7" s="17">
        <f>[3]Outubro!$C$5</f>
        <v>31.1</v>
      </c>
      <c r="C7" s="17">
        <f>[3]Outubro!$C$6</f>
        <v>34.9</v>
      </c>
      <c r="D7" s="17">
        <f>[3]Outubro!$C$7</f>
        <v>33</v>
      </c>
      <c r="E7" s="17">
        <f>[3]Outubro!$C$8</f>
        <v>28.8</v>
      </c>
      <c r="F7" s="17">
        <f>[3]Outubro!$C$9</f>
        <v>26.9</v>
      </c>
      <c r="G7" s="17">
        <f>[3]Outubro!$C$10</f>
        <v>27.1</v>
      </c>
      <c r="H7" s="17">
        <f>[3]Outubro!$C$11</f>
        <v>30.1</v>
      </c>
      <c r="I7" s="17">
        <f>[3]Outubro!$C$12</f>
        <v>33</v>
      </c>
      <c r="J7" s="17">
        <f>[3]Outubro!$C$13</f>
        <v>34.700000000000003</v>
      </c>
      <c r="K7" s="17">
        <f>[3]Outubro!$C$14</f>
        <v>37.5</v>
      </c>
      <c r="L7" s="17">
        <f>[3]Outubro!$C$15</f>
        <v>37.200000000000003</v>
      </c>
      <c r="M7" s="17">
        <f>[3]Outubro!$C$16</f>
        <v>33.9</v>
      </c>
      <c r="N7" s="17">
        <f>[3]Outubro!$C$17</f>
        <v>34.299999999999997</v>
      </c>
      <c r="O7" s="17">
        <f>[3]Outubro!$C$18</f>
        <v>29.7</v>
      </c>
      <c r="P7" s="17">
        <f>[3]Outubro!$C$19</f>
        <v>36.5</v>
      </c>
      <c r="Q7" s="17">
        <f>[3]Outubro!$C$20</f>
        <v>38</v>
      </c>
      <c r="R7" s="17">
        <f>[3]Outubro!$C$21</f>
        <v>38.4</v>
      </c>
      <c r="S7" s="17">
        <f>[3]Outubro!$C$22</f>
        <v>36.9</v>
      </c>
      <c r="T7" s="17">
        <f>[3]Outubro!$C$23</f>
        <v>39.200000000000003</v>
      </c>
      <c r="U7" s="17">
        <f>[3]Outubro!$C$24</f>
        <v>36.299999999999997</v>
      </c>
      <c r="V7" s="17">
        <f>[3]Outubro!$C$25</f>
        <v>33.799999999999997</v>
      </c>
      <c r="W7" s="17">
        <f>[3]Outubro!$C$26</f>
        <v>35.799999999999997</v>
      </c>
      <c r="X7" s="17">
        <f>[3]Outubro!$C$27</f>
        <v>38.299999999999997</v>
      </c>
      <c r="Y7" s="17">
        <f>[3]Outubro!$C$28</f>
        <v>30.8</v>
      </c>
      <c r="Z7" s="17">
        <f>[3]Outubro!$C$29</f>
        <v>36.6</v>
      </c>
      <c r="AA7" s="17">
        <f>[3]Outubro!$C$30</f>
        <v>32.5</v>
      </c>
      <c r="AB7" s="17">
        <f>[3]Outubro!$C$31</f>
        <v>30.2</v>
      </c>
      <c r="AC7" s="17">
        <f>[3]Outubro!$C$32</f>
        <v>28.9</v>
      </c>
      <c r="AD7" s="17">
        <f>[3]Outubro!$C$33</f>
        <v>31.8</v>
      </c>
      <c r="AE7" s="17">
        <f>[3]Outubro!$C$34</f>
        <v>36.6</v>
      </c>
      <c r="AF7" s="17">
        <f>[3]Outubro!$C$35</f>
        <v>35.9</v>
      </c>
      <c r="AG7" s="28">
        <f t="shared" si="1"/>
        <v>39.200000000000003</v>
      </c>
      <c r="AH7" s="30">
        <f t="shared" si="2"/>
        <v>33.829032258064508</v>
      </c>
    </row>
    <row r="8" spans="1:34" ht="17.100000000000001" customHeight="1" x14ac:dyDescent="0.2">
      <c r="A8" s="15" t="s">
        <v>74</v>
      </c>
      <c r="B8" s="17">
        <f>[4]Outubro!$C$5</f>
        <v>30.4</v>
      </c>
      <c r="C8" s="17">
        <f>[4]Outubro!$C$6</f>
        <v>31.8</v>
      </c>
      <c r="D8" s="17">
        <f>[4]Outubro!$C$7</f>
        <v>26.4</v>
      </c>
      <c r="E8" s="17">
        <f>[4]Outubro!$C$8</f>
        <v>26.8</v>
      </c>
      <c r="F8" s="17">
        <f>[4]Outubro!$C$9</f>
        <v>26.3</v>
      </c>
      <c r="G8" s="17">
        <f>[4]Outubro!$C$10</f>
        <v>24.4</v>
      </c>
      <c r="H8" s="17">
        <f>[4]Outubro!$C$11</f>
        <v>28</v>
      </c>
      <c r="I8" s="17">
        <f>[4]Outubro!$C$12</f>
        <v>32.1</v>
      </c>
      <c r="J8" s="17">
        <f>[4]Outubro!$C$13</f>
        <v>34.200000000000003</v>
      </c>
      <c r="K8" s="17">
        <f>[4]Outubro!$C$14</f>
        <v>33.200000000000003</v>
      </c>
      <c r="L8" s="17">
        <f>[4]Outubro!$C$15</f>
        <v>31.1</v>
      </c>
      <c r="M8" s="17">
        <f>[4]Outubro!$C$16</f>
        <v>36.299999999999997</v>
      </c>
      <c r="N8" s="17">
        <f>[4]Outubro!$C$17</f>
        <v>30.3</v>
      </c>
      <c r="O8" s="17">
        <f>[4]Outubro!$C$18</f>
        <v>23.7</v>
      </c>
      <c r="P8" s="17">
        <f>[4]Outubro!$C$19</f>
        <v>33.1</v>
      </c>
      <c r="Q8" s="17">
        <f>[4]Outubro!$C$20</f>
        <v>37.6</v>
      </c>
      <c r="R8" s="17">
        <f>[4]Outubro!$C$21</f>
        <v>34.700000000000003</v>
      </c>
      <c r="S8" s="17">
        <f>[4]Outubro!$C$22</f>
        <v>36.799999999999997</v>
      </c>
      <c r="T8" s="17">
        <f>[4]Outubro!$C$23</f>
        <v>39.1</v>
      </c>
      <c r="U8" s="17">
        <f>[4]Outubro!$C$24</f>
        <v>38.4</v>
      </c>
      <c r="V8" s="17">
        <f>[4]Outubro!$C$25</f>
        <v>29</v>
      </c>
      <c r="W8" s="17">
        <f>[4]Outubro!$C$26</f>
        <v>31.7</v>
      </c>
      <c r="X8" s="17">
        <f>[4]Outubro!$C$27</f>
        <v>33.9</v>
      </c>
      <c r="Y8" s="17">
        <f>[4]Outubro!$C$28</f>
        <v>33.1</v>
      </c>
      <c r="Z8" s="17">
        <f>[4]Outubro!$C$29</f>
        <v>31.8</v>
      </c>
      <c r="AA8" s="17">
        <f>[4]Outubro!$C$30</f>
        <v>27</v>
      </c>
      <c r="AB8" s="17">
        <f>[4]Outubro!$C$31</f>
        <v>26.7</v>
      </c>
      <c r="AC8" s="17">
        <f>[4]Outubro!$C$32</f>
        <v>24</v>
      </c>
      <c r="AD8" s="17">
        <f>[4]Outubro!$C$33</f>
        <v>28.1</v>
      </c>
      <c r="AE8" s="17">
        <f>[4]Outubro!$C$34</f>
        <v>31.1</v>
      </c>
      <c r="AF8" s="17">
        <f>[4]Outubro!$C$35</f>
        <v>34.6</v>
      </c>
      <c r="AG8" s="27">
        <f t="shared" si="1"/>
        <v>39.1</v>
      </c>
      <c r="AH8" s="30">
        <f t="shared" si="2"/>
        <v>31.151612903225811</v>
      </c>
    </row>
    <row r="9" spans="1:34" ht="17.100000000000001" customHeight="1" x14ac:dyDescent="0.2">
      <c r="A9" s="15" t="s">
        <v>45</v>
      </c>
      <c r="B9" s="17">
        <f>[5]Outubro!$C$5</f>
        <v>33.4</v>
      </c>
      <c r="C9" s="17">
        <f>[5]Outubro!$C$6</f>
        <v>35.1</v>
      </c>
      <c r="D9" s="17">
        <f>[5]Outubro!$C$7</f>
        <v>25.7</v>
      </c>
      <c r="E9" s="17">
        <f>[5]Outubro!$C$8</f>
        <v>29.5</v>
      </c>
      <c r="F9" s="17">
        <f>[5]Outubro!$C$9</f>
        <v>29.4</v>
      </c>
      <c r="G9" s="17">
        <f>[5]Outubro!$C$10</f>
        <v>25.4</v>
      </c>
      <c r="H9" s="17">
        <f>[5]Outubro!$C$11</f>
        <v>30.2</v>
      </c>
      <c r="I9" s="17">
        <f>[5]Outubro!$C$12</f>
        <v>31.8</v>
      </c>
      <c r="J9" s="17">
        <f>[5]Outubro!$C$13</f>
        <v>35</v>
      </c>
      <c r="K9" s="17">
        <f>[5]Outubro!$C$14</f>
        <v>36.299999999999997</v>
      </c>
      <c r="L9" s="17">
        <f>[5]Outubro!$C$15</f>
        <v>38</v>
      </c>
      <c r="M9" s="17">
        <f>[5]Outubro!$C$16</f>
        <v>34.799999999999997</v>
      </c>
      <c r="N9" s="17">
        <f>[5]Outubro!$C$17</f>
        <v>33.1</v>
      </c>
      <c r="O9" s="17">
        <f>[5]Outubro!$C$18</f>
        <v>32.6</v>
      </c>
      <c r="P9" s="17">
        <f>[5]Outubro!$C$19</f>
        <v>35.6</v>
      </c>
      <c r="Q9" s="17">
        <f>[5]Outubro!$C$20</f>
        <v>37.6</v>
      </c>
      <c r="R9" s="17">
        <f>[5]Outubro!$C$21</f>
        <v>37.700000000000003</v>
      </c>
      <c r="S9" s="17">
        <f>[5]Outubro!$C$22</f>
        <v>37.4</v>
      </c>
      <c r="T9" s="17">
        <f>[5]Outubro!$C$23</f>
        <v>38.299999999999997</v>
      </c>
      <c r="U9" s="17">
        <f>[5]Outubro!$C$24</f>
        <v>31.3</v>
      </c>
      <c r="V9" s="17">
        <f>[5]Outubro!$C$25</f>
        <v>28.9</v>
      </c>
      <c r="W9" s="17">
        <f>[5]Outubro!$C$26</f>
        <v>35.1</v>
      </c>
      <c r="X9" s="17">
        <f>[5]Outubro!$C$27</f>
        <v>37.4</v>
      </c>
      <c r="Y9" s="17">
        <f>[5]Outubro!$C$28</f>
        <v>33.799999999999997</v>
      </c>
      <c r="Z9" s="17">
        <f>[5]Outubro!$C$29</f>
        <v>33.9</v>
      </c>
      <c r="AA9" s="17">
        <f>[5]Outubro!$C$30</f>
        <v>30.1</v>
      </c>
      <c r="AB9" s="17">
        <f>[5]Outubro!$C$31</f>
        <v>25.2</v>
      </c>
      <c r="AC9" s="17">
        <f>[5]Outubro!$C$32</f>
        <v>25.1</v>
      </c>
      <c r="AD9" s="17">
        <f>[5]Outubro!$C$33</f>
        <v>30.6</v>
      </c>
      <c r="AE9" s="17">
        <f>[5]Outubro!$C$34</f>
        <v>33.700000000000003</v>
      </c>
      <c r="AF9" s="17">
        <f>[5]Outubro!$C$35</f>
        <v>35.5</v>
      </c>
      <c r="AG9" s="28">
        <f t="shared" ref="AG9" si="3">MAX(B9:AF9)</f>
        <v>38.299999999999997</v>
      </c>
      <c r="AH9" s="30">
        <f t="shared" ref="AH9" si="4">AVERAGE(B9:AF9)</f>
        <v>32.822580645161295</v>
      </c>
    </row>
    <row r="10" spans="1:34" ht="17.100000000000001" customHeight="1" x14ac:dyDescent="0.2">
      <c r="A10" s="15" t="s">
        <v>2</v>
      </c>
      <c r="B10" s="17">
        <f>[6]Outubro!$C$5</f>
        <v>32.5</v>
      </c>
      <c r="C10" s="17">
        <f>[6]Outubro!$C$6</f>
        <v>34</v>
      </c>
      <c r="D10" s="17">
        <f>[6]Outubro!$C$7</f>
        <v>33.1</v>
      </c>
      <c r="E10" s="17">
        <f>[6]Outubro!$C$8</f>
        <v>24.9</v>
      </c>
      <c r="F10" s="17">
        <f>[6]Outubro!$C$9</f>
        <v>24.4</v>
      </c>
      <c r="G10" s="17">
        <f>[6]Outubro!$C$10</f>
        <v>26</v>
      </c>
      <c r="H10" s="17">
        <f>[6]Outubro!$C$11</f>
        <v>27.9</v>
      </c>
      <c r="I10" s="17">
        <f>[6]Outubro!$C$12</f>
        <v>32.299999999999997</v>
      </c>
      <c r="J10" s="17">
        <f>[6]Outubro!$C$13</f>
        <v>33.200000000000003</v>
      </c>
      <c r="K10" s="17">
        <f>[6]Outubro!$C$14</f>
        <v>34.9</v>
      </c>
      <c r="L10" s="17">
        <f>[6]Outubro!$C$15</f>
        <v>35</v>
      </c>
      <c r="M10" s="17">
        <f>[6]Outubro!$C$16</f>
        <v>30.8</v>
      </c>
      <c r="N10" s="17">
        <f>[6]Outubro!$C$17</f>
        <v>30.8</v>
      </c>
      <c r="O10" s="17">
        <f>[6]Outubro!$C$18</f>
        <v>26.8</v>
      </c>
      <c r="P10" s="17">
        <f>[6]Outubro!$C$19</f>
        <v>33</v>
      </c>
      <c r="Q10" s="17">
        <f>[6]Outubro!$C$20</f>
        <v>35.200000000000003</v>
      </c>
      <c r="R10" s="17">
        <f>[6]Outubro!$C$21</f>
        <v>34.1</v>
      </c>
      <c r="S10" s="17">
        <f>[6]Outubro!$C$22</f>
        <v>32.299999999999997</v>
      </c>
      <c r="T10" s="17">
        <f>[6]Outubro!$C$23</f>
        <v>35.6</v>
      </c>
      <c r="U10" s="17">
        <f>[6]Outubro!$C$24</f>
        <v>35.299999999999997</v>
      </c>
      <c r="V10" s="17">
        <f>[6]Outubro!$C$25</f>
        <v>30</v>
      </c>
      <c r="W10" s="17">
        <f>[6]Outubro!$C$26</f>
        <v>33.6</v>
      </c>
      <c r="X10" s="17">
        <f>[6]Outubro!$C$27</f>
        <v>34.5</v>
      </c>
      <c r="Y10" s="17">
        <f>[6]Outubro!$C$28</f>
        <v>31.5</v>
      </c>
      <c r="Z10" s="17">
        <f>[6]Outubro!$C$29</f>
        <v>33.700000000000003</v>
      </c>
      <c r="AA10" s="17">
        <f>[6]Outubro!$C$30</f>
        <v>30.8</v>
      </c>
      <c r="AB10" s="17">
        <f>[6]Outubro!$C$31</f>
        <v>27.7</v>
      </c>
      <c r="AC10" s="17">
        <f>[6]Outubro!$C$32</f>
        <v>25.6</v>
      </c>
      <c r="AD10" s="17">
        <f>[6]Outubro!$C$33</f>
        <v>29.5</v>
      </c>
      <c r="AE10" s="17">
        <f>[6]Outubro!$C$34</f>
        <v>33</v>
      </c>
      <c r="AF10" s="17">
        <f>[6]Outubro!$C$35</f>
        <v>32.799999999999997</v>
      </c>
      <c r="AG10" s="28">
        <f t="shared" si="1"/>
        <v>35.6</v>
      </c>
      <c r="AH10" s="30">
        <f t="shared" si="2"/>
        <v>31.445161290322581</v>
      </c>
    </row>
    <row r="11" spans="1:34" ht="17.100000000000001" customHeight="1" x14ac:dyDescent="0.2">
      <c r="A11" s="15" t="s">
        <v>3</v>
      </c>
      <c r="B11" s="17">
        <f>[7]Outubro!$C$5</f>
        <v>34.700000000000003</v>
      </c>
      <c r="C11" s="17">
        <f>[7]Outubro!$C$6</f>
        <v>34.200000000000003</v>
      </c>
      <c r="D11" s="17" t="str">
        <f>[7]Outubro!$C$7</f>
        <v>*</v>
      </c>
      <c r="E11" s="17" t="str">
        <f>[7]Outubro!$C$8</f>
        <v>*</v>
      </c>
      <c r="F11" s="17" t="str">
        <f>[7]Outubro!$C$9</f>
        <v>*</v>
      </c>
      <c r="G11" s="17" t="str">
        <f>[7]Outubro!$C$10</f>
        <v>*</v>
      </c>
      <c r="H11" s="17" t="str">
        <f>[7]Outubro!$C$11</f>
        <v>*</v>
      </c>
      <c r="I11" s="17" t="str">
        <f>[7]Outubro!$C$12</f>
        <v>*</v>
      </c>
      <c r="J11" s="17" t="str">
        <f>[7]Outubro!$C$13</f>
        <v>*</v>
      </c>
      <c r="K11" s="17" t="str">
        <f>[7]Outubro!$C$14</f>
        <v>*</v>
      </c>
      <c r="L11" s="17" t="str">
        <f>[7]Outubro!$C$15</f>
        <v>*</v>
      </c>
      <c r="M11" s="17" t="str">
        <f>[7]Outubro!$C$16</f>
        <v>*</v>
      </c>
      <c r="N11" s="17" t="str">
        <f>[7]Outubro!$C$17</f>
        <v>*</v>
      </c>
      <c r="O11" s="17" t="str">
        <f>[7]Outubro!$C$18</f>
        <v>*</v>
      </c>
      <c r="P11" s="17" t="str">
        <f>[7]Outubro!$C$19</f>
        <v>*</v>
      </c>
      <c r="Q11" s="17" t="str">
        <f>[7]Outubro!$C$20</f>
        <v>*</v>
      </c>
      <c r="R11" s="17" t="str">
        <f>[7]Outubro!$C$21</f>
        <v>*</v>
      </c>
      <c r="S11" s="17" t="str">
        <f>[7]Outubro!$C$22</f>
        <v>*</v>
      </c>
      <c r="T11" s="17" t="str">
        <f>[7]Outubro!$C$23</f>
        <v>*</v>
      </c>
      <c r="U11" s="17" t="str">
        <f>[7]Outubro!$C$24</f>
        <v>*</v>
      </c>
      <c r="V11" s="17" t="str">
        <f>[7]Outubro!$C$25</f>
        <v>*</v>
      </c>
      <c r="W11" s="17" t="str">
        <f>[7]Outubro!$C$26</f>
        <v>*</v>
      </c>
      <c r="X11" s="17" t="str">
        <f>[7]Outubro!$C$27</f>
        <v>*</v>
      </c>
      <c r="Y11" s="17" t="str">
        <f>[7]Outubro!$C$28</f>
        <v>*</v>
      </c>
      <c r="Z11" s="17">
        <f>[7]Outubro!$C$29</f>
        <v>31.8</v>
      </c>
      <c r="AA11" s="17">
        <f>[7]Outubro!$C$30</f>
        <v>35.200000000000003</v>
      </c>
      <c r="AB11" s="17">
        <f>[7]Outubro!$C$31</f>
        <v>27</v>
      </c>
      <c r="AC11" s="17">
        <f>[7]Outubro!$C$32</f>
        <v>27.8</v>
      </c>
      <c r="AD11" s="17">
        <f>[7]Outubro!$C$33</f>
        <v>30.4</v>
      </c>
      <c r="AE11" s="17">
        <f>[7]Outubro!$C$34</f>
        <v>34.200000000000003</v>
      </c>
      <c r="AF11" s="17">
        <f>[7]Outubro!$C$35</f>
        <v>34.9</v>
      </c>
      <c r="AG11" s="28">
        <f t="shared" si="1"/>
        <v>35.200000000000003</v>
      </c>
      <c r="AH11" s="30">
        <f t="shared" si="2"/>
        <v>32.24444444444444</v>
      </c>
    </row>
    <row r="12" spans="1:34" ht="17.100000000000001" customHeight="1" x14ac:dyDescent="0.2">
      <c r="A12" s="15" t="s">
        <v>4</v>
      </c>
      <c r="B12" s="17">
        <f>[8]Outubro!$C$5</f>
        <v>32.700000000000003</v>
      </c>
      <c r="C12" s="17">
        <f>[8]Outubro!$C$6</f>
        <v>32.799999999999997</v>
      </c>
      <c r="D12" s="17">
        <f>[8]Outubro!$C$7</f>
        <v>34.1</v>
      </c>
      <c r="E12" s="17">
        <f>[8]Outubro!$C$8</f>
        <v>25.9</v>
      </c>
      <c r="F12" s="17">
        <f>[8]Outubro!$C$9</f>
        <v>25.3</v>
      </c>
      <c r="G12" s="17">
        <f>[8]Outubro!$C$10</f>
        <v>25.5</v>
      </c>
      <c r="H12" s="17">
        <f>[8]Outubro!$C$11</f>
        <v>27.4</v>
      </c>
      <c r="I12" s="17">
        <f>[8]Outubro!$C$12</f>
        <v>29.2</v>
      </c>
      <c r="J12" s="17">
        <f>[8]Outubro!$C$13</f>
        <v>32.200000000000003</v>
      </c>
      <c r="K12" s="17">
        <f>[8]Outubro!$C$14</f>
        <v>33.200000000000003</v>
      </c>
      <c r="L12" s="17">
        <f>[8]Outubro!$C$15</f>
        <v>31.8</v>
      </c>
      <c r="M12" s="17">
        <f>[8]Outubro!$C$16</f>
        <v>31.2</v>
      </c>
      <c r="N12" s="17">
        <f>[8]Outubro!$C$17</f>
        <v>30.6</v>
      </c>
      <c r="O12" s="17">
        <f>[8]Outubro!$C$18</f>
        <v>30.4</v>
      </c>
      <c r="P12" s="17">
        <f>[8]Outubro!$C$19</f>
        <v>31.7</v>
      </c>
      <c r="Q12" s="17">
        <f>[8]Outubro!$C$20</f>
        <v>34.6</v>
      </c>
      <c r="R12" s="17">
        <f>[8]Outubro!$C$21</f>
        <v>31.4</v>
      </c>
      <c r="S12" s="17">
        <f>[8]Outubro!$C$22</f>
        <v>32.9</v>
      </c>
      <c r="T12" s="17">
        <f>[8]Outubro!$C$23</f>
        <v>33.299999999999997</v>
      </c>
      <c r="U12" s="17">
        <f>[8]Outubro!$C$24</f>
        <v>30</v>
      </c>
      <c r="V12" s="17">
        <f>[8]Outubro!$C$25</f>
        <v>29.3</v>
      </c>
      <c r="W12" s="17">
        <f>[8]Outubro!$C$26</f>
        <v>30.6</v>
      </c>
      <c r="X12" s="17">
        <f>[8]Outubro!$C$27</f>
        <v>32.1</v>
      </c>
      <c r="Y12" s="17">
        <f>[8]Outubro!$C$28</f>
        <v>32.200000000000003</v>
      </c>
      <c r="Z12" s="17">
        <f>[8]Outubro!$C$29</f>
        <v>29.5</v>
      </c>
      <c r="AA12" s="17">
        <f>[8]Outubro!$C$30</f>
        <v>31.1</v>
      </c>
      <c r="AB12" s="17">
        <f>[8]Outubro!$C$31</f>
        <v>23.8</v>
      </c>
      <c r="AC12" s="17">
        <f>[8]Outubro!$C$32</f>
        <v>24.4</v>
      </c>
      <c r="AD12" s="17">
        <f>[8]Outubro!$C$33</f>
        <v>28.9</v>
      </c>
      <c r="AE12" s="17">
        <f>[8]Outubro!$C$34</f>
        <v>31.6</v>
      </c>
      <c r="AF12" s="17">
        <f>[8]Outubro!$C$35</f>
        <v>31.9</v>
      </c>
      <c r="AG12" s="28">
        <f t="shared" si="1"/>
        <v>34.6</v>
      </c>
      <c r="AH12" s="30">
        <f t="shared" si="2"/>
        <v>30.374193548387094</v>
      </c>
    </row>
    <row r="13" spans="1:34" ht="17.100000000000001" customHeight="1" x14ac:dyDescent="0.2">
      <c r="A13" s="15" t="s">
        <v>5</v>
      </c>
      <c r="B13" s="17">
        <f>[9]Outubro!$C$5</f>
        <v>34.4</v>
      </c>
      <c r="C13" s="17">
        <f>[9]Outubro!$C$6</f>
        <v>35.9</v>
      </c>
      <c r="D13" s="17">
        <f>[9]Outubro!$C$7</f>
        <v>31.4</v>
      </c>
      <c r="E13" s="17">
        <f>[9]Outubro!$C$8</f>
        <v>26.5</v>
      </c>
      <c r="F13" s="17">
        <f>[9]Outubro!$C$9</f>
        <v>24.6</v>
      </c>
      <c r="G13" s="17">
        <f>[9]Outubro!$C$10</f>
        <v>27.9</v>
      </c>
      <c r="H13" s="17">
        <f>[9]Outubro!$C$11</f>
        <v>30.1</v>
      </c>
      <c r="I13" s="17">
        <f>[9]Outubro!$C$12</f>
        <v>33.299999999999997</v>
      </c>
      <c r="J13" s="17">
        <f>[9]Outubro!$C$13</f>
        <v>33.9</v>
      </c>
      <c r="K13" s="17">
        <f>[9]Outubro!$C$14</f>
        <v>36.4</v>
      </c>
      <c r="L13" s="17">
        <f>[9]Outubro!$C$15</f>
        <v>36.700000000000003</v>
      </c>
      <c r="M13" s="17">
        <f>[9]Outubro!$C$16</f>
        <v>32.200000000000003</v>
      </c>
      <c r="N13" s="17">
        <f>[9]Outubro!$C$17</f>
        <v>34.5</v>
      </c>
      <c r="O13" s="17">
        <f>[9]Outubro!$C$18</f>
        <v>36.799999999999997</v>
      </c>
      <c r="P13" s="17">
        <f>[9]Outubro!$C$19</f>
        <v>34.799999999999997</v>
      </c>
      <c r="Q13" s="17">
        <f>[9]Outubro!$C$20</f>
        <v>38.200000000000003</v>
      </c>
      <c r="R13" s="17">
        <f>[9]Outubro!$C$21</f>
        <v>38.5</v>
      </c>
      <c r="S13" s="17">
        <f>[9]Outubro!$C$22</f>
        <v>38.1</v>
      </c>
      <c r="T13" s="17">
        <f>[9]Outubro!$C$23</f>
        <v>38.6</v>
      </c>
      <c r="U13" s="17">
        <f>[9]Outubro!$C$24</f>
        <v>33</v>
      </c>
      <c r="V13" s="17">
        <f>[9]Outubro!$C$25</f>
        <v>31.8</v>
      </c>
      <c r="W13" s="17">
        <f>[9]Outubro!$C$26</f>
        <v>35.4</v>
      </c>
      <c r="X13" s="17">
        <f>[9]Outubro!$C$27</f>
        <v>36.700000000000003</v>
      </c>
      <c r="Y13" s="17">
        <f>[9]Outubro!$C$28</f>
        <v>33</v>
      </c>
      <c r="Z13" s="17">
        <f>[9]Outubro!$C$29</f>
        <v>35.1</v>
      </c>
      <c r="AA13" s="17">
        <f>[9]Outubro!$C$30</f>
        <v>31.3</v>
      </c>
      <c r="AB13" s="17">
        <f>[9]Outubro!$C$31</f>
        <v>29.9</v>
      </c>
      <c r="AC13" s="17">
        <f>[9]Outubro!$C$32</f>
        <v>28.9</v>
      </c>
      <c r="AD13" s="17">
        <f>[9]Outubro!$C$33</f>
        <v>30.9</v>
      </c>
      <c r="AE13" s="17">
        <f>[9]Outubro!$C$34</f>
        <v>35.4</v>
      </c>
      <c r="AF13" s="17">
        <f>[9]Outubro!$C$35</f>
        <v>36.4</v>
      </c>
      <c r="AG13" s="28">
        <f t="shared" si="1"/>
        <v>38.6</v>
      </c>
      <c r="AH13" s="30">
        <f t="shared" si="2"/>
        <v>33.567741935483866</v>
      </c>
    </row>
    <row r="14" spans="1:34" ht="17.100000000000001" customHeight="1" x14ac:dyDescent="0.2">
      <c r="A14" s="15" t="s">
        <v>47</v>
      </c>
      <c r="B14" s="17">
        <f>[10]Outubro!$C$5</f>
        <v>35.200000000000003</v>
      </c>
      <c r="C14" s="17">
        <f>[10]Outubro!$C$6</f>
        <v>35.799999999999997</v>
      </c>
      <c r="D14" s="17">
        <f>[10]Outubro!$C$7</f>
        <v>35.200000000000003</v>
      </c>
      <c r="E14" s="17">
        <f>[10]Outubro!$C$8</f>
        <v>27.2</v>
      </c>
      <c r="F14" s="17">
        <f>[10]Outubro!$C$9</f>
        <v>28.4</v>
      </c>
      <c r="G14" s="17">
        <f>[10]Outubro!$C$10</f>
        <v>26.7</v>
      </c>
      <c r="H14" s="17">
        <f>[10]Outubro!$C$11</f>
        <v>28.2</v>
      </c>
      <c r="I14" s="17">
        <f>[10]Outubro!$C$12</f>
        <v>31.6</v>
      </c>
      <c r="J14" s="17">
        <f>[10]Outubro!$C$13</f>
        <v>35.6</v>
      </c>
      <c r="K14" s="17">
        <f>[10]Outubro!$C$14</f>
        <v>35.5</v>
      </c>
      <c r="L14" s="17">
        <f>[10]Outubro!$C$15</f>
        <v>29.5</v>
      </c>
      <c r="M14" s="17">
        <f>[10]Outubro!$C$16</f>
        <v>30.4</v>
      </c>
      <c r="N14" s="17">
        <f>[10]Outubro!$C$17</f>
        <v>30.6</v>
      </c>
      <c r="O14" s="17">
        <f>[10]Outubro!$C$18</f>
        <v>30.8</v>
      </c>
      <c r="P14" s="17">
        <f>[10]Outubro!$C$19</f>
        <v>32.299999999999997</v>
      </c>
      <c r="Q14" s="17">
        <f>[10]Outubro!$C$20</f>
        <v>35.5</v>
      </c>
      <c r="R14" s="17">
        <f>[10]Outubro!$C$21</f>
        <v>32.4</v>
      </c>
      <c r="S14" s="17">
        <f>[10]Outubro!$C$22</f>
        <v>33.799999999999997</v>
      </c>
      <c r="T14" s="17">
        <f>[10]Outubro!$C$23</f>
        <v>35.700000000000003</v>
      </c>
      <c r="U14" s="17">
        <f>[10]Outubro!$C$24</f>
        <v>29.8</v>
      </c>
      <c r="V14" s="17">
        <f>[10]Outubro!$C$25</f>
        <v>31.5</v>
      </c>
      <c r="W14" s="17">
        <f>[10]Outubro!$C$26</f>
        <v>32.1</v>
      </c>
      <c r="X14" s="17">
        <f>[10]Outubro!$C$27</f>
        <v>33.200000000000003</v>
      </c>
      <c r="Y14" s="17">
        <f>[10]Outubro!$C$28</f>
        <v>31.7</v>
      </c>
      <c r="Z14" s="17">
        <f>[10]Outubro!$C$29</f>
        <v>32.799999999999997</v>
      </c>
      <c r="AA14" s="17">
        <f>[10]Outubro!$C$30</f>
        <v>31.9</v>
      </c>
      <c r="AB14" s="17">
        <f>[10]Outubro!$C$31</f>
        <v>24.3</v>
      </c>
      <c r="AC14" s="17">
        <f>[10]Outubro!$C$32</f>
        <v>25.6</v>
      </c>
      <c r="AD14" s="17">
        <f>[10]Outubro!$C$33</f>
        <v>29.7</v>
      </c>
      <c r="AE14" s="17">
        <f>[10]Outubro!$C$34</f>
        <v>33.6</v>
      </c>
      <c r="AF14" s="17">
        <f>[10]Outubro!$C$35</f>
        <v>32.5</v>
      </c>
      <c r="AG14" s="28">
        <f>MAX(B14:AF14)</f>
        <v>35.799999999999997</v>
      </c>
      <c r="AH14" s="30">
        <f>AVERAGE(B14:AF14)</f>
        <v>31.583870967741937</v>
      </c>
    </row>
    <row r="15" spans="1:34" ht="17.100000000000001" customHeight="1" x14ac:dyDescent="0.2">
      <c r="A15" s="15" t="s">
        <v>6</v>
      </c>
      <c r="B15" s="17">
        <f>[11]Outubro!$C$5</f>
        <v>38.700000000000003</v>
      </c>
      <c r="C15" s="17">
        <f>[11]Outubro!$C$6</f>
        <v>38.5</v>
      </c>
      <c r="D15" s="17">
        <f>[11]Outubro!$C$7</f>
        <v>34.700000000000003</v>
      </c>
      <c r="E15" s="17">
        <f>[11]Outubro!$C$8</f>
        <v>28.4</v>
      </c>
      <c r="F15" s="17">
        <f>[11]Outubro!$C$9</f>
        <v>27.4</v>
      </c>
      <c r="G15" s="17">
        <f>[11]Outubro!$C$10</f>
        <v>27.7</v>
      </c>
      <c r="H15" s="17">
        <f>[11]Outubro!$C$11</f>
        <v>30.4</v>
      </c>
      <c r="I15" s="17">
        <f>[11]Outubro!$C$12</f>
        <v>34.299999999999997</v>
      </c>
      <c r="J15" s="17">
        <f>[11]Outubro!$C$13</f>
        <v>36.799999999999997</v>
      </c>
      <c r="K15" s="17">
        <f>[11]Outubro!$C$14</f>
        <v>38.1</v>
      </c>
      <c r="L15" s="17">
        <f>[11]Outubro!$C$15</f>
        <v>35</v>
      </c>
      <c r="M15" s="17">
        <f>[11]Outubro!$C$16</f>
        <v>32.299999999999997</v>
      </c>
      <c r="N15" s="17">
        <f>[11]Outubro!$C$17</f>
        <v>34.700000000000003</v>
      </c>
      <c r="O15" s="17">
        <f>[11]Outubro!$C$18</f>
        <v>35.700000000000003</v>
      </c>
      <c r="P15" s="17">
        <f>[11]Outubro!$C$19</f>
        <v>35.6</v>
      </c>
      <c r="Q15" s="17">
        <f>[11]Outubro!$C$20</f>
        <v>37.6</v>
      </c>
      <c r="R15" s="17">
        <f>[11]Outubro!$C$21</f>
        <v>29.8</v>
      </c>
      <c r="S15" s="17">
        <f>[11]Outubro!$C$22</f>
        <v>35.299999999999997</v>
      </c>
      <c r="T15" s="17">
        <f>[11]Outubro!$C$23</f>
        <v>37.799999999999997</v>
      </c>
      <c r="U15" s="17">
        <f>[11]Outubro!$C$24</f>
        <v>31.4</v>
      </c>
      <c r="V15" s="17">
        <f>[11]Outubro!$C$25</f>
        <v>33.299999999999997</v>
      </c>
      <c r="W15" s="17">
        <f>[11]Outubro!$C$26</f>
        <v>35.700000000000003</v>
      </c>
      <c r="X15" s="17">
        <f>[11]Outubro!$C$27</f>
        <v>37.4</v>
      </c>
      <c r="Y15" s="17">
        <f>[11]Outubro!$C$28</f>
        <v>32.4</v>
      </c>
      <c r="Z15" s="17">
        <f>[11]Outubro!$C$29</f>
        <v>35.200000000000003</v>
      </c>
      <c r="AA15" s="17">
        <f>[11]Outubro!$C$30</f>
        <v>33.299999999999997</v>
      </c>
      <c r="AB15" s="17">
        <f>[11]Outubro!$C$31</f>
        <v>30.3</v>
      </c>
      <c r="AC15" s="17">
        <f>[11]Outubro!$C$32</f>
        <v>29.7</v>
      </c>
      <c r="AD15" s="17">
        <f>[11]Outubro!$C$33</f>
        <v>31.2</v>
      </c>
      <c r="AE15" s="17">
        <f>[11]Outubro!$C$34</f>
        <v>36</v>
      </c>
      <c r="AF15" s="17">
        <f>[11]Outubro!$C$35</f>
        <v>33.9</v>
      </c>
      <c r="AG15" s="28">
        <f t="shared" si="1"/>
        <v>38.700000000000003</v>
      </c>
      <c r="AH15" s="30">
        <f t="shared" si="2"/>
        <v>33.825806451612898</v>
      </c>
    </row>
    <row r="16" spans="1:34" ht="17.100000000000001" customHeight="1" x14ac:dyDescent="0.2">
      <c r="A16" s="15" t="s">
        <v>7</v>
      </c>
      <c r="B16" s="17">
        <f>[12]Outubro!$C$5</f>
        <v>30.7</v>
      </c>
      <c r="C16" s="17">
        <f>[12]Outubro!$C$6</f>
        <v>30.3</v>
      </c>
      <c r="D16" s="17">
        <f>[12]Outubro!$C$7</f>
        <v>26.8</v>
      </c>
      <c r="E16" s="17">
        <f>[12]Outubro!$C$8</f>
        <v>25.8</v>
      </c>
      <c r="F16" s="17">
        <f>[12]Outubro!$C$9</f>
        <v>25</v>
      </c>
      <c r="G16" s="17">
        <f>[12]Outubro!$C$10</f>
        <v>22.6</v>
      </c>
      <c r="H16" s="17">
        <f>[12]Outubro!$C$11</f>
        <v>27.1</v>
      </c>
      <c r="I16" s="17">
        <f>[12]Outubro!$C$12</f>
        <v>30.2</v>
      </c>
      <c r="J16" s="17">
        <f>[12]Outubro!$C$13</f>
        <v>32</v>
      </c>
      <c r="K16" s="17">
        <f>[12]Outubro!$C$14</f>
        <v>33.700000000000003</v>
      </c>
      <c r="L16" s="17">
        <f>[12]Outubro!$C$15</f>
        <v>30.9</v>
      </c>
      <c r="M16" s="17">
        <f>[12]Outubro!$C$16</f>
        <v>35.200000000000003</v>
      </c>
      <c r="N16" s="17">
        <f>[12]Outubro!$C$17</f>
        <v>27.4</v>
      </c>
      <c r="O16" s="17">
        <f>[12]Outubro!$C$18</f>
        <v>25.1</v>
      </c>
      <c r="P16" s="17">
        <f>[12]Outubro!$C$19</f>
        <v>35.200000000000003</v>
      </c>
      <c r="Q16" s="17">
        <f>[12]Outubro!$C$20</f>
        <v>37.4</v>
      </c>
      <c r="R16" s="17">
        <f>[12]Outubro!$C$21</f>
        <v>36</v>
      </c>
      <c r="S16" s="17">
        <f>[12]Outubro!$C$22</f>
        <v>36.700000000000003</v>
      </c>
      <c r="T16" s="17">
        <f>[12]Outubro!$C$23</f>
        <v>37.799999999999997</v>
      </c>
      <c r="U16" s="17">
        <f>[12]Outubro!$C$24</f>
        <v>33.799999999999997</v>
      </c>
      <c r="V16" s="17">
        <f>[12]Outubro!$C$25</f>
        <v>29</v>
      </c>
      <c r="W16" s="17">
        <f>[12]Outubro!$C$26</f>
        <v>33.299999999999997</v>
      </c>
      <c r="X16" s="17">
        <f>[12]Outubro!$C$27</f>
        <v>34</v>
      </c>
      <c r="Y16" s="17">
        <f>[12]Outubro!$C$28</f>
        <v>33.1</v>
      </c>
      <c r="Z16" s="17">
        <f>[12]Outubro!$C$29</f>
        <v>34.200000000000003</v>
      </c>
      <c r="AA16" s="17">
        <f>[12]Outubro!$C$30</f>
        <v>29.1</v>
      </c>
      <c r="AB16" s="17">
        <f>[12]Outubro!$C$31</f>
        <v>24.8</v>
      </c>
      <c r="AC16" s="17">
        <f>[12]Outubro!$C$32</f>
        <v>23.1</v>
      </c>
      <c r="AD16" s="17">
        <f>[12]Outubro!$C$33</f>
        <v>27.7</v>
      </c>
      <c r="AE16" s="17">
        <f>[12]Outubro!$C$34</f>
        <v>30.5</v>
      </c>
      <c r="AF16" s="17">
        <f>[12]Outubro!$C$35</f>
        <v>33.1</v>
      </c>
      <c r="AG16" s="28">
        <f t="shared" si="1"/>
        <v>37.799999999999997</v>
      </c>
      <c r="AH16" s="30">
        <f t="shared" si="2"/>
        <v>30.696774193548386</v>
      </c>
    </row>
    <row r="17" spans="1:34" ht="17.100000000000001" customHeight="1" x14ac:dyDescent="0.2">
      <c r="A17" s="15" t="s">
        <v>8</v>
      </c>
      <c r="B17" s="17">
        <f>[13]Outubro!$C$5</f>
        <v>29.7</v>
      </c>
      <c r="C17" s="17">
        <f>[13]Outubro!$C$6</f>
        <v>29.5</v>
      </c>
      <c r="D17" s="17">
        <f>[13]Outubro!$C$7</f>
        <v>24.8</v>
      </c>
      <c r="E17" s="17">
        <f>[13]Outubro!$C$8</f>
        <v>25.8</v>
      </c>
      <c r="F17" s="17">
        <f>[13]Outubro!$C$9</f>
        <v>27</v>
      </c>
      <c r="G17" s="17">
        <f>[13]Outubro!$C$10</f>
        <v>22.5</v>
      </c>
      <c r="H17" s="17">
        <f>[13]Outubro!$C$11</f>
        <v>27.4</v>
      </c>
      <c r="I17" s="17">
        <f>[13]Outubro!$C$12</f>
        <v>29.8</v>
      </c>
      <c r="J17" s="17">
        <f>[13]Outubro!$C$13</f>
        <v>31.2</v>
      </c>
      <c r="K17" s="17">
        <f>[13]Outubro!$C$14</f>
        <v>32.1</v>
      </c>
      <c r="L17" s="17">
        <f>[13]Outubro!$C$15</f>
        <v>30.7</v>
      </c>
      <c r="M17" s="17">
        <f>[13]Outubro!$C$16</f>
        <v>35.299999999999997</v>
      </c>
      <c r="N17" s="17">
        <f>[13]Outubro!$C$17</f>
        <v>23.4</v>
      </c>
      <c r="O17" s="17">
        <f>[13]Outubro!$C$18</f>
        <v>26.5</v>
      </c>
      <c r="P17" s="17">
        <f>[13]Outubro!$C$19</f>
        <v>30.2</v>
      </c>
      <c r="Q17" s="17">
        <f>[13]Outubro!$C$20</f>
        <v>36.299999999999997</v>
      </c>
      <c r="R17" s="17">
        <f>[13]Outubro!$C$21</f>
        <v>35.1</v>
      </c>
      <c r="S17" s="17">
        <f>[13]Outubro!$C$22</f>
        <v>33.4</v>
      </c>
      <c r="T17" s="17">
        <f>[13]Outubro!$C$23</f>
        <v>37.799999999999997</v>
      </c>
      <c r="U17" s="17">
        <f>[13]Outubro!$C$24</f>
        <v>30.9</v>
      </c>
      <c r="V17" s="17">
        <f>[13]Outubro!$C$25</f>
        <v>27.9</v>
      </c>
      <c r="W17" s="17">
        <f>[13]Outubro!$C$26</f>
        <v>32.9</v>
      </c>
      <c r="X17" s="17">
        <f>[13]Outubro!$C$27</f>
        <v>33.1</v>
      </c>
      <c r="Y17" s="17">
        <f>[13]Outubro!$C$28</f>
        <v>33.9</v>
      </c>
      <c r="Z17" s="17">
        <f>[13]Outubro!$C$29</f>
        <v>31.1</v>
      </c>
      <c r="AA17" s="17">
        <f>[13]Outubro!$C$30</f>
        <v>24.7</v>
      </c>
      <c r="AB17" s="17">
        <f>[13]Outubro!$C$31</f>
        <v>24.5</v>
      </c>
      <c r="AC17" s="17">
        <f>[13]Outubro!$C$32</f>
        <v>21.8</v>
      </c>
      <c r="AD17" s="17">
        <f>[13]Outubro!$C$33</f>
        <v>27.2</v>
      </c>
      <c r="AE17" s="17">
        <f>[13]Outubro!$C$34</f>
        <v>30.3</v>
      </c>
      <c r="AF17" s="17">
        <f>[13]Outubro!$C$35</f>
        <v>33</v>
      </c>
      <c r="AG17" s="28">
        <f>MAX(B17:AF17)</f>
        <v>37.799999999999997</v>
      </c>
      <c r="AH17" s="30">
        <f>AVERAGE(B17:AF17)</f>
        <v>29.670967741935481</v>
      </c>
    </row>
    <row r="18" spans="1:34" ht="17.100000000000001" customHeight="1" x14ac:dyDescent="0.2">
      <c r="A18" s="15" t="s">
        <v>9</v>
      </c>
      <c r="B18" s="17">
        <f>[14]Outubro!$C$5</f>
        <v>30.2</v>
      </c>
      <c r="C18" s="17">
        <f>[14]Outubro!$C$6</f>
        <v>30.7</v>
      </c>
      <c r="D18" s="17">
        <f>[14]Outubro!$C$7</f>
        <v>25.9</v>
      </c>
      <c r="E18" s="17">
        <f>[14]Outubro!$C$8</f>
        <v>25.8</v>
      </c>
      <c r="F18" s="17">
        <f>[14]Outubro!$C$9</f>
        <v>26.6</v>
      </c>
      <c r="G18" s="17">
        <f>[14]Outubro!$C$10</f>
        <v>23.8</v>
      </c>
      <c r="H18" s="17">
        <f>[14]Outubro!$C$11</f>
        <v>28.2</v>
      </c>
      <c r="I18" s="17">
        <f>[14]Outubro!$C$12</f>
        <v>30.7</v>
      </c>
      <c r="J18" s="17">
        <f>[14]Outubro!$C$13</f>
        <v>32.700000000000003</v>
      </c>
      <c r="K18" s="17">
        <f>[14]Outubro!$C$14</f>
        <v>33</v>
      </c>
      <c r="L18" s="17">
        <f>[14]Outubro!$C$15</f>
        <v>28.7</v>
      </c>
      <c r="M18" s="17">
        <f>[14]Outubro!$C$16</f>
        <v>30.6</v>
      </c>
      <c r="N18" s="17">
        <f>[14]Outubro!$C$17</f>
        <v>27</v>
      </c>
      <c r="O18" s="17">
        <f>[14]Outubro!$C$18</f>
        <v>24.6</v>
      </c>
      <c r="P18" s="17">
        <f>[14]Outubro!$C$19</f>
        <v>27.6</v>
      </c>
      <c r="Q18" s="17">
        <f>[14]Outubro!$C$20</f>
        <v>28.8</v>
      </c>
      <c r="R18" s="17">
        <f>[14]Outubro!$C$21</f>
        <v>32.5</v>
      </c>
      <c r="S18" s="17">
        <f>[14]Outubro!$C$22</f>
        <v>28.6</v>
      </c>
      <c r="T18" s="17">
        <f>[14]Outubro!$C$23</f>
        <v>32.9</v>
      </c>
      <c r="U18" s="17">
        <f>[14]Outubro!$C$24</f>
        <v>27.9</v>
      </c>
      <c r="V18" s="17">
        <f>[14]Outubro!$C$25</f>
        <v>28.3</v>
      </c>
      <c r="W18" s="17">
        <f>[14]Outubro!$C$26</f>
        <v>26.1</v>
      </c>
      <c r="X18" s="17">
        <f>[14]Outubro!$C$27</f>
        <v>25.9</v>
      </c>
      <c r="Y18" s="17">
        <f>[14]Outubro!$C$28</f>
        <v>28.7</v>
      </c>
      <c r="Z18" s="17">
        <f>[14]Outubro!$C$29</f>
        <v>30.2</v>
      </c>
      <c r="AA18" s="17">
        <f>[14]Outubro!$C$30</f>
        <v>25.6</v>
      </c>
      <c r="AB18" s="17">
        <f>[14]Outubro!$C$31</f>
        <v>24</v>
      </c>
      <c r="AC18" s="17">
        <f>[14]Outubro!$C$32</f>
        <v>23.3</v>
      </c>
      <c r="AD18" s="17">
        <f>[14]Outubro!$C$33</f>
        <v>24</v>
      </c>
      <c r="AE18" s="17">
        <f>[14]Outubro!$C$34</f>
        <v>23.1</v>
      </c>
      <c r="AF18" s="17">
        <f>[14]Outubro!$C$35</f>
        <v>25.2</v>
      </c>
      <c r="AG18" s="28">
        <f>MAX(B18:AF18)</f>
        <v>33</v>
      </c>
      <c r="AH18" s="30">
        <f>AVERAGE(B18:AF18)</f>
        <v>27.780645161290323</v>
      </c>
    </row>
    <row r="19" spans="1:34" ht="17.100000000000001" customHeight="1" x14ac:dyDescent="0.2">
      <c r="A19" s="15" t="s">
        <v>46</v>
      </c>
      <c r="B19" s="17">
        <f>[15]Outubro!$C$5</f>
        <v>32.799999999999997</v>
      </c>
      <c r="C19" s="17">
        <f>[15]Outubro!$C$6</f>
        <v>34.6</v>
      </c>
      <c r="D19" s="17">
        <f>[15]Outubro!$C$7</f>
        <v>29.1</v>
      </c>
      <c r="E19" s="17">
        <f>[15]Outubro!$C$8</f>
        <v>29.5</v>
      </c>
      <c r="F19" s="17">
        <f>[15]Outubro!$C$9</f>
        <v>28.8</v>
      </c>
      <c r="G19" s="17">
        <f>[15]Outubro!$C$10</f>
        <v>25.9</v>
      </c>
      <c r="H19" s="17">
        <f>[15]Outubro!$C$11</f>
        <v>29.6</v>
      </c>
      <c r="I19" s="17">
        <f>[15]Outubro!$C$12</f>
        <v>32.299999999999997</v>
      </c>
      <c r="J19" s="17">
        <f>[15]Outubro!$C$13</f>
        <v>34.200000000000003</v>
      </c>
      <c r="K19" s="17">
        <f>[15]Outubro!$C$14</f>
        <v>36.6</v>
      </c>
      <c r="L19" s="17">
        <f>[15]Outubro!$C$15</f>
        <v>35.9</v>
      </c>
      <c r="M19" s="17">
        <f>[15]Outubro!$C$16</f>
        <v>34.1</v>
      </c>
      <c r="N19" s="17">
        <f>[15]Outubro!$C$17</f>
        <v>31.7</v>
      </c>
      <c r="O19" s="17">
        <f>[15]Outubro!$C$18</f>
        <v>30</v>
      </c>
      <c r="P19" s="17">
        <f>[15]Outubro!$C$19</f>
        <v>35.1</v>
      </c>
      <c r="Q19" s="17">
        <f>[15]Outubro!$C$20</f>
        <v>36.700000000000003</v>
      </c>
      <c r="R19" s="17">
        <f>[15]Outubro!$C$21</f>
        <v>37.5</v>
      </c>
      <c r="S19" s="17">
        <f>[15]Outubro!$C$22</f>
        <v>36.299999999999997</v>
      </c>
      <c r="T19" s="17">
        <f>[15]Outubro!$C$23</f>
        <v>38.200000000000003</v>
      </c>
      <c r="U19" s="17">
        <f>[15]Outubro!$C$24</f>
        <v>32.200000000000003</v>
      </c>
      <c r="V19" s="17">
        <f>[15]Outubro!$C$25</f>
        <v>32</v>
      </c>
      <c r="W19" s="17">
        <f>[15]Outubro!$C$26</f>
        <v>35.700000000000003</v>
      </c>
      <c r="X19" s="17">
        <f>[15]Outubro!$C$27</f>
        <v>37</v>
      </c>
      <c r="Y19" s="17">
        <f>[15]Outubro!$C$28</f>
        <v>31.8</v>
      </c>
      <c r="Z19" s="17">
        <f>[15]Outubro!$C$29</f>
        <v>34.1</v>
      </c>
      <c r="AA19" s="17">
        <f>[15]Outubro!$C$30</f>
        <v>29.5</v>
      </c>
      <c r="AB19" s="17">
        <f>[15]Outubro!$C$31</f>
        <v>27.2</v>
      </c>
      <c r="AC19" s="17">
        <f>[15]Outubro!$C$32</f>
        <v>27.1</v>
      </c>
      <c r="AD19" s="17">
        <f>[15]Outubro!$C$33</f>
        <v>31.7</v>
      </c>
      <c r="AE19" s="17">
        <f>[15]Outubro!$C$34</f>
        <v>34.299999999999997</v>
      </c>
      <c r="AF19" s="17">
        <f>[15]Outubro!$C$35</f>
        <v>35.6</v>
      </c>
      <c r="AG19" s="28">
        <f>MAX(B19:AF19)</f>
        <v>38.200000000000003</v>
      </c>
      <c r="AH19" s="30">
        <f>AVERAGE(B19:AF19)</f>
        <v>32.809677419354848</v>
      </c>
    </row>
    <row r="20" spans="1:34" ht="17.100000000000001" customHeight="1" x14ac:dyDescent="0.2">
      <c r="A20" s="15" t="s">
        <v>10</v>
      </c>
      <c r="B20" s="17">
        <f>[16]Outubro!$C$5</f>
        <v>30.2</v>
      </c>
      <c r="C20" s="17">
        <f>[16]Outubro!$C$6</f>
        <v>31</v>
      </c>
      <c r="D20" s="17" t="str">
        <f>[16]Outubro!$C$7</f>
        <v>*</v>
      </c>
      <c r="E20" s="17">
        <f>[16]Outubro!$C$8</f>
        <v>25.7</v>
      </c>
      <c r="F20" s="17">
        <f>[16]Outubro!$C$9</f>
        <v>26.2</v>
      </c>
      <c r="G20" s="17">
        <f>[16]Outubro!$C$10</f>
        <v>23</v>
      </c>
      <c r="H20" s="17">
        <f>[16]Outubro!$C$11</f>
        <v>27.6</v>
      </c>
      <c r="I20" s="17">
        <f>[16]Outubro!$C$12</f>
        <v>30.8</v>
      </c>
      <c r="J20" s="17">
        <f>[16]Outubro!$C$13</f>
        <v>32.200000000000003</v>
      </c>
      <c r="K20" s="17">
        <f>[16]Outubro!$C$14</f>
        <v>33</v>
      </c>
      <c r="L20" s="17">
        <f>[16]Outubro!$C$15</f>
        <v>33</v>
      </c>
      <c r="M20" s="17">
        <f>[16]Outubro!$C$16</f>
        <v>35.299999999999997</v>
      </c>
      <c r="N20" s="17" t="str">
        <f>[16]Outubro!$C$17</f>
        <v>*</v>
      </c>
      <c r="O20" s="17">
        <f>[16]Outubro!$C$18</f>
        <v>25.1</v>
      </c>
      <c r="P20" s="17">
        <f>[16]Outubro!$C$19</f>
        <v>32.1</v>
      </c>
      <c r="Q20" s="17">
        <f>[16]Outubro!$C$20</f>
        <v>36.299999999999997</v>
      </c>
      <c r="R20" s="17" t="str">
        <f>[16]Outubro!$C$21</f>
        <v>*</v>
      </c>
      <c r="S20" s="17" t="str">
        <f>[16]Outubro!$C$22</f>
        <v>*</v>
      </c>
      <c r="T20" s="17">
        <f>[16]Outubro!$C$23</f>
        <v>37.4</v>
      </c>
      <c r="U20" s="17">
        <f>[16]Outubro!$C$24</f>
        <v>31.5</v>
      </c>
      <c r="V20" s="17" t="str">
        <f>[16]Outubro!$C$25</f>
        <v>*</v>
      </c>
      <c r="W20" s="17">
        <f>[16]Outubro!$C$26</f>
        <v>33.799999999999997</v>
      </c>
      <c r="X20" s="17">
        <f>[16]Outubro!$C$27</f>
        <v>34.299999999999997</v>
      </c>
      <c r="Y20" s="17">
        <f>[16]Outubro!$C$28</f>
        <v>33.4</v>
      </c>
      <c r="Z20" s="17">
        <f>[16]Outubro!$C$29</f>
        <v>32.5</v>
      </c>
      <c r="AA20" s="17">
        <f>[16]Outubro!$C$30</f>
        <v>23</v>
      </c>
      <c r="AB20" s="17">
        <f>[16]Outubro!$C$31</f>
        <v>24.3</v>
      </c>
      <c r="AC20" s="17">
        <f>[16]Outubro!$C$32</f>
        <v>23.3</v>
      </c>
      <c r="AD20" s="17">
        <f>[16]Outubro!$C$33</f>
        <v>28.6</v>
      </c>
      <c r="AE20" s="17">
        <f>[16]Outubro!$C$34</f>
        <v>31.6</v>
      </c>
      <c r="AF20" s="17">
        <f>[16]Outubro!$C$35</f>
        <v>34.1</v>
      </c>
      <c r="AG20" s="28">
        <f t="shared" ref="AG20:AG30" si="5">MAX(B20:AF20)</f>
        <v>37.4</v>
      </c>
      <c r="AH20" s="30">
        <f t="shared" ref="AH20:AH30" si="6">AVERAGE(B20:AF20)</f>
        <v>30.357692307692307</v>
      </c>
    </row>
    <row r="21" spans="1:34" ht="17.100000000000001" customHeight="1" x14ac:dyDescent="0.2">
      <c r="A21" s="15" t="s">
        <v>11</v>
      </c>
      <c r="B21" s="17">
        <f>[17]Outubro!$C$5</f>
        <v>31.1</v>
      </c>
      <c r="C21" s="17">
        <f>[17]Outubro!$C$6</f>
        <v>32</v>
      </c>
      <c r="D21" s="17">
        <f>[17]Outubro!$C$7</f>
        <v>27.1</v>
      </c>
      <c r="E21" s="17">
        <f>[17]Outubro!$C$8</f>
        <v>26.5</v>
      </c>
      <c r="F21" s="17">
        <f>[17]Outubro!$C$9</f>
        <v>25.4</v>
      </c>
      <c r="G21" s="17">
        <f>[17]Outubro!$C$10</f>
        <v>24.3</v>
      </c>
      <c r="H21" s="17">
        <f>[17]Outubro!$C$11</f>
        <v>28.8</v>
      </c>
      <c r="I21" s="17">
        <f>[17]Outubro!$C$12</f>
        <v>31.3</v>
      </c>
      <c r="J21" s="17">
        <f>[17]Outubro!$C$13</f>
        <v>33</v>
      </c>
      <c r="K21" s="17">
        <f>[17]Outubro!$C$14</f>
        <v>35.200000000000003</v>
      </c>
      <c r="L21" s="17">
        <f>[17]Outubro!$C$15</f>
        <v>34.200000000000003</v>
      </c>
      <c r="M21" s="17">
        <f>[17]Outubro!$C$16</f>
        <v>35.299999999999997</v>
      </c>
      <c r="N21" s="17">
        <f>[17]Outubro!$C$17</f>
        <v>27.8</v>
      </c>
      <c r="O21" s="17">
        <f>[17]Outubro!$C$18</f>
        <v>26.8</v>
      </c>
      <c r="P21" s="17">
        <f>[17]Outubro!$C$19</f>
        <v>35.4</v>
      </c>
      <c r="Q21" s="17">
        <f>[17]Outubro!$C$20</f>
        <v>37.4</v>
      </c>
      <c r="R21" s="17">
        <f>[17]Outubro!$C$21</f>
        <v>37.9</v>
      </c>
      <c r="S21" s="17">
        <f>[17]Outubro!$C$22</f>
        <v>37.1</v>
      </c>
      <c r="T21" s="17">
        <f>[17]Outubro!$C$23</f>
        <v>38.6</v>
      </c>
      <c r="U21" s="17">
        <f>[17]Outubro!$C$24</f>
        <v>36.200000000000003</v>
      </c>
      <c r="V21" s="17">
        <f>[17]Outubro!$C$25</f>
        <v>30.9</v>
      </c>
      <c r="W21" s="17">
        <f>[17]Outubro!$C$26</f>
        <v>32.700000000000003</v>
      </c>
      <c r="X21" s="17">
        <f>[17]Outubro!$C$27</f>
        <v>33.9</v>
      </c>
      <c r="Y21" s="17">
        <f>[17]Outubro!$C$28</f>
        <v>32.1</v>
      </c>
      <c r="Z21" s="17">
        <f>[17]Outubro!$C$29</f>
        <v>35.5</v>
      </c>
      <c r="AA21" s="17">
        <f>[17]Outubro!$C$30</f>
        <v>32.799999999999997</v>
      </c>
      <c r="AB21" s="17">
        <f>[17]Outubro!$C$31</f>
        <v>27.6</v>
      </c>
      <c r="AC21" s="17">
        <f>[17]Outubro!$C$32</f>
        <v>25.5</v>
      </c>
      <c r="AD21" s="17">
        <f>[17]Outubro!$C$33</f>
        <v>28.8</v>
      </c>
      <c r="AE21" s="17">
        <f>[17]Outubro!$C$34</f>
        <v>33.799999999999997</v>
      </c>
      <c r="AF21" s="17">
        <f>[17]Outubro!$C$35</f>
        <v>36.200000000000003</v>
      </c>
      <c r="AG21" s="28">
        <f t="shared" si="5"/>
        <v>38.6</v>
      </c>
      <c r="AH21" s="30">
        <f t="shared" si="6"/>
        <v>31.974193548387099</v>
      </c>
    </row>
    <row r="22" spans="1:34" ht="17.100000000000001" customHeight="1" x14ac:dyDescent="0.2">
      <c r="A22" s="15" t="s">
        <v>12</v>
      </c>
      <c r="B22" s="17">
        <f>[18]Outubro!$C$5</f>
        <v>31.1</v>
      </c>
      <c r="C22" s="17">
        <f>[18]Outubro!$C$6</f>
        <v>35.700000000000003</v>
      </c>
      <c r="D22" s="17">
        <f>[18]Outubro!$C$7</f>
        <v>30.7</v>
      </c>
      <c r="E22" s="17">
        <f>[18]Outubro!$C$8</f>
        <v>27.1</v>
      </c>
      <c r="F22" s="17">
        <f>[18]Outubro!$C$9</f>
        <v>27.9</v>
      </c>
      <c r="G22" s="17">
        <f>[18]Outubro!$C$10</f>
        <v>29.1</v>
      </c>
      <c r="H22" s="17">
        <f>[18]Outubro!$C$11</f>
        <v>30.3</v>
      </c>
      <c r="I22" s="17">
        <f>[18]Outubro!$C$12</f>
        <v>33.200000000000003</v>
      </c>
      <c r="J22" s="17">
        <f>[18]Outubro!$C$13</f>
        <v>35</v>
      </c>
      <c r="K22" s="17">
        <f>[18]Outubro!$C$14</f>
        <v>37.700000000000003</v>
      </c>
      <c r="L22" s="17">
        <f>[18]Outubro!$C$15</f>
        <v>37.4</v>
      </c>
      <c r="M22" s="17">
        <f>[18]Outubro!$C$16</f>
        <v>33.6</v>
      </c>
      <c r="N22" s="17">
        <f>[18]Outubro!$C$17</f>
        <v>34.9</v>
      </c>
      <c r="O22" s="17">
        <f>[18]Outubro!$C$18</f>
        <v>34.5</v>
      </c>
      <c r="P22" s="17">
        <f>[18]Outubro!$C$19</f>
        <v>36</v>
      </c>
      <c r="Q22" s="17">
        <f>[18]Outubro!$C$20</f>
        <v>37.200000000000003</v>
      </c>
      <c r="R22" s="17">
        <f>[18]Outubro!$C$21</f>
        <v>38.1</v>
      </c>
      <c r="S22" s="17">
        <f>[18]Outubro!$C$22</f>
        <v>36.799999999999997</v>
      </c>
      <c r="T22" s="17">
        <f>[18]Outubro!$C$23</f>
        <v>39.1</v>
      </c>
      <c r="U22" s="17">
        <f>[18]Outubro!$C$24</f>
        <v>36.299999999999997</v>
      </c>
      <c r="V22" s="17">
        <f>[18]Outubro!$C$25</f>
        <v>33.700000000000003</v>
      </c>
      <c r="W22" s="17">
        <f>[18]Outubro!$C$26</f>
        <v>36.200000000000003</v>
      </c>
      <c r="X22" s="17">
        <f>[18]Outubro!$C$27</f>
        <v>37.700000000000003</v>
      </c>
      <c r="Y22" s="17">
        <f>[18]Outubro!$C$28</f>
        <v>31.2</v>
      </c>
      <c r="Z22" s="17">
        <f>[18]Outubro!$C$29</f>
        <v>35.200000000000003</v>
      </c>
      <c r="AA22" s="17">
        <f>[18]Outubro!$C$30</f>
        <v>29.3</v>
      </c>
      <c r="AB22" s="17">
        <f>[18]Outubro!$C$31</f>
        <v>30.8</v>
      </c>
      <c r="AC22" s="17">
        <f>[18]Outubro!$C$32</f>
        <v>28.1</v>
      </c>
      <c r="AD22" s="17">
        <f>[18]Outubro!$C$33</f>
        <v>31.7</v>
      </c>
      <c r="AE22" s="17">
        <f>[18]Outubro!$C$34</f>
        <v>35.700000000000003</v>
      </c>
      <c r="AF22" s="17">
        <f>[18]Outubro!$C$35</f>
        <v>34.9</v>
      </c>
      <c r="AG22" s="28">
        <f t="shared" si="5"/>
        <v>39.1</v>
      </c>
      <c r="AH22" s="30">
        <f t="shared" si="6"/>
        <v>33.748387096774202</v>
      </c>
    </row>
    <row r="23" spans="1:34" ht="17.100000000000001" customHeight="1" x14ac:dyDescent="0.2">
      <c r="A23" s="15" t="s">
        <v>13</v>
      </c>
      <c r="B23" s="17">
        <f>[19]Outubro!$C$5</f>
        <v>34.4</v>
      </c>
      <c r="C23" s="17">
        <f>[19]Outubro!$C$6</f>
        <v>38.200000000000003</v>
      </c>
      <c r="D23" s="17">
        <f>[19]Outubro!$C$7</f>
        <v>33</v>
      </c>
      <c r="E23" s="17">
        <f>[19]Outubro!$C$8</f>
        <v>27.5</v>
      </c>
      <c r="F23" s="17">
        <f>[19]Outubro!$C$9</f>
        <v>24.1</v>
      </c>
      <c r="G23" s="17">
        <f>[19]Outubro!$C$10</f>
        <v>28.1</v>
      </c>
      <c r="H23" s="17">
        <f>[19]Outubro!$C$11</f>
        <v>31.4</v>
      </c>
      <c r="I23" s="17">
        <f>[19]Outubro!$C$12</f>
        <v>34.5</v>
      </c>
      <c r="J23" s="17">
        <f>[19]Outubro!$C$13</f>
        <v>35.4</v>
      </c>
      <c r="K23" s="17">
        <f>[19]Outubro!$C$14</f>
        <v>38.4</v>
      </c>
      <c r="L23" s="17">
        <f>[19]Outubro!$C$15</f>
        <v>37</v>
      </c>
      <c r="M23" s="17">
        <f>[19]Outubro!$C$16</f>
        <v>34.700000000000003</v>
      </c>
      <c r="N23" s="17">
        <f>[19]Outubro!$C$17</f>
        <v>35.4</v>
      </c>
      <c r="O23" s="17">
        <f>[19]Outubro!$C$18</f>
        <v>37.6</v>
      </c>
      <c r="P23" s="17">
        <f>[19]Outubro!$C$19</f>
        <v>37.1</v>
      </c>
      <c r="Q23" s="17">
        <f>[19]Outubro!$C$20</f>
        <v>38.799999999999997</v>
      </c>
      <c r="R23" s="17">
        <f>[19]Outubro!$C$21</f>
        <v>39.5</v>
      </c>
      <c r="S23" s="17">
        <f>[19]Outubro!$C$22</f>
        <v>38.299999999999997</v>
      </c>
      <c r="T23" s="17">
        <f>[19]Outubro!$C$23</f>
        <v>39.5</v>
      </c>
      <c r="U23" s="17">
        <f>[19]Outubro!$C$24</f>
        <v>34.700000000000003</v>
      </c>
      <c r="V23" s="17">
        <f>[19]Outubro!$C$25</f>
        <v>32.4</v>
      </c>
      <c r="W23" s="17">
        <f>[19]Outubro!$C$26</f>
        <v>36.799999999999997</v>
      </c>
      <c r="X23" s="17">
        <f>[19]Outubro!$C$27</f>
        <v>39.4</v>
      </c>
      <c r="Y23" s="17">
        <f>[19]Outubro!$C$28</f>
        <v>33.1</v>
      </c>
      <c r="Z23" s="17">
        <f>[19]Outubro!$C$29</f>
        <v>37.5</v>
      </c>
      <c r="AA23" s="17">
        <f>[19]Outubro!$C$30</f>
        <v>31.9</v>
      </c>
      <c r="AB23" s="17">
        <f>[19]Outubro!$C$31</f>
        <v>29.9</v>
      </c>
      <c r="AC23" s="17">
        <f>[19]Outubro!$C$32</f>
        <v>28.6</v>
      </c>
      <c r="AD23" s="17">
        <f>[19]Outubro!$C$33</f>
        <v>30.9</v>
      </c>
      <c r="AE23" s="17">
        <f>[19]Outubro!$C$34</f>
        <v>37.299999999999997</v>
      </c>
      <c r="AF23" s="17">
        <f>[19]Outubro!$C$35</f>
        <v>37.1</v>
      </c>
      <c r="AG23" s="28">
        <f t="shared" si="5"/>
        <v>39.5</v>
      </c>
      <c r="AH23" s="30">
        <f t="shared" si="6"/>
        <v>34.596774193548377</v>
      </c>
    </row>
    <row r="24" spans="1:34" ht="17.100000000000001" customHeight="1" x14ac:dyDescent="0.2">
      <c r="A24" s="15" t="s">
        <v>14</v>
      </c>
      <c r="B24" s="17">
        <f>[20]Outubro!$C$5</f>
        <v>33.5</v>
      </c>
      <c r="C24" s="17">
        <f>[20]Outubro!$C$6</f>
        <v>34</v>
      </c>
      <c r="D24" s="17">
        <f>[20]Outubro!$C$7</f>
        <v>36.200000000000003</v>
      </c>
      <c r="E24" s="17">
        <f>[20]Outubro!$C$8</f>
        <v>26.4</v>
      </c>
      <c r="F24" s="17">
        <f>[20]Outubro!$C$9</f>
        <v>28.5</v>
      </c>
      <c r="G24" s="17">
        <f>[20]Outubro!$C$10</f>
        <v>26.5</v>
      </c>
      <c r="H24" s="17">
        <f>[20]Outubro!$C$10</f>
        <v>26.5</v>
      </c>
      <c r="I24" s="17">
        <f>[20]Outubro!$C$12</f>
        <v>31.5</v>
      </c>
      <c r="J24" s="17">
        <f>[20]Outubro!$C$13</f>
        <v>34.5</v>
      </c>
      <c r="K24" s="17">
        <f>[20]Outubro!$C$14</f>
        <v>35.799999999999997</v>
      </c>
      <c r="L24" s="17">
        <f>[20]Outubro!$C$15</f>
        <v>36.4</v>
      </c>
      <c r="M24" s="17">
        <f>[20]Outubro!$C$16</f>
        <v>34.9</v>
      </c>
      <c r="N24" s="17">
        <f>[20]Outubro!$C$17</f>
        <v>30.1</v>
      </c>
      <c r="O24" s="17">
        <f>[20]Outubro!$C$18</f>
        <v>29.2</v>
      </c>
      <c r="P24" s="17">
        <f>[20]Outubro!$C$19</f>
        <v>34.799999999999997</v>
      </c>
      <c r="Q24" s="17">
        <f>[20]Outubro!$C$20</f>
        <v>37.5</v>
      </c>
      <c r="R24" s="17">
        <f>[20]Outubro!$C$21</f>
        <v>38.299999999999997</v>
      </c>
      <c r="S24" s="17">
        <f>[20]Outubro!$C$22</f>
        <v>37</v>
      </c>
      <c r="T24" s="17">
        <f>[20]Outubro!$C$23</f>
        <v>39.700000000000003</v>
      </c>
      <c r="U24" s="17">
        <f>[20]Outubro!$C$24</f>
        <v>31.2</v>
      </c>
      <c r="V24" s="17">
        <f>[20]Outubro!$C$25</f>
        <v>33</v>
      </c>
      <c r="W24" s="17">
        <f>[20]Outubro!$C$26</f>
        <v>34.700000000000003</v>
      </c>
      <c r="X24" s="17">
        <f>[20]Outubro!$C$27</f>
        <v>36.200000000000003</v>
      </c>
      <c r="Y24" s="17">
        <f>[20]Outubro!$C$28</f>
        <v>36.9</v>
      </c>
      <c r="Z24" s="17">
        <f>[20]Outubro!$C$29</f>
        <v>33.700000000000003</v>
      </c>
      <c r="AA24" s="17">
        <f>[20]Outubro!$C$30</f>
        <v>37.700000000000003</v>
      </c>
      <c r="AB24" s="17">
        <f>[20]Outubro!$C$31</f>
        <v>28.6</v>
      </c>
      <c r="AC24" s="17">
        <f>[20]Outubro!$C$32</f>
        <v>28.2</v>
      </c>
      <c r="AD24" s="17">
        <f>[20]Outubro!$C$33</f>
        <v>30.6</v>
      </c>
      <c r="AE24" s="17">
        <f>[20]Outubro!$C$34</f>
        <v>34.9</v>
      </c>
      <c r="AF24" s="17">
        <f>[20]Outubro!$C$35</f>
        <v>35.4</v>
      </c>
      <c r="AG24" s="28">
        <f t="shared" si="5"/>
        <v>39.700000000000003</v>
      </c>
      <c r="AH24" s="30">
        <f t="shared" si="6"/>
        <v>33.303225806451621</v>
      </c>
    </row>
    <row r="25" spans="1:34" ht="17.100000000000001" customHeight="1" x14ac:dyDescent="0.2">
      <c r="A25" s="15" t="s">
        <v>15</v>
      </c>
      <c r="B25" s="17">
        <f>[21]Outubro!$C$5</f>
        <v>30.4</v>
      </c>
      <c r="C25" s="17">
        <f>[21]Outubro!$C$6</f>
        <v>31.4</v>
      </c>
      <c r="D25" s="17">
        <f>[21]Outubro!$C$7</f>
        <v>25.3</v>
      </c>
      <c r="E25" s="17">
        <f>[21]Outubro!$C$8</f>
        <v>25.3</v>
      </c>
      <c r="F25" s="17">
        <f>[21]Outubro!$C$9</f>
        <v>25.6</v>
      </c>
      <c r="G25" s="17">
        <f>[21]Outubro!$C$10</f>
        <v>21</v>
      </c>
      <c r="H25" s="17">
        <f>[21]Outubro!$C$11</f>
        <v>26.4</v>
      </c>
      <c r="I25" s="17">
        <f>[21]Outubro!$C$12</f>
        <v>28.6</v>
      </c>
      <c r="J25" s="17">
        <f>[21]Outubro!$C$13</f>
        <v>30.6</v>
      </c>
      <c r="K25" s="17">
        <f>[21]Outubro!$C$14</f>
        <v>32.299999999999997</v>
      </c>
      <c r="L25" s="17">
        <f>[21]Outubro!$C$15</f>
        <v>33.700000000000003</v>
      </c>
      <c r="M25" s="17">
        <f>[21]Outubro!$C$16</f>
        <v>32</v>
      </c>
      <c r="N25" s="17">
        <f>[21]Outubro!$C$17</f>
        <v>27.2</v>
      </c>
      <c r="O25" s="17">
        <f>[21]Outubro!$C$18</f>
        <v>26.5</v>
      </c>
      <c r="P25" s="17">
        <f>[21]Outubro!$C$19</f>
        <v>32.1</v>
      </c>
      <c r="Q25" s="17">
        <f>[21]Outubro!$C$20</f>
        <v>33.6</v>
      </c>
      <c r="R25" s="17">
        <f>[21]Outubro!$C$21</f>
        <v>34.799999999999997</v>
      </c>
      <c r="S25" s="17">
        <f>[21]Outubro!$C$22</f>
        <v>34.200000000000003</v>
      </c>
      <c r="T25" s="17">
        <f>[21]Outubro!$C$23</f>
        <v>35</v>
      </c>
      <c r="U25" s="17">
        <f>[21]Outubro!$C$24</f>
        <v>30</v>
      </c>
      <c r="V25" s="17">
        <f>[21]Outubro!$C$25</f>
        <v>25.1</v>
      </c>
      <c r="W25" s="17">
        <f>[21]Outubro!$C$26</f>
        <v>32.1</v>
      </c>
      <c r="X25" s="17">
        <f>[21]Outubro!$C$27</f>
        <v>33.799999999999997</v>
      </c>
      <c r="Y25" s="17">
        <f>[21]Outubro!$C$28</f>
        <v>31.4</v>
      </c>
      <c r="Z25" s="17">
        <f>[21]Outubro!$C$29</f>
        <v>31.9</v>
      </c>
      <c r="AA25" s="17">
        <f>[21]Outubro!$C$30</f>
        <v>27.8</v>
      </c>
      <c r="AB25" s="17">
        <f>[21]Outubro!$C$31</f>
        <v>21.3</v>
      </c>
      <c r="AC25" s="17">
        <f>[21]Outubro!$C$32</f>
        <v>21.5</v>
      </c>
      <c r="AD25" s="17">
        <f>[21]Outubro!$C$33</f>
        <v>27.4</v>
      </c>
      <c r="AE25" s="17">
        <f>[21]Outubro!$C$34</f>
        <v>30.7</v>
      </c>
      <c r="AF25" s="17">
        <f>[21]Outubro!$C$35</f>
        <v>32.9</v>
      </c>
      <c r="AG25" s="28">
        <f t="shared" si="5"/>
        <v>35</v>
      </c>
      <c r="AH25" s="30">
        <f t="shared" si="6"/>
        <v>29.416129032258059</v>
      </c>
    </row>
    <row r="26" spans="1:34" ht="17.100000000000001" customHeight="1" x14ac:dyDescent="0.2">
      <c r="A26" s="15" t="s">
        <v>16</v>
      </c>
      <c r="B26" s="17">
        <f>[22]Outubro!$C$5</f>
        <v>34.5</v>
      </c>
      <c r="C26" s="17">
        <f>[22]Outubro!$C$6</f>
        <v>39.200000000000003</v>
      </c>
      <c r="D26" s="17">
        <f>[22]Outubro!$C$7</f>
        <v>31.4</v>
      </c>
      <c r="E26" s="17">
        <f>[22]Outubro!$C$8</f>
        <v>29.8</v>
      </c>
      <c r="F26" s="17">
        <f>[22]Outubro!$C$9</f>
        <v>28.1</v>
      </c>
      <c r="G26" s="17">
        <f>[22]Outubro!$C$10</f>
        <v>27.4</v>
      </c>
      <c r="H26" s="17">
        <f>[22]Outubro!$C$11</f>
        <v>31.9</v>
      </c>
      <c r="I26" s="17">
        <f>[22]Outubro!$C$12</f>
        <v>33</v>
      </c>
      <c r="J26" s="17">
        <f>[22]Outubro!$C$13</f>
        <v>35.5</v>
      </c>
      <c r="K26" s="17">
        <f>[22]Outubro!$C$14</f>
        <v>39.5</v>
      </c>
      <c r="L26" s="17">
        <f>[22]Outubro!$C$15</f>
        <v>39.6</v>
      </c>
      <c r="M26" s="17">
        <f>[22]Outubro!$C$16</f>
        <v>36.200000000000003</v>
      </c>
      <c r="N26" s="17">
        <f>[22]Outubro!$C$17</f>
        <v>36</v>
      </c>
      <c r="O26" s="17">
        <f>[22]Outubro!$C$18</f>
        <v>38.4</v>
      </c>
      <c r="P26" s="17">
        <f>[22]Outubro!$C$19</f>
        <v>39.1</v>
      </c>
      <c r="Q26" s="17">
        <f>[22]Outubro!$C$20</f>
        <v>40</v>
      </c>
      <c r="R26" s="17">
        <f>[22]Outubro!$C$21</f>
        <v>41.3</v>
      </c>
      <c r="S26" s="17">
        <f>[22]Outubro!$C$22</f>
        <v>41.2</v>
      </c>
      <c r="T26" s="17">
        <f>[22]Outubro!$C$23</f>
        <v>42</v>
      </c>
      <c r="U26" s="17">
        <f>[22]Outubro!$C$24</f>
        <v>34.299999999999997</v>
      </c>
      <c r="V26" s="17">
        <f>[22]Outubro!$C$25</f>
        <v>29.4</v>
      </c>
      <c r="W26" s="17">
        <f>[22]Outubro!$C$26</f>
        <v>37.299999999999997</v>
      </c>
      <c r="X26" s="17">
        <f>[22]Outubro!$C$27</f>
        <v>39.1</v>
      </c>
      <c r="Y26" s="17">
        <f>[22]Outubro!$C$28</f>
        <v>37.4</v>
      </c>
      <c r="Z26" s="17">
        <f>[22]Outubro!$C$29</f>
        <v>38.5</v>
      </c>
      <c r="AA26" s="17">
        <f>[22]Outubro!$C$30</f>
        <v>34.9</v>
      </c>
      <c r="AB26" s="17">
        <f>[22]Outubro!$C$31</f>
        <v>27</v>
      </c>
      <c r="AC26" s="17">
        <f>[22]Outubro!$C$32</f>
        <v>26.9</v>
      </c>
      <c r="AD26" s="17">
        <f>[22]Outubro!$C$33</f>
        <v>31.7</v>
      </c>
      <c r="AE26" s="17">
        <f>[22]Outubro!$C$34</f>
        <v>36.700000000000003</v>
      </c>
      <c r="AF26" s="17">
        <f>[22]Outubro!$C$35</f>
        <v>37.9</v>
      </c>
      <c r="AG26" s="28">
        <f t="shared" si="5"/>
        <v>42</v>
      </c>
      <c r="AH26" s="30">
        <f t="shared" si="6"/>
        <v>35.329032258064515</v>
      </c>
    </row>
    <row r="27" spans="1:34" ht="17.100000000000001" customHeight="1" x14ac:dyDescent="0.2">
      <c r="A27" s="15" t="s">
        <v>17</v>
      </c>
      <c r="B27" s="17">
        <f>[23]Outubro!$C$5</f>
        <v>31.2</v>
      </c>
      <c r="C27" s="17">
        <f>[23]Outubro!$C$6</f>
        <v>31.7</v>
      </c>
      <c r="D27" s="17">
        <f>[23]Outubro!$C$7</f>
        <v>25.5</v>
      </c>
      <c r="E27" s="17">
        <f>[23]Outubro!$C$8</f>
        <v>27.5</v>
      </c>
      <c r="F27" s="17">
        <f>[23]Outubro!$C$9</f>
        <v>25.1</v>
      </c>
      <c r="G27" s="17">
        <f>[23]Outubro!$C$10</f>
        <v>24.1</v>
      </c>
      <c r="H27" s="17">
        <f>[23]Outubro!$C$11</f>
        <v>28.4</v>
      </c>
      <c r="I27" s="17">
        <f>[23]Outubro!$C$12</f>
        <v>31.2</v>
      </c>
      <c r="J27" s="17">
        <f>[23]Outubro!$C$13</f>
        <v>33.299999999999997</v>
      </c>
      <c r="K27" s="17">
        <f>[23]Outubro!$C$14</f>
        <v>35.1</v>
      </c>
      <c r="L27" s="17">
        <f>[23]Outubro!$C$15</f>
        <v>33.6</v>
      </c>
      <c r="M27" s="17">
        <f>[23]Outubro!$C$16</f>
        <v>34.700000000000003</v>
      </c>
      <c r="N27" s="17">
        <f>[23]Outubro!$C$17</f>
        <v>27.9</v>
      </c>
      <c r="O27" s="17">
        <f>[23]Outubro!$C$18</f>
        <v>27.8</v>
      </c>
      <c r="P27" s="17">
        <f>[23]Outubro!$C$19</f>
        <v>35.1</v>
      </c>
      <c r="Q27" s="17">
        <f>[23]Outubro!$C$20</f>
        <v>37.4</v>
      </c>
      <c r="R27" s="17">
        <f>[23]Outubro!$C$21</f>
        <v>36.1</v>
      </c>
      <c r="S27" s="17">
        <f>[23]Outubro!$C$22</f>
        <v>37</v>
      </c>
      <c r="T27" s="17">
        <f>[23]Outubro!$C$23</f>
        <v>38.6</v>
      </c>
      <c r="U27" s="17">
        <f>[23]Outubro!$C$24</f>
        <v>35.700000000000003</v>
      </c>
      <c r="V27" s="17">
        <f>[23]Outubro!$C$25</f>
        <v>30.9</v>
      </c>
      <c r="W27" s="17">
        <f>[23]Outubro!$C$26</f>
        <v>33.1</v>
      </c>
      <c r="X27" s="17">
        <f>[23]Outubro!$C$27</f>
        <v>33.700000000000003</v>
      </c>
      <c r="Y27" s="17">
        <f>[23]Outubro!$C$28</f>
        <v>33</v>
      </c>
      <c r="Z27" s="17">
        <f>[23]Outubro!$C$29</f>
        <v>34.9</v>
      </c>
      <c r="AA27" s="17">
        <f>[23]Outubro!$C$30</f>
        <v>28.6</v>
      </c>
      <c r="AB27" s="17">
        <f>[23]Outubro!$C$31</f>
        <v>26.4</v>
      </c>
      <c r="AC27" s="17">
        <f>[23]Outubro!$C$32</f>
        <v>24.5</v>
      </c>
      <c r="AD27" s="17">
        <f>[23]Outubro!$C$33</f>
        <v>29</v>
      </c>
      <c r="AE27" s="17">
        <f>[23]Outubro!$C$34</f>
        <v>32.200000000000003</v>
      </c>
      <c r="AF27" s="17">
        <f>[23]Outubro!$C$35</f>
        <v>34.700000000000003</v>
      </c>
      <c r="AG27" s="28">
        <f t="shared" si="5"/>
        <v>38.6</v>
      </c>
      <c r="AH27" s="30">
        <f t="shared" si="6"/>
        <v>31.548387096774199</v>
      </c>
    </row>
    <row r="28" spans="1:34" ht="17.100000000000001" customHeight="1" x14ac:dyDescent="0.2">
      <c r="A28" s="15" t="s">
        <v>18</v>
      </c>
      <c r="B28" s="17">
        <f>[24]Outubro!$C$5</f>
        <v>34.799999999999997</v>
      </c>
      <c r="C28" s="17">
        <f>[24]Outubro!$C$6</f>
        <v>34.6</v>
      </c>
      <c r="D28" s="17">
        <f>[24]Outubro!$C$7</f>
        <v>34.299999999999997</v>
      </c>
      <c r="E28" s="17">
        <f>[24]Outubro!$C$8</f>
        <v>24.4</v>
      </c>
      <c r="F28" s="17">
        <f>[24]Outubro!$C$9</f>
        <v>22.3</v>
      </c>
      <c r="G28" s="17">
        <f>[24]Outubro!$C$10</f>
        <v>25.1</v>
      </c>
      <c r="H28" s="17">
        <f>[24]Outubro!$C$11</f>
        <v>28.8</v>
      </c>
      <c r="I28" s="17">
        <f>[24]Outubro!$C$12</f>
        <v>31.7</v>
      </c>
      <c r="J28" s="17">
        <f>[24]Outubro!$C$13</f>
        <v>33.700000000000003</v>
      </c>
      <c r="K28" s="17">
        <f>[24]Outubro!$C$14</f>
        <v>35</v>
      </c>
      <c r="L28" s="17">
        <f>[24]Outubro!$C$15</f>
        <v>33.9</v>
      </c>
      <c r="M28" s="17">
        <f>[24]Outubro!$C$16</f>
        <v>31.1</v>
      </c>
      <c r="N28" s="17">
        <f>[24]Outubro!$C$17</f>
        <v>32.700000000000003</v>
      </c>
      <c r="O28" s="17">
        <f>[24]Outubro!$C$18</f>
        <v>30.9</v>
      </c>
      <c r="P28" s="17">
        <f>[24]Outubro!$C$19</f>
        <v>33.700000000000003</v>
      </c>
      <c r="Q28" s="17">
        <f>[24]Outubro!$C$20</f>
        <v>35.5</v>
      </c>
      <c r="R28" s="17">
        <f>[24]Outubro!$C$21</f>
        <v>31.3</v>
      </c>
      <c r="S28" s="17">
        <f>[24]Outubro!$C$22</f>
        <v>32.6</v>
      </c>
      <c r="T28" s="17">
        <f>[24]Outubro!$C$23</f>
        <v>35.4</v>
      </c>
      <c r="U28" s="17">
        <f>[24]Outubro!$C$24</f>
        <v>33.299999999999997</v>
      </c>
      <c r="V28" s="17">
        <f>[24]Outubro!$C$25</f>
        <v>30.6</v>
      </c>
      <c r="W28" s="17">
        <f>[24]Outubro!$C$26</f>
        <v>32.299999999999997</v>
      </c>
      <c r="X28" s="17">
        <f>[24]Outubro!$C$27</f>
        <v>34.200000000000003</v>
      </c>
      <c r="Y28" s="17">
        <f>[24]Outubro!$C$28</f>
        <v>29.8</v>
      </c>
      <c r="Z28" s="17">
        <f>[24]Outubro!$C$29</f>
        <v>34</v>
      </c>
      <c r="AA28" s="17">
        <f>[24]Outubro!$C$30</f>
        <v>30.9</v>
      </c>
      <c r="AB28" s="17">
        <f>[24]Outubro!$C$31</f>
        <v>25.8</v>
      </c>
      <c r="AC28" s="17">
        <f>[24]Outubro!$C$32</f>
        <v>26.4</v>
      </c>
      <c r="AD28" s="17">
        <f>[24]Outubro!$C$33</f>
        <v>28.3</v>
      </c>
      <c r="AE28" s="17">
        <f>[24]Outubro!$C$34</f>
        <v>33.6</v>
      </c>
      <c r="AF28" s="17">
        <f>[24]Outubro!$C$35</f>
        <v>32.299999999999997</v>
      </c>
      <c r="AG28" s="28">
        <f t="shared" si="5"/>
        <v>35.5</v>
      </c>
      <c r="AH28" s="30">
        <f t="shared" si="6"/>
        <v>31.396774193548378</v>
      </c>
    </row>
    <row r="29" spans="1:34" ht="17.100000000000001" customHeight="1" x14ac:dyDescent="0.2">
      <c r="A29" s="15" t="s">
        <v>19</v>
      </c>
      <c r="B29" s="17">
        <f>[25]Outubro!$C$5</f>
        <v>29.7</v>
      </c>
      <c r="C29" s="17">
        <f>[25]Outubro!$C$6</f>
        <v>30.4</v>
      </c>
      <c r="D29" s="17">
        <f>[25]Outubro!$C$7</f>
        <v>25.4</v>
      </c>
      <c r="E29" s="17">
        <f>[25]Outubro!$C$8</f>
        <v>26.5</v>
      </c>
      <c r="F29" s="17">
        <f>[25]Outubro!$C$9</f>
        <v>27.8</v>
      </c>
      <c r="G29" s="17">
        <f>[25]Outubro!$C$10</f>
        <v>21.2</v>
      </c>
      <c r="H29" s="17">
        <f>[25]Outubro!$C$11</f>
        <v>26.6</v>
      </c>
      <c r="I29" s="17">
        <f>[25]Outubro!$C$12</f>
        <v>29.2</v>
      </c>
      <c r="J29" s="17">
        <f>[25]Outubro!$C$13</f>
        <v>31.6</v>
      </c>
      <c r="K29" s="17">
        <f>[25]Outubro!$C$14</f>
        <v>32.4</v>
      </c>
      <c r="L29" s="17">
        <f>[25]Outubro!$C$15</f>
        <v>30.3</v>
      </c>
      <c r="M29" s="17">
        <f>[25]Outubro!$C$16</f>
        <v>30.2</v>
      </c>
      <c r="N29" s="17">
        <f>[25]Outubro!$C$17</f>
        <v>24.1</v>
      </c>
      <c r="O29" s="17">
        <f>[25]Outubro!$C$18</f>
        <v>25</v>
      </c>
      <c r="P29" s="17">
        <f>[25]Outubro!$C$19</f>
        <v>29.1</v>
      </c>
      <c r="Q29" s="17">
        <f>[25]Outubro!$C$20</f>
        <v>35.9</v>
      </c>
      <c r="R29" s="17">
        <f>[25]Outubro!$C$21</f>
        <v>35.700000000000003</v>
      </c>
      <c r="S29" s="17">
        <f>[25]Outubro!$C$22</f>
        <v>34.4</v>
      </c>
      <c r="T29" s="17">
        <f>[25]Outubro!$C$23</f>
        <v>35.5</v>
      </c>
      <c r="U29" s="17">
        <f>[25]Outubro!$C$24</f>
        <v>30.7</v>
      </c>
      <c r="V29" s="17">
        <f>[25]Outubro!$C$25</f>
        <v>27.5</v>
      </c>
      <c r="W29" s="17">
        <f>[25]Outubro!$C$26</f>
        <v>32.200000000000003</v>
      </c>
      <c r="X29" s="17">
        <f>[25]Outubro!$C$27</f>
        <v>33.1</v>
      </c>
      <c r="Y29" s="17">
        <f>[25]Outubro!$C$28</f>
        <v>34</v>
      </c>
      <c r="Z29" s="17">
        <f>[25]Outubro!$C$29</f>
        <v>30.9</v>
      </c>
      <c r="AA29" s="17">
        <f>[25]Outubro!$C$30</f>
        <v>22.6</v>
      </c>
      <c r="AB29" s="17">
        <f>[25]Outubro!$C$31</f>
        <v>23.3</v>
      </c>
      <c r="AC29" s="17">
        <f>[25]Outubro!$C$32</f>
        <v>22.6</v>
      </c>
      <c r="AD29" s="17">
        <f>[25]Outubro!$C$33</f>
        <v>27.2</v>
      </c>
      <c r="AE29" s="17">
        <f>[25]Outubro!$C$34</f>
        <v>29.5</v>
      </c>
      <c r="AF29" s="17">
        <f>[25]Outubro!$C$35</f>
        <v>33.200000000000003</v>
      </c>
      <c r="AG29" s="28">
        <f t="shared" si="5"/>
        <v>35.9</v>
      </c>
      <c r="AH29" s="30">
        <f t="shared" si="6"/>
        <v>29.28387096774194</v>
      </c>
    </row>
    <row r="30" spans="1:34" ht="17.100000000000001" customHeight="1" x14ac:dyDescent="0.2">
      <c r="A30" s="15" t="s">
        <v>31</v>
      </c>
      <c r="B30" s="17">
        <f>[26]Outubro!$C$5</f>
        <v>31.2</v>
      </c>
      <c r="C30" s="17">
        <f>[26]Outubro!$C$6</f>
        <v>33.4</v>
      </c>
      <c r="D30" s="17">
        <f>[26]Outubro!$C$7</f>
        <v>28.4</v>
      </c>
      <c r="E30" s="17">
        <f>[26]Outubro!$C$8</f>
        <v>26.6</v>
      </c>
      <c r="F30" s="17">
        <f>[26]Outubro!$C$9</f>
        <v>24.2</v>
      </c>
      <c r="G30" s="17">
        <f>[26]Outubro!$C$10</f>
        <v>25.7</v>
      </c>
      <c r="H30" s="17">
        <f>[26]Outubro!$C$11</f>
        <v>28.5</v>
      </c>
      <c r="I30" s="17">
        <f>[26]Outubro!$C$12</f>
        <v>32.1</v>
      </c>
      <c r="J30" s="17">
        <f>[26]Outubro!$C$13</f>
        <v>33.6</v>
      </c>
      <c r="K30" s="17">
        <f>[26]Outubro!$C$14</f>
        <v>35.9</v>
      </c>
      <c r="L30" s="17">
        <f>[26]Outubro!$C$15</f>
        <v>36.5</v>
      </c>
      <c r="M30" s="17">
        <f>[26]Outubro!$C$16</f>
        <v>32.4</v>
      </c>
      <c r="N30" s="17">
        <f>[26]Outubro!$C$17</f>
        <v>29.4</v>
      </c>
      <c r="O30" s="17">
        <f>[26]Outubro!$C$18</f>
        <v>26.1</v>
      </c>
      <c r="P30" s="17">
        <f>[26]Outubro!$C$19</f>
        <v>34.299999999999997</v>
      </c>
      <c r="Q30" s="17">
        <f>[26]Outubro!$C$20</f>
        <v>36.6</v>
      </c>
      <c r="R30" s="17">
        <f>[26]Outubro!$C$21</f>
        <v>35.9</v>
      </c>
      <c r="S30" s="17">
        <f>[26]Outubro!$C$22</f>
        <v>35.5</v>
      </c>
      <c r="T30" s="17">
        <f>[26]Outubro!$C$23</f>
        <v>37.700000000000003</v>
      </c>
      <c r="U30" s="17">
        <f>[26]Outubro!$C$24</f>
        <v>34.6</v>
      </c>
      <c r="V30" s="17">
        <f>[26]Outubro!$C$25</f>
        <v>29.9</v>
      </c>
      <c r="W30" s="17">
        <f>[26]Outubro!$C$26</f>
        <v>33.799999999999997</v>
      </c>
      <c r="X30" s="17">
        <f>[26]Outubro!$C$27</f>
        <v>35.5</v>
      </c>
      <c r="Y30" s="17">
        <f>[26]Outubro!$C$28</f>
        <v>30.4</v>
      </c>
      <c r="Z30" s="17">
        <f>[26]Outubro!$C$29</f>
        <v>33.4</v>
      </c>
      <c r="AA30" s="17">
        <f>[26]Outubro!$C$30</f>
        <v>31.5</v>
      </c>
      <c r="AB30" s="17">
        <f>[26]Outubro!$C$31</f>
        <v>28.1</v>
      </c>
      <c r="AC30" s="17">
        <f>[26]Outubro!$C$32</f>
        <v>25.1</v>
      </c>
      <c r="AD30" s="17">
        <f>[26]Outubro!$C$33</f>
        <v>30.4</v>
      </c>
      <c r="AE30" s="17">
        <f>[26]Outubro!$C$34</f>
        <v>33.4</v>
      </c>
      <c r="AF30" s="17">
        <f>[26]Outubro!$C$35</f>
        <v>35.1</v>
      </c>
      <c r="AG30" s="28">
        <f t="shared" si="5"/>
        <v>37.700000000000003</v>
      </c>
      <c r="AH30" s="30">
        <f t="shared" si="6"/>
        <v>31.78064516129032</v>
      </c>
    </row>
    <row r="31" spans="1:34" ht="17.100000000000001" customHeight="1" x14ac:dyDescent="0.2">
      <c r="A31" s="15" t="s">
        <v>48</v>
      </c>
      <c r="B31" s="17">
        <f>[27]Outubro!$C$5</f>
        <v>36.700000000000003</v>
      </c>
      <c r="C31" s="17">
        <f>[27]Outubro!$C$6</f>
        <v>37</v>
      </c>
      <c r="D31" s="17">
        <f>[27]Outubro!$C$7</f>
        <v>35.5</v>
      </c>
      <c r="E31" s="17">
        <f>[27]Outubro!$C$8</f>
        <v>28.7</v>
      </c>
      <c r="F31" s="17">
        <f>[27]Outubro!$C$9</f>
        <v>30.3</v>
      </c>
      <c r="G31" s="17">
        <f>[27]Outubro!$C$10</f>
        <v>27</v>
      </c>
      <c r="H31" s="17">
        <f>[27]Outubro!$C$11</f>
        <v>30.3</v>
      </c>
      <c r="I31" s="17">
        <f>[27]Outubro!$C$12</f>
        <v>32.9</v>
      </c>
      <c r="J31" s="17">
        <f>[27]Outubro!$C$13</f>
        <v>36.700000000000003</v>
      </c>
      <c r="K31" s="17">
        <f>[27]Outubro!$C$14</f>
        <v>35.799999999999997</v>
      </c>
      <c r="L31" s="17">
        <f>[27]Outubro!$C$15</f>
        <v>34.799999999999997</v>
      </c>
      <c r="M31" s="17">
        <f>[27]Outubro!$C$16</f>
        <v>29.2</v>
      </c>
      <c r="N31" s="17">
        <f>[27]Outubro!$C$17</f>
        <v>33</v>
      </c>
      <c r="O31" s="17">
        <f>[27]Outubro!$C$18</f>
        <v>33.799999999999997</v>
      </c>
      <c r="P31" s="17">
        <f>[27]Outubro!$C$19</f>
        <v>35.1</v>
      </c>
      <c r="Q31" s="17">
        <f>[27]Outubro!$C$20</f>
        <v>36.9</v>
      </c>
      <c r="R31" s="17">
        <f>[27]Outubro!$C$21</f>
        <v>32</v>
      </c>
      <c r="S31" s="17">
        <f>[27]Outubro!$C$22</f>
        <v>35</v>
      </c>
      <c r="T31" s="17">
        <f>[27]Outubro!$C$23</f>
        <v>36.6</v>
      </c>
      <c r="U31" s="17">
        <f>[27]Outubro!$C$24</f>
        <v>29.5</v>
      </c>
      <c r="V31" s="17">
        <f>[27]Outubro!$C$25</f>
        <v>27.1</v>
      </c>
      <c r="W31" s="17">
        <f>[27]Outubro!$C$26</f>
        <v>33.4</v>
      </c>
      <c r="X31" s="17">
        <f>[27]Outubro!$C$27</f>
        <v>33.799999999999997</v>
      </c>
      <c r="Y31" s="17">
        <f>[27]Outubro!$C$28</f>
        <v>30.7</v>
      </c>
      <c r="Z31" s="17">
        <f>[27]Outubro!$C$29</f>
        <v>33.200000000000003</v>
      </c>
      <c r="AA31" s="17">
        <f>[27]Outubro!$C$30</f>
        <v>33.1</v>
      </c>
      <c r="AB31" s="17">
        <f>[27]Outubro!$C$31</f>
        <v>28</v>
      </c>
      <c r="AC31" s="17">
        <f>[27]Outubro!$C$32</f>
        <v>26.9</v>
      </c>
      <c r="AD31" s="17">
        <f>[27]Outubro!$C$33</f>
        <v>31</v>
      </c>
      <c r="AE31" s="17">
        <f>[27]Outubro!$C$34</f>
        <v>34.799999999999997</v>
      </c>
      <c r="AF31" s="80">
        <f>[27]Outubro!$C$35</f>
        <v>33.4</v>
      </c>
      <c r="AG31" s="28">
        <f>MAX(B31:AF31)</f>
        <v>37</v>
      </c>
      <c r="AH31" s="30">
        <f>AVERAGE(B31:AF31)</f>
        <v>32.651612903225811</v>
      </c>
    </row>
    <row r="32" spans="1:34" ht="17.100000000000001" customHeight="1" x14ac:dyDescent="0.2">
      <c r="A32" s="15" t="s">
        <v>20</v>
      </c>
      <c r="B32" s="17" t="str">
        <f>[28]Outubro!$C$5</f>
        <v>*</v>
      </c>
      <c r="C32" s="17" t="str">
        <f>[28]Outubro!$C$6</f>
        <v>*</v>
      </c>
      <c r="D32" s="17" t="str">
        <f>[28]Outubro!$C$7</f>
        <v>*</v>
      </c>
      <c r="E32" s="17" t="str">
        <f>[28]Outubro!$C$8</f>
        <v>*</v>
      </c>
      <c r="F32" s="17" t="str">
        <f>[28]Outubro!$C$9</f>
        <v>*</v>
      </c>
      <c r="G32" s="17" t="str">
        <f>[28]Outubro!$C$10</f>
        <v>*</v>
      </c>
      <c r="H32" s="17" t="str">
        <f>[28]Outubro!$C$11</f>
        <v>*</v>
      </c>
      <c r="I32" s="17" t="str">
        <f>[28]Outubro!$C$12</f>
        <v>*</v>
      </c>
      <c r="J32" s="17" t="str">
        <f>[28]Outubro!$C$13</f>
        <v>*</v>
      </c>
      <c r="K32" s="17" t="str">
        <f>[28]Outubro!$C$14</f>
        <v>*</v>
      </c>
      <c r="L32" s="17" t="str">
        <f>[28]Outubro!$C$15</f>
        <v>*</v>
      </c>
      <c r="M32" s="17" t="str">
        <f>[28]Outubro!$C$16</f>
        <v>*</v>
      </c>
      <c r="N32" s="17" t="str">
        <f>[28]Outubro!$C$17</f>
        <v>*</v>
      </c>
      <c r="O32" s="17" t="str">
        <f>[28]Outubro!$C$18</f>
        <v>*</v>
      </c>
      <c r="P32" s="17" t="str">
        <f>[28]Outubro!$C$19</f>
        <v>*</v>
      </c>
      <c r="Q32" s="17" t="str">
        <f>[28]Outubro!$C$20</f>
        <v>*</v>
      </c>
      <c r="R32" s="17" t="str">
        <f>[28]Outubro!$C$21</f>
        <v>*</v>
      </c>
      <c r="S32" s="17" t="str">
        <f>[28]Outubro!$C$22</f>
        <v>*</v>
      </c>
      <c r="T32" s="17" t="str">
        <f>[28]Outubro!$C$23</f>
        <v>*</v>
      </c>
      <c r="U32" s="17" t="str">
        <f>[28]Outubro!$C$24</f>
        <v>*</v>
      </c>
      <c r="V32" s="17" t="str">
        <f>[28]Outubro!$C$25</f>
        <v>*</v>
      </c>
      <c r="W32" s="17" t="str">
        <f>[28]Outubro!$C$26</f>
        <v>*</v>
      </c>
      <c r="X32" s="17" t="str">
        <f>[28]Outubro!$C$27</f>
        <v>*</v>
      </c>
      <c r="Y32" s="17" t="str">
        <f>[28]Outubro!$C$28</f>
        <v>*</v>
      </c>
      <c r="Z32" s="17" t="str">
        <f>[28]Outubro!$C$29</f>
        <v>*</v>
      </c>
      <c r="AA32" s="17" t="str">
        <f>[28]Outubro!$C$30</f>
        <v>*</v>
      </c>
      <c r="AB32" s="17" t="str">
        <f>[28]Outubro!$C$31</f>
        <v>*</v>
      </c>
      <c r="AC32" s="17" t="str">
        <f>[28]Outubro!$C$32</f>
        <v>*</v>
      </c>
      <c r="AD32" s="17" t="str">
        <f>[28]Outubro!$C$33</f>
        <v>*</v>
      </c>
      <c r="AE32" s="17" t="str">
        <f>[28]Outubro!$C$34</f>
        <v>*</v>
      </c>
      <c r="AF32" s="17" t="str">
        <f>[28]Outubro!$C$35</f>
        <v>*</v>
      </c>
      <c r="AG32" s="28" t="s">
        <v>141</v>
      </c>
      <c r="AH32" s="30" t="s">
        <v>141</v>
      </c>
    </row>
    <row r="33" spans="1:35" s="5" customFormat="1" ht="17.100000000000001" customHeight="1" x14ac:dyDescent="0.2">
      <c r="A33" s="23" t="s">
        <v>33</v>
      </c>
      <c r="B33" s="24">
        <f t="shared" ref="B33:AG33" si="7">MAX(B5:B32)</f>
        <v>38.700000000000003</v>
      </c>
      <c r="C33" s="24">
        <f t="shared" si="7"/>
        <v>39.200000000000003</v>
      </c>
      <c r="D33" s="24">
        <f t="shared" si="7"/>
        <v>36.200000000000003</v>
      </c>
      <c r="E33" s="24">
        <f t="shared" si="7"/>
        <v>29.8</v>
      </c>
      <c r="F33" s="24">
        <f t="shared" si="7"/>
        <v>30.3</v>
      </c>
      <c r="G33" s="24">
        <f t="shared" si="7"/>
        <v>29.1</v>
      </c>
      <c r="H33" s="24">
        <f t="shared" si="7"/>
        <v>31.9</v>
      </c>
      <c r="I33" s="24">
        <f t="shared" si="7"/>
        <v>34.5</v>
      </c>
      <c r="J33" s="24">
        <f t="shared" si="7"/>
        <v>36.799999999999997</v>
      </c>
      <c r="K33" s="24">
        <f t="shared" si="7"/>
        <v>39.5</v>
      </c>
      <c r="L33" s="24">
        <f t="shared" si="7"/>
        <v>39.6</v>
      </c>
      <c r="M33" s="24">
        <f t="shared" si="7"/>
        <v>36.799999999999997</v>
      </c>
      <c r="N33" s="24">
        <f t="shared" si="7"/>
        <v>36</v>
      </c>
      <c r="O33" s="24">
        <f t="shared" si="7"/>
        <v>38.4</v>
      </c>
      <c r="P33" s="24">
        <f t="shared" si="7"/>
        <v>39.1</v>
      </c>
      <c r="Q33" s="24">
        <f t="shared" si="7"/>
        <v>40</v>
      </c>
      <c r="R33" s="24">
        <f t="shared" si="7"/>
        <v>41.3</v>
      </c>
      <c r="S33" s="24">
        <f t="shared" si="7"/>
        <v>41.2</v>
      </c>
      <c r="T33" s="24">
        <f t="shared" si="7"/>
        <v>42</v>
      </c>
      <c r="U33" s="24">
        <f t="shared" si="7"/>
        <v>38.4</v>
      </c>
      <c r="V33" s="24">
        <f t="shared" si="7"/>
        <v>33.799999999999997</v>
      </c>
      <c r="W33" s="24">
        <f t="shared" si="7"/>
        <v>37.299999999999997</v>
      </c>
      <c r="X33" s="24">
        <f t="shared" si="7"/>
        <v>39.4</v>
      </c>
      <c r="Y33" s="24">
        <f t="shared" si="7"/>
        <v>37.4</v>
      </c>
      <c r="Z33" s="24">
        <f t="shared" si="7"/>
        <v>38.5</v>
      </c>
      <c r="AA33" s="24">
        <f t="shared" si="7"/>
        <v>37.700000000000003</v>
      </c>
      <c r="AB33" s="24">
        <f t="shared" si="7"/>
        <v>30.8</v>
      </c>
      <c r="AC33" s="24">
        <f t="shared" si="7"/>
        <v>29.7</v>
      </c>
      <c r="AD33" s="24">
        <f t="shared" si="7"/>
        <v>31.8</v>
      </c>
      <c r="AE33" s="24">
        <f t="shared" si="7"/>
        <v>37.299999999999997</v>
      </c>
      <c r="AF33" s="24">
        <f t="shared" si="7"/>
        <v>37.9</v>
      </c>
      <c r="AG33" s="28">
        <f t="shared" si="7"/>
        <v>42</v>
      </c>
      <c r="AH33" s="30">
        <f>AVERAGE(AH5:AH32)</f>
        <v>31.890401719613177</v>
      </c>
    </row>
    <row r="34" spans="1:35" x14ac:dyDescent="0.2">
      <c r="A34" s="83"/>
      <c r="B34" s="84"/>
      <c r="C34" s="84"/>
      <c r="D34" s="84" t="s">
        <v>134</v>
      </c>
      <c r="E34" s="84"/>
      <c r="F34" s="84"/>
      <c r="G34" s="84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  <c r="AE34" s="87"/>
      <c r="AF34" s="88"/>
      <c r="AG34" s="88"/>
      <c r="AH34" s="89"/>
    </row>
    <row r="35" spans="1:35" x14ac:dyDescent="0.2">
      <c r="A35" s="83"/>
      <c r="B35" s="90"/>
      <c r="C35" s="90"/>
      <c r="D35" s="90"/>
      <c r="E35" s="90" t="s">
        <v>135</v>
      </c>
      <c r="F35" s="90"/>
      <c r="G35" s="90"/>
      <c r="H35" s="90"/>
      <c r="I35" s="90"/>
      <c r="J35" s="91"/>
      <c r="K35" s="91"/>
      <c r="L35" s="91"/>
      <c r="M35" s="91" t="s">
        <v>49</v>
      </c>
      <c r="N35" s="91"/>
      <c r="O35" s="91"/>
      <c r="P35" s="91"/>
      <c r="Q35" s="91"/>
      <c r="R35" s="91"/>
      <c r="S35" s="91"/>
      <c r="T35" s="131" t="s">
        <v>136</v>
      </c>
      <c r="U35" s="131"/>
      <c r="V35" s="131"/>
      <c r="W35" s="131"/>
      <c r="X35" s="131"/>
      <c r="Y35" s="91"/>
      <c r="Z35" s="91"/>
      <c r="AA35" s="91"/>
      <c r="AB35" s="91"/>
      <c r="AC35" s="90"/>
      <c r="AD35" s="90"/>
      <c r="AE35" s="90"/>
      <c r="AF35" s="91"/>
      <c r="AG35" s="102"/>
      <c r="AH35" s="96"/>
    </row>
    <row r="36" spans="1:35" ht="13.5" thickBot="1" x14ac:dyDescent="0.25">
      <c r="A36" s="103"/>
      <c r="B36" s="98"/>
      <c r="C36" s="98"/>
      <c r="D36" s="98"/>
      <c r="E36" s="98"/>
      <c r="F36" s="98"/>
      <c r="G36" s="98"/>
      <c r="H36" s="98"/>
      <c r="I36" s="98"/>
      <c r="J36" s="104"/>
      <c r="K36" s="104"/>
      <c r="L36" s="104"/>
      <c r="M36" s="104" t="s">
        <v>50</v>
      </c>
      <c r="N36" s="104"/>
      <c r="O36" s="104"/>
      <c r="P36" s="104"/>
      <c r="Q36" s="99"/>
      <c r="R36" s="99"/>
      <c r="S36" s="99"/>
      <c r="T36" s="136" t="s">
        <v>138</v>
      </c>
      <c r="U36" s="136"/>
      <c r="V36" s="136"/>
      <c r="W36" s="136"/>
      <c r="X36" s="136"/>
      <c r="Y36" s="104"/>
      <c r="Z36" s="104"/>
      <c r="AA36" s="104"/>
      <c r="AB36" s="104"/>
      <c r="AC36" s="99"/>
      <c r="AD36" s="99"/>
      <c r="AE36" s="99"/>
      <c r="AF36" s="99"/>
      <c r="AG36" s="105"/>
      <c r="AH36" s="106"/>
      <c r="AI36" s="2"/>
    </row>
    <row r="37" spans="1:35" x14ac:dyDescent="0.2">
      <c r="AD37" s="9"/>
      <c r="AE37" s="1"/>
      <c r="AF37"/>
      <c r="AG37" s="40"/>
      <c r="AH37" s="40"/>
      <c r="AI37" s="2"/>
    </row>
    <row r="42" spans="1:35" x14ac:dyDescent="0.2">
      <c r="S42" s="2" t="s">
        <v>51</v>
      </c>
    </row>
    <row r="44" spans="1:35" x14ac:dyDescent="0.2">
      <c r="W44" s="2" t="s">
        <v>51</v>
      </c>
    </row>
  </sheetData>
  <sheetProtection password="C6EC" sheet="1" objects="1" scenarios="1"/>
  <mergeCells count="36">
    <mergeCell ref="T36:X36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A2:A4"/>
    <mergeCell ref="J3:J4"/>
    <mergeCell ref="T35:X35"/>
    <mergeCell ref="C3:C4"/>
    <mergeCell ref="T3:T4"/>
    <mergeCell ref="M3:M4"/>
    <mergeCell ref="N3:N4"/>
    <mergeCell ref="B2:AH2"/>
    <mergeCell ref="D3:D4"/>
    <mergeCell ref="AF3:AF4"/>
    <mergeCell ref="F3:F4"/>
    <mergeCell ref="AE3:AE4"/>
    <mergeCell ref="S3:S4"/>
    <mergeCell ref="L3:L4"/>
    <mergeCell ref="G3:G4"/>
    <mergeCell ref="U3:U4"/>
    <mergeCell ref="H3:H4"/>
    <mergeCell ref="V3:V4"/>
    <mergeCell ref="K3:K4"/>
    <mergeCell ref="I3:I4"/>
    <mergeCell ref="O3:O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4" zoomScale="90" zoomScaleNormal="90" workbookViewId="0">
      <selection activeCell="AG13" sqref="AG13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4" ht="20.100000000000001" customHeight="1" x14ac:dyDescent="0.2">
      <c r="A1" s="137" t="s">
        <v>24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</row>
    <row r="2" spans="1:34" s="4" customFormat="1" ht="20.100000000000001" customHeight="1" x14ac:dyDescent="0.2">
      <c r="A2" s="130" t="s">
        <v>21</v>
      </c>
      <c r="B2" s="133" t="s">
        <v>133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4" s="5" customFormat="1" ht="20.100000000000001" customHeight="1" x14ac:dyDescent="0.2">
      <c r="A3" s="130"/>
      <c r="B3" s="127">
        <v>1</v>
      </c>
      <c r="C3" s="127">
        <f>SUM(B3+1)</f>
        <v>2</v>
      </c>
      <c r="D3" s="127">
        <f t="shared" ref="D3:AD3" si="0">SUM(C3+1)</f>
        <v>3</v>
      </c>
      <c r="E3" s="127">
        <f t="shared" si="0"/>
        <v>4</v>
      </c>
      <c r="F3" s="127">
        <f t="shared" si="0"/>
        <v>5</v>
      </c>
      <c r="G3" s="127">
        <f t="shared" si="0"/>
        <v>6</v>
      </c>
      <c r="H3" s="127">
        <f t="shared" si="0"/>
        <v>7</v>
      </c>
      <c r="I3" s="127">
        <f t="shared" si="0"/>
        <v>8</v>
      </c>
      <c r="J3" s="127">
        <f t="shared" si="0"/>
        <v>9</v>
      </c>
      <c r="K3" s="127">
        <f t="shared" si="0"/>
        <v>10</v>
      </c>
      <c r="L3" s="127">
        <f t="shared" si="0"/>
        <v>11</v>
      </c>
      <c r="M3" s="127">
        <f t="shared" si="0"/>
        <v>12</v>
      </c>
      <c r="N3" s="127">
        <f t="shared" si="0"/>
        <v>13</v>
      </c>
      <c r="O3" s="127">
        <f t="shared" si="0"/>
        <v>14</v>
      </c>
      <c r="P3" s="127">
        <f t="shared" si="0"/>
        <v>15</v>
      </c>
      <c r="Q3" s="127">
        <f t="shared" si="0"/>
        <v>16</v>
      </c>
      <c r="R3" s="127">
        <f t="shared" si="0"/>
        <v>17</v>
      </c>
      <c r="S3" s="127">
        <f t="shared" si="0"/>
        <v>18</v>
      </c>
      <c r="T3" s="127">
        <f t="shared" si="0"/>
        <v>19</v>
      </c>
      <c r="U3" s="127">
        <f t="shared" si="0"/>
        <v>20</v>
      </c>
      <c r="V3" s="127">
        <f t="shared" si="0"/>
        <v>21</v>
      </c>
      <c r="W3" s="127">
        <f t="shared" si="0"/>
        <v>22</v>
      </c>
      <c r="X3" s="127">
        <f t="shared" si="0"/>
        <v>23</v>
      </c>
      <c r="Y3" s="127">
        <f t="shared" si="0"/>
        <v>24</v>
      </c>
      <c r="Z3" s="127">
        <f t="shared" si="0"/>
        <v>25</v>
      </c>
      <c r="AA3" s="127">
        <f t="shared" si="0"/>
        <v>26</v>
      </c>
      <c r="AB3" s="127">
        <f t="shared" si="0"/>
        <v>27</v>
      </c>
      <c r="AC3" s="127">
        <f t="shared" si="0"/>
        <v>28</v>
      </c>
      <c r="AD3" s="127">
        <f t="shared" si="0"/>
        <v>29</v>
      </c>
      <c r="AE3" s="127">
        <v>30</v>
      </c>
      <c r="AF3" s="127">
        <v>31</v>
      </c>
      <c r="AG3" s="25" t="s">
        <v>40</v>
      </c>
      <c r="AH3" s="33" t="s">
        <v>38</v>
      </c>
    </row>
    <row r="4" spans="1:34" s="5" customFormat="1" ht="20.100000000000001" customHeight="1" x14ac:dyDescent="0.2">
      <c r="A4" s="13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25" t="s">
        <v>37</v>
      </c>
      <c r="AH4" s="33" t="s">
        <v>37</v>
      </c>
    </row>
    <row r="5" spans="1:34" s="5" customFormat="1" ht="20.100000000000001" customHeight="1" x14ac:dyDescent="0.2">
      <c r="A5" s="15" t="s">
        <v>44</v>
      </c>
      <c r="B5" s="17">
        <f>[1]Outubro!$D$5</f>
        <v>16.899999999999999</v>
      </c>
      <c r="C5" s="17">
        <f>[1]Outubro!$D$6</f>
        <v>17.5</v>
      </c>
      <c r="D5" s="17">
        <f>[1]Outubro!$D$7</f>
        <v>18.2</v>
      </c>
      <c r="E5" s="17">
        <f>[1]Outubro!$D$8</f>
        <v>17.600000000000001</v>
      </c>
      <c r="F5" s="17">
        <f>[1]Outubro!$D$9</f>
        <v>18.7</v>
      </c>
      <c r="G5" s="17">
        <f>[1]Outubro!$D$10</f>
        <v>16.5</v>
      </c>
      <c r="H5" s="17">
        <f>[1]Outubro!$D$11</f>
        <v>11.1</v>
      </c>
      <c r="I5" s="17">
        <f>[1]Outubro!$D$12</f>
        <v>11.2</v>
      </c>
      <c r="J5" s="17">
        <f>[1]Outubro!$D$13</f>
        <v>13.6</v>
      </c>
      <c r="K5" s="17">
        <f>[1]Outubro!$D$14</f>
        <v>16.100000000000001</v>
      </c>
      <c r="L5" s="17">
        <f>[1]Outubro!$D$15</f>
        <v>20.100000000000001</v>
      </c>
      <c r="M5" s="17">
        <f>[1]Outubro!$D$16</f>
        <v>21.7</v>
      </c>
      <c r="N5" s="17">
        <f>[1]Outubro!$D$17</f>
        <v>22.1</v>
      </c>
      <c r="O5" s="17">
        <f>[1]Outubro!$D$18</f>
        <v>19.3</v>
      </c>
      <c r="P5" s="17">
        <f>[1]Outubro!$D$19</f>
        <v>18.5</v>
      </c>
      <c r="Q5" s="17">
        <f>[1]Outubro!$D$20</f>
        <v>20.3</v>
      </c>
      <c r="R5" s="17">
        <f>[1]Outubro!$D$21</f>
        <v>23.9</v>
      </c>
      <c r="S5" s="17">
        <f>[1]Outubro!$D$22</f>
        <v>22.2</v>
      </c>
      <c r="T5" s="17">
        <f>[1]Outubro!$D$23</f>
        <v>22.5</v>
      </c>
      <c r="U5" s="17">
        <f>[1]Outubro!$D$24</f>
        <v>22.2</v>
      </c>
      <c r="V5" s="17">
        <f>[1]Outubro!$D$25</f>
        <v>21.2</v>
      </c>
      <c r="W5" s="17">
        <f>[1]Outubro!$D$26</f>
        <v>20.5</v>
      </c>
      <c r="X5" s="17">
        <f>[1]Outubro!$D$27</f>
        <v>21.9</v>
      </c>
      <c r="Y5" s="17">
        <f>[1]Outubro!$D$28</f>
        <v>22.6</v>
      </c>
      <c r="Z5" s="17">
        <f>[1]Outubro!$D$29</f>
        <v>23.3</v>
      </c>
      <c r="AA5" s="17">
        <f>[1]Outubro!$D$30</f>
        <v>22.3</v>
      </c>
      <c r="AB5" s="17">
        <f>[1]Outubro!$D$31</f>
        <v>19.3</v>
      </c>
      <c r="AC5" s="17">
        <f>[1]Outubro!$D$32</f>
        <v>14.7</v>
      </c>
      <c r="AD5" s="17">
        <f>[1]Outubro!$D$33</f>
        <v>10</v>
      </c>
      <c r="AE5" s="17">
        <f>[1]Outubro!$D$34</f>
        <v>14.1</v>
      </c>
      <c r="AF5" s="17">
        <f>[1]Outubro!$D$35</f>
        <v>19.399999999999999</v>
      </c>
      <c r="AG5" s="26">
        <f>MIN(B5:AF5)</f>
        <v>10</v>
      </c>
      <c r="AH5" s="34">
        <f>AVERAGE(B5:AF5)</f>
        <v>18.693548387096776</v>
      </c>
    </row>
    <row r="6" spans="1:34" ht="17.100000000000001" customHeight="1" x14ac:dyDescent="0.2">
      <c r="A6" s="15" t="s">
        <v>0</v>
      </c>
      <c r="B6" s="17">
        <f>[2]Outubro!$D$5</f>
        <v>16</v>
      </c>
      <c r="C6" s="17">
        <f>[2]Outubro!$D$6</f>
        <v>16.7</v>
      </c>
      <c r="D6" s="17">
        <f>[2]Outubro!$D$7</f>
        <v>16.7</v>
      </c>
      <c r="E6" s="17">
        <f>[2]Outubro!$D$8</f>
        <v>14.8</v>
      </c>
      <c r="F6" s="17">
        <f>[2]Outubro!$D$9</f>
        <v>17.100000000000001</v>
      </c>
      <c r="G6" s="17">
        <f>[2]Outubro!$D$10</f>
        <v>12</v>
      </c>
      <c r="H6" s="17">
        <f>[2]Outubro!$D$11</f>
        <v>8.6999999999999993</v>
      </c>
      <c r="I6" s="17">
        <f>[2]Outubro!$D$12</f>
        <v>12.3</v>
      </c>
      <c r="J6" s="17">
        <f>[2]Outubro!$D$13</f>
        <v>14.8</v>
      </c>
      <c r="K6" s="17">
        <f>[2]Outubro!$D$14</f>
        <v>14.1</v>
      </c>
      <c r="L6" s="17">
        <f>[2]Outubro!$D$15</f>
        <v>17.600000000000001</v>
      </c>
      <c r="M6" s="17">
        <f>[2]Outubro!$D$16</f>
        <v>17</v>
      </c>
      <c r="N6" s="17">
        <f>[2]Outubro!$D$17</f>
        <v>16.399999999999999</v>
      </c>
      <c r="O6" s="17">
        <f>[2]Outubro!$D$18</f>
        <v>17.899999999999999</v>
      </c>
      <c r="P6" s="17">
        <f>[2]Outubro!$D$19</f>
        <v>19.3</v>
      </c>
      <c r="Q6" s="17">
        <f>[2]Outubro!$D$20</f>
        <v>21</v>
      </c>
      <c r="R6" s="17">
        <f>[2]Outubro!$D$21</f>
        <v>22.6</v>
      </c>
      <c r="S6" s="17">
        <f>[2]Outubro!$D$22</f>
        <v>24.4</v>
      </c>
      <c r="T6" s="17">
        <f>[2]Outubro!$D$23</f>
        <v>22.9</v>
      </c>
      <c r="U6" s="17">
        <f>[2]Outubro!$D$24</f>
        <v>21.9</v>
      </c>
      <c r="V6" s="17">
        <f>[2]Outubro!$D$25</f>
        <v>17.8</v>
      </c>
      <c r="W6" s="17">
        <f>[2]Outubro!$D$26</f>
        <v>16.2</v>
      </c>
      <c r="X6" s="17">
        <f>[2]Outubro!$D$27</f>
        <v>20.100000000000001</v>
      </c>
      <c r="Y6" s="17">
        <f>[2]Outubro!$D$28</f>
        <v>23</v>
      </c>
      <c r="Z6" s="17">
        <f>[2]Outubro!$D$29</f>
        <v>22</v>
      </c>
      <c r="AA6" s="17">
        <f>[2]Outubro!$D$30</f>
        <v>18.7</v>
      </c>
      <c r="AB6" s="17">
        <f>[2]Outubro!$D$31</f>
        <v>14.8</v>
      </c>
      <c r="AC6" s="17">
        <f>[2]Outubro!$D$32</f>
        <v>9.6999999999999993</v>
      </c>
      <c r="AD6" s="17">
        <f>[2]Outubro!$D$33</f>
        <v>10.1</v>
      </c>
      <c r="AE6" s="17">
        <f>[2]Outubro!$D$34</f>
        <v>13.2</v>
      </c>
      <c r="AF6" s="17">
        <f>[2]Outubro!$D$35</f>
        <v>17.899999999999999</v>
      </c>
      <c r="AG6" s="27">
        <f t="shared" ref="AG6:AG16" si="1">MIN(B6:AF6)</f>
        <v>8.6999999999999993</v>
      </c>
      <c r="AH6" s="30">
        <f>AVERAGE(B6:AF6)</f>
        <v>17.022580645161291</v>
      </c>
    </row>
    <row r="7" spans="1:34" ht="17.100000000000001" customHeight="1" x14ac:dyDescent="0.2">
      <c r="A7" s="15" t="s">
        <v>1</v>
      </c>
      <c r="B7" s="17">
        <f>[3]Outubro!$D$5</f>
        <v>22.6</v>
      </c>
      <c r="C7" s="17">
        <f>[3]Outubro!$D$6</f>
        <v>21.5</v>
      </c>
      <c r="D7" s="17">
        <f>[3]Outubro!$D$7</f>
        <v>21</v>
      </c>
      <c r="E7" s="17">
        <f>[3]Outubro!$D$8</f>
        <v>18.8</v>
      </c>
      <c r="F7" s="17">
        <f>[3]Outubro!$D$9</f>
        <v>17.5</v>
      </c>
      <c r="G7" s="17">
        <f>[3]Outubro!$D$10</f>
        <v>15.6</v>
      </c>
      <c r="H7" s="17">
        <f>[3]Outubro!$D$11</f>
        <v>13</v>
      </c>
      <c r="I7" s="17">
        <f>[3]Outubro!$D$12</f>
        <v>14.5</v>
      </c>
      <c r="J7" s="17">
        <f>[3]Outubro!$D$13</f>
        <v>18.5</v>
      </c>
      <c r="K7" s="17">
        <f>[3]Outubro!$D$14</f>
        <v>18.8</v>
      </c>
      <c r="L7" s="17">
        <f>[3]Outubro!$D$15</f>
        <v>21.7</v>
      </c>
      <c r="M7" s="17">
        <f>[3]Outubro!$D$16</f>
        <v>23.1</v>
      </c>
      <c r="N7" s="17">
        <f>[3]Outubro!$D$17</f>
        <v>23.7</v>
      </c>
      <c r="O7" s="17">
        <f>[3]Outubro!$D$18</f>
        <v>23.5</v>
      </c>
      <c r="P7" s="17">
        <f>[3]Outubro!$D$19</f>
        <v>19.3</v>
      </c>
      <c r="Q7" s="17">
        <f>[3]Outubro!$D$20</f>
        <v>22.7</v>
      </c>
      <c r="R7" s="17">
        <f>[3]Outubro!$D$21</f>
        <v>24.3</v>
      </c>
      <c r="S7" s="17">
        <f>[3]Outubro!$D$22</f>
        <v>25.3</v>
      </c>
      <c r="T7" s="17">
        <f>[3]Outubro!$D$23</f>
        <v>23</v>
      </c>
      <c r="U7" s="17">
        <f>[3]Outubro!$D$24</f>
        <v>23.7</v>
      </c>
      <c r="V7" s="17">
        <f>[3]Outubro!$D$25</f>
        <v>22.5</v>
      </c>
      <c r="W7" s="17">
        <f>[3]Outubro!$D$26</f>
        <v>21.3</v>
      </c>
      <c r="X7" s="17">
        <f>[3]Outubro!$D$27</f>
        <v>24.7</v>
      </c>
      <c r="Y7" s="17">
        <f>[3]Outubro!$D$28</f>
        <v>23.5</v>
      </c>
      <c r="Z7" s="17">
        <f>[3]Outubro!$D$29</f>
        <v>22.4</v>
      </c>
      <c r="AA7" s="17">
        <f>[3]Outubro!$D$30</f>
        <v>23.8</v>
      </c>
      <c r="AB7" s="17">
        <f>[3]Outubro!$D$31</f>
        <v>18.7</v>
      </c>
      <c r="AC7" s="17">
        <f>[3]Outubro!$D$32</f>
        <v>14.5</v>
      </c>
      <c r="AD7" s="17">
        <f>[3]Outubro!$D$33</f>
        <v>11.3</v>
      </c>
      <c r="AE7" s="17">
        <f>[3]Outubro!$D$34</f>
        <v>15.7</v>
      </c>
      <c r="AF7" s="17">
        <f>[3]Outubro!$D$35</f>
        <v>22.4</v>
      </c>
      <c r="AG7" s="27">
        <f t="shared" si="1"/>
        <v>11.3</v>
      </c>
      <c r="AH7" s="30">
        <f t="shared" ref="AH7:AH15" si="2">AVERAGE(B7:AF7)</f>
        <v>20.416129032258063</v>
      </c>
    </row>
    <row r="8" spans="1:34" ht="17.100000000000001" customHeight="1" x14ac:dyDescent="0.2">
      <c r="A8" s="15" t="s">
        <v>74</v>
      </c>
      <c r="B8" s="17">
        <f>[4]Outubro!$D$5</f>
        <v>18.100000000000001</v>
      </c>
      <c r="C8" s="17">
        <f>[4]Outubro!$D$6</f>
        <v>16.5</v>
      </c>
      <c r="D8" s="17">
        <f>[4]Outubro!$D$7</f>
        <v>18.100000000000001</v>
      </c>
      <c r="E8" s="17">
        <f>[4]Outubro!$D$8</f>
        <v>17.600000000000001</v>
      </c>
      <c r="F8" s="17">
        <f>[4]Outubro!$D$9</f>
        <v>18.600000000000001</v>
      </c>
      <c r="G8" s="17">
        <f>[4]Outubro!$D$10</f>
        <v>16.7</v>
      </c>
      <c r="H8" s="17">
        <f>[4]Outubro!$D$11</f>
        <v>12.2</v>
      </c>
      <c r="I8" s="17">
        <f>[4]Outubro!$D$12</f>
        <v>16.3</v>
      </c>
      <c r="J8" s="17">
        <f>[4]Outubro!$D$13</f>
        <v>19</v>
      </c>
      <c r="K8" s="17">
        <f>[4]Outubro!$D$14</f>
        <v>17.8</v>
      </c>
      <c r="L8" s="17">
        <f>[4]Outubro!$D$15</f>
        <v>18.899999999999999</v>
      </c>
      <c r="M8" s="17">
        <f>[4]Outubro!$D$16</f>
        <v>21.1</v>
      </c>
      <c r="N8" s="17">
        <f>[4]Outubro!$D$17</f>
        <v>23.4</v>
      </c>
      <c r="O8" s="17">
        <f>[4]Outubro!$D$18</f>
        <v>18.3</v>
      </c>
      <c r="P8" s="17">
        <f>[4]Outubro!$D$19</f>
        <v>19.8</v>
      </c>
      <c r="Q8" s="17">
        <f>[4]Outubro!$D$20</f>
        <v>23.8</v>
      </c>
      <c r="R8" s="17">
        <f>[4]Outubro!$D$21</f>
        <v>24.4</v>
      </c>
      <c r="S8" s="17">
        <f>[4]Outubro!$D$22</f>
        <v>24.7</v>
      </c>
      <c r="T8" s="17">
        <f>[4]Outubro!$D$23</f>
        <v>26.1</v>
      </c>
      <c r="U8" s="17">
        <f>[4]Outubro!$D$24</f>
        <v>22.5</v>
      </c>
      <c r="V8" s="17">
        <f>[4]Outubro!$D$25</f>
        <v>22</v>
      </c>
      <c r="W8" s="17">
        <f>[4]Outubro!$D$26</f>
        <v>22.5</v>
      </c>
      <c r="X8" s="17">
        <f>[4]Outubro!$D$27</f>
        <v>19.7</v>
      </c>
      <c r="Y8" s="17">
        <f>[4]Outubro!$D$28</f>
        <v>24.2</v>
      </c>
      <c r="Z8" s="17">
        <f>[4]Outubro!$D$29</f>
        <v>22.8</v>
      </c>
      <c r="AA8" s="17">
        <f>[4]Outubro!$D$30</f>
        <v>22.3</v>
      </c>
      <c r="AB8" s="17">
        <f>[4]Outubro!$D$31</f>
        <v>18.600000000000001</v>
      </c>
      <c r="AC8" s="17">
        <f>[4]Outubro!$D$32</f>
        <v>11.7</v>
      </c>
      <c r="AD8" s="17">
        <f>[4]Outubro!$D$33</f>
        <v>13.3</v>
      </c>
      <c r="AE8" s="17">
        <f>[4]Outubro!$D$34</f>
        <v>15.6</v>
      </c>
      <c r="AF8" s="17">
        <f>[4]Outubro!$D$35</f>
        <v>20.2</v>
      </c>
      <c r="AG8" s="27">
        <f t="shared" si="1"/>
        <v>11.7</v>
      </c>
      <c r="AH8" s="30">
        <f t="shared" si="2"/>
        <v>19.5741935483871</v>
      </c>
    </row>
    <row r="9" spans="1:34" ht="17.100000000000001" customHeight="1" x14ac:dyDescent="0.2">
      <c r="A9" s="15" t="s">
        <v>45</v>
      </c>
      <c r="B9" s="17">
        <f>[5]Outubro!$D$5</f>
        <v>17.399999999999999</v>
      </c>
      <c r="C9" s="17">
        <f>[5]Outubro!$D$6</f>
        <v>16.5</v>
      </c>
      <c r="D9" s="17">
        <f>[5]Outubro!$D$7</f>
        <v>17.8</v>
      </c>
      <c r="E9" s="17">
        <f>[5]Outubro!$D$8</f>
        <v>17.399999999999999</v>
      </c>
      <c r="F9" s="17">
        <f>[5]Outubro!$D$9</f>
        <v>18</v>
      </c>
      <c r="G9" s="17">
        <f>[5]Outubro!$D$10</f>
        <v>12.3</v>
      </c>
      <c r="H9" s="17">
        <f>[5]Outubro!$D$11</f>
        <v>9.8000000000000007</v>
      </c>
      <c r="I9" s="17">
        <f>[5]Outubro!$D$12</f>
        <v>13.3</v>
      </c>
      <c r="J9" s="17">
        <f>[5]Outubro!$D$13</f>
        <v>13.1</v>
      </c>
      <c r="K9" s="17">
        <f>[5]Outubro!$D$14</f>
        <v>13.3</v>
      </c>
      <c r="L9" s="17">
        <f>[5]Outubro!$D$15</f>
        <v>16.899999999999999</v>
      </c>
      <c r="M9" s="17">
        <f>[5]Outubro!$D$16</f>
        <v>21.2</v>
      </c>
      <c r="N9" s="17">
        <f>[5]Outubro!$D$17</f>
        <v>20</v>
      </c>
      <c r="O9" s="17">
        <f>[5]Outubro!$D$18</f>
        <v>20.3</v>
      </c>
      <c r="P9" s="17">
        <f>[5]Outubro!$D$19</f>
        <v>21.4</v>
      </c>
      <c r="Q9" s="17">
        <f>[5]Outubro!$D$20</f>
        <v>24.3</v>
      </c>
      <c r="R9" s="17">
        <f>[5]Outubro!$D$21</f>
        <v>24.7</v>
      </c>
      <c r="S9" s="17">
        <f>[5]Outubro!$D$22</f>
        <v>27.3</v>
      </c>
      <c r="T9" s="17">
        <f>[5]Outubro!$D$23</f>
        <v>26.1</v>
      </c>
      <c r="U9" s="17">
        <f>[5]Outubro!$D$24</f>
        <v>22.5</v>
      </c>
      <c r="V9" s="17">
        <f>[5]Outubro!$D$25</f>
        <v>21.2</v>
      </c>
      <c r="W9" s="17">
        <f>[5]Outubro!$D$26</f>
        <v>15.9</v>
      </c>
      <c r="X9" s="17">
        <f>[5]Outubro!$D$27</f>
        <v>19.7</v>
      </c>
      <c r="Y9" s="17">
        <f>[5]Outubro!$D$28</f>
        <v>22.3</v>
      </c>
      <c r="Z9" s="17">
        <f>[5]Outubro!$D$29</f>
        <v>23.9</v>
      </c>
      <c r="AA9" s="17">
        <f>[5]Outubro!$D$30</f>
        <v>20.5</v>
      </c>
      <c r="AB9" s="17">
        <f>[5]Outubro!$D$31</f>
        <v>15.4</v>
      </c>
      <c r="AC9" s="17">
        <f>[5]Outubro!$D$32</f>
        <v>10.7</v>
      </c>
      <c r="AD9" s="17">
        <f>[5]Outubro!$D$33</f>
        <v>7.1</v>
      </c>
      <c r="AE9" s="17">
        <f>[5]Outubro!$D$34</f>
        <v>10.9</v>
      </c>
      <c r="AF9" s="17">
        <f>[5]Outubro!$D$35</f>
        <v>19.5</v>
      </c>
      <c r="AG9" s="27">
        <f t="shared" ref="AG9" si="3">MIN(B9:AF9)</f>
        <v>7.1</v>
      </c>
      <c r="AH9" s="30">
        <f t="shared" ref="AH9" si="4">AVERAGE(B9:AF9)</f>
        <v>18.087096774193551</v>
      </c>
    </row>
    <row r="10" spans="1:34" ht="17.100000000000001" customHeight="1" x14ac:dyDescent="0.2">
      <c r="A10" s="15" t="s">
        <v>2</v>
      </c>
      <c r="B10" s="17">
        <f>[6]Outubro!$D$5</f>
        <v>21.3</v>
      </c>
      <c r="C10" s="17">
        <f>[6]Outubro!$D$6</f>
        <v>20.2</v>
      </c>
      <c r="D10" s="17">
        <f>[6]Outubro!$D$7</f>
        <v>17.600000000000001</v>
      </c>
      <c r="E10" s="17">
        <f>[6]Outubro!$D$8</f>
        <v>17.2</v>
      </c>
      <c r="F10" s="17">
        <f>[6]Outubro!$D$9</f>
        <v>17.100000000000001</v>
      </c>
      <c r="G10" s="17">
        <f>[6]Outubro!$D$10</f>
        <v>14.6</v>
      </c>
      <c r="H10" s="17">
        <f>[6]Outubro!$D$11</f>
        <v>11.3</v>
      </c>
      <c r="I10" s="17">
        <f>[6]Outubro!$D$12</f>
        <v>13.6</v>
      </c>
      <c r="J10" s="17">
        <f>[6]Outubro!$D$13</f>
        <v>18.5</v>
      </c>
      <c r="K10" s="17">
        <f>[6]Outubro!$D$14</f>
        <v>21.3</v>
      </c>
      <c r="L10" s="17">
        <f>[6]Outubro!$D$15</f>
        <v>21.7</v>
      </c>
      <c r="M10" s="17">
        <f>[6]Outubro!$D$16</f>
        <v>22.5</v>
      </c>
      <c r="N10" s="17">
        <f>[6]Outubro!$D$17</f>
        <v>21.8</v>
      </c>
      <c r="O10" s="17">
        <f>[6]Outubro!$D$18</f>
        <v>18.5</v>
      </c>
      <c r="P10" s="17">
        <f>[6]Outubro!$D$19</f>
        <v>18.5</v>
      </c>
      <c r="Q10" s="17">
        <f>[6]Outubro!$D$20</f>
        <v>23.4</v>
      </c>
      <c r="R10" s="17">
        <f>[6]Outubro!$D$21</f>
        <v>24.2</v>
      </c>
      <c r="S10" s="17">
        <f>[6]Outubro!$D$22</f>
        <v>24.4</v>
      </c>
      <c r="T10" s="17">
        <f>[6]Outubro!$D$23</f>
        <v>24.5</v>
      </c>
      <c r="U10" s="17">
        <f>[6]Outubro!$D$24</f>
        <v>21.4</v>
      </c>
      <c r="V10" s="17">
        <f>[6]Outubro!$D$25</f>
        <v>20.7</v>
      </c>
      <c r="W10" s="17">
        <f>[6]Outubro!$D$26</f>
        <v>20.399999999999999</v>
      </c>
      <c r="X10" s="17">
        <f>[6]Outubro!$D$27</f>
        <v>21.7</v>
      </c>
      <c r="Y10" s="17">
        <f>[6]Outubro!$D$28</f>
        <v>21.6</v>
      </c>
      <c r="Z10" s="17">
        <f>[6]Outubro!$D$29</f>
        <v>21</v>
      </c>
      <c r="AA10" s="17">
        <f>[6]Outubro!$D$30</f>
        <v>21.3</v>
      </c>
      <c r="AB10" s="17">
        <f>[6]Outubro!$D$31</f>
        <v>17.5</v>
      </c>
      <c r="AC10" s="17">
        <f>[6]Outubro!$D$32</f>
        <v>12</v>
      </c>
      <c r="AD10" s="17">
        <f>[6]Outubro!$D$33</f>
        <v>12.4</v>
      </c>
      <c r="AE10" s="17">
        <f>[6]Outubro!$D$34</f>
        <v>17</v>
      </c>
      <c r="AF10" s="17">
        <f>[6]Outubro!$D$35</f>
        <v>19.899999999999999</v>
      </c>
      <c r="AG10" s="27">
        <f t="shared" si="1"/>
        <v>11.3</v>
      </c>
      <c r="AH10" s="30">
        <f t="shared" si="2"/>
        <v>19.325806451612902</v>
      </c>
    </row>
    <row r="11" spans="1:34" ht="17.100000000000001" customHeight="1" x14ac:dyDescent="0.2">
      <c r="A11" s="15" t="s">
        <v>3</v>
      </c>
      <c r="B11" s="17">
        <f>[7]Outubro!$D$5</f>
        <v>19.5</v>
      </c>
      <c r="C11" s="17">
        <f>[7]Outubro!$D$6</f>
        <v>19</v>
      </c>
      <c r="D11" s="17" t="str">
        <f>[7]Outubro!$D$7</f>
        <v>*</v>
      </c>
      <c r="E11" s="17" t="str">
        <f>[7]Outubro!$D$8</f>
        <v>*</v>
      </c>
      <c r="F11" s="17" t="str">
        <f>[7]Outubro!$D$9</f>
        <v>*</v>
      </c>
      <c r="G11" s="17" t="str">
        <f>[7]Outubro!$D$10</f>
        <v>*</v>
      </c>
      <c r="H11" s="17" t="str">
        <f>[7]Outubro!$D$11</f>
        <v>*</v>
      </c>
      <c r="I11" s="17" t="str">
        <f>[7]Outubro!$D$12</f>
        <v>*</v>
      </c>
      <c r="J11" s="17" t="str">
        <f>[7]Outubro!$D$13</f>
        <v>*</v>
      </c>
      <c r="K11" s="17" t="str">
        <f>[7]Outubro!$D$14</f>
        <v>*</v>
      </c>
      <c r="L11" s="17" t="str">
        <f>[7]Outubro!$D$15</f>
        <v>*</v>
      </c>
      <c r="M11" s="17" t="str">
        <f>[7]Outubro!$D$16</f>
        <v>*</v>
      </c>
      <c r="N11" s="17" t="str">
        <f>[7]Outubro!$D$17</f>
        <v>*</v>
      </c>
      <c r="O11" s="17" t="str">
        <f>[7]Outubro!$D$18</f>
        <v>*</v>
      </c>
      <c r="P11" s="17" t="str">
        <f>[7]Outubro!$D$19</f>
        <v>*</v>
      </c>
      <c r="Q11" s="17" t="str">
        <f>[7]Outubro!$D$20</f>
        <v>*</v>
      </c>
      <c r="R11" s="17" t="str">
        <f>[7]Outubro!$D$21</f>
        <v>*</v>
      </c>
      <c r="S11" s="17" t="str">
        <f>[7]Outubro!$D$22</f>
        <v>*</v>
      </c>
      <c r="T11" s="17" t="str">
        <f>[7]Outubro!$D$23</f>
        <v>*</v>
      </c>
      <c r="U11" s="17" t="str">
        <f>[7]Outubro!$D$24</f>
        <v>*</v>
      </c>
      <c r="V11" s="17" t="str">
        <f>[7]Outubro!$D$25</f>
        <v>*</v>
      </c>
      <c r="W11" s="17" t="str">
        <f>[7]Outubro!$D$26</f>
        <v>*</v>
      </c>
      <c r="X11" s="17" t="str">
        <f>[7]Outubro!$D$27</f>
        <v>*</v>
      </c>
      <c r="Y11" s="17" t="str">
        <f>[7]Outubro!$D$28</f>
        <v>*</v>
      </c>
      <c r="Z11" s="17">
        <f>[7]Outubro!$D$29</f>
        <v>26.8</v>
      </c>
      <c r="AA11" s="17">
        <f>[7]Outubro!$D$30</f>
        <v>21.7</v>
      </c>
      <c r="AB11" s="17">
        <f>[7]Outubro!$D$31</f>
        <v>21.6</v>
      </c>
      <c r="AC11" s="17">
        <f>[7]Outubro!$D$32</f>
        <v>16.600000000000001</v>
      </c>
      <c r="AD11" s="17">
        <f>[7]Outubro!$D$33</f>
        <v>10.6</v>
      </c>
      <c r="AE11" s="17">
        <f>[7]Outubro!$D$34</f>
        <v>17.600000000000001</v>
      </c>
      <c r="AF11" s="17">
        <f>[7]Outubro!$D$35</f>
        <v>20.8</v>
      </c>
      <c r="AG11" s="27">
        <f t="shared" si="1"/>
        <v>10.6</v>
      </c>
      <c r="AH11" s="30">
        <f>AVERAGE(B11:AF11)</f>
        <v>19.355555555555554</v>
      </c>
    </row>
    <row r="12" spans="1:34" ht="17.100000000000001" customHeight="1" x14ac:dyDescent="0.2">
      <c r="A12" s="15" t="s">
        <v>4</v>
      </c>
      <c r="B12" s="17">
        <f>[8]Outubro!$D$5</f>
        <v>17.100000000000001</v>
      </c>
      <c r="C12" s="17">
        <f>[8]Outubro!$D$6</f>
        <v>17.5</v>
      </c>
      <c r="D12" s="17">
        <f>[8]Outubro!$D$7</f>
        <v>18.3</v>
      </c>
      <c r="E12" s="17">
        <f>[8]Outubro!$D$8</f>
        <v>16.600000000000001</v>
      </c>
      <c r="F12" s="17">
        <f>[8]Outubro!$D$9</f>
        <v>17.399999999999999</v>
      </c>
      <c r="G12" s="17">
        <f>[8]Outubro!$D$10</f>
        <v>15.6</v>
      </c>
      <c r="H12" s="17">
        <f>[8]Outubro!$D$11</f>
        <v>10.9</v>
      </c>
      <c r="I12" s="17">
        <f>[8]Outubro!$D$12</f>
        <v>14.7</v>
      </c>
      <c r="J12" s="17">
        <f>[8]Outubro!$D$13</f>
        <v>19.2</v>
      </c>
      <c r="K12" s="17">
        <f>[8]Outubro!$D$14</f>
        <v>18.7</v>
      </c>
      <c r="L12" s="17">
        <f>[8]Outubro!$D$15</f>
        <v>20.8</v>
      </c>
      <c r="M12" s="17">
        <f>[8]Outubro!$D$16</f>
        <v>18.399999999999999</v>
      </c>
      <c r="N12" s="17">
        <f>[8]Outubro!$D$17</f>
        <v>20.2</v>
      </c>
      <c r="O12" s="17">
        <f>[8]Outubro!$D$18</f>
        <v>17.600000000000001</v>
      </c>
      <c r="P12" s="17">
        <f>[8]Outubro!$D$19</f>
        <v>18</v>
      </c>
      <c r="Q12" s="17">
        <f>[8]Outubro!$D$20</f>
        <v>20.8</v>
      </c>
      <c r="R12" s="17">
        <f>[8]Outubro!$D$21</f>
        <v>23</v>
      </c>
      <c r="S12" s="17">
        <f>[8]Outubro!$D$22</f>
        <v>23.2</v>
      </c>
      <c r="T12" s="17">
        <f>[8]Outubro!$D$23</f>
        <v>21.2</v>
      </c>
      <c r="U12" s="17">
        <f>[8]Outubro!$D$24</f>
        <v>18.7</v>
      </c>
      <c r="V12" s="17">
        <f>[8]Outubro!$D$25</f>
        <v>18.899999999999999</v>
      </c>
      <c r="W12" s="17">
        <f>[8]Outubro!$D$26</f>
        <v>19.3</v>
      </c>
      <c r="X12" s="17">
        <f>[8]Outubro!$D$27</f>
        <v>20.100000000000001</v>
      </c>
      <c r="Y12" s="17">
        <f>[8]Outubro!$D$28</f>
        <v>20.100000000000001</v>
      </c>
      <c r="Z12" s="17">
        <f>[8]Outubro!$D$29</f>
        <v>20.8</v>
      </c>
      <c r="AA12" s="17">
        <f>[8]Outubro!$D$30</f>
        <v>19.3</v>
      </c>
      <c r="AB12" s="17">
        <f>[8]Outubro!$D$31</f>
        <v>17.600000000000001</v>
      </c>
      <c r="AC12" s="17">
        <f>[8]Outubro!$D$32</f>
        <v>12.4</v>
      </c>
      <c r="AD12" s="17">
        <f>[8]Outubro!$D$33</f>
        <v>11.7</v>
      </c>
      <c r="AE12" s="17">
        <f>[8]Outubro!$D$34</f>
        <v>17.7</v>
      </c>
      <c r="AF12" s="17">
        <f>[8]Outubro!$D$35</f>
        <v>17.5</v>
      </c>
      <c r="AG12" s="27">
        <f t="shared" si="1"/>
        <v>10.9</v>
      </c>
      <c r="AH12" s="30">
        <f t="shared" si="2"/>
        <v>18.170967741935488</v>
      </c>
    </row>
    <row r="13" spans="1:34" ht="17.100000000000001" customHeight="1" x14ac:dyDescent="0.2">
      <c r="A13" s="15" t="s">
        <v>5</v>
      </c>
      <c r="B13" s="17">
        <f>[9]Outubro!$D$5</f>
        <v>24.3</v>
      </c>
      <c r="C13" s="17">
        <f>[9]Outubro!$D$6</f>
        <v>20.7</v>
      </c>
      <c r="D13" s="17">
        <f>[9]Outubro!$D$7</f>
        <v>23.8</v>
      </c>
      <c r="E13" s="17">
        <f>[9]Outubro!$D$8</f>
        <v>20.3</v>
      </c>
      <c r="F13" s="17">
        <f>[9]Outubro!$D$9</f>
        <v>20.6</v>
      </c>
      <c r="G13" s="17">
        <f>[9]Outubro!$D$10</f>
        <v>17.399999999999999</v>
      </c>
      <c r="H13" s="17">
        <f>[9]Outubro!$D$11</f>
        <v>19.2</v>
      </c>
      <c r="I13" s="17">
        <f>[9]Outubro!$D$12</f>
        <v>20</v>
      </c>
      <c r="J13" s="17">
        <f>[9]Outubro!$D$13</f>
        <v>20.399999999999999</v>
      </c>
      <c r="K13" s="17">
        <f>[9]Outubro!$D$14</f>
        <v>23</v>
      </c>
      <c r="L13" s="17">
        <f>[9]Outubro!$D$15</f>
        <v>25.2</v>
      </c>
      <c r="M13" s="17">
        <f>[9]Outubro!$D$16</f>
        <v>24.1</v>
      </c>
      <c r="N13" s="17">
        <f>[9]Outubro!$D$17</f>
        <v>23.9</v>
      </c>
      <c r="O13" s="17">
        <f>[9]Outubro!$D$18</f>
        <v>26.1</v>
      </c>
      <c r="P13" s="17">
        <f>[9]Outubro!$D$19</f>
        <v>24.9</v>
      </c>
      <c r="Q13" s="17">
        <f>[9]Outubro!$D$20</f>
        <v>26.2</v>
      </c>
      <c r="R13" s="17">
        <f>[9]Outubro!$D$21</f>
        <v>28.2</v>
      </c>
      <c r="S13" s="17">
        <f>[9]Outubro!$D$22</f>
        <v>27.2</v>
      </c>
      <c r="T13" s="17">
        <f>[9]Outubro!$D$23</f>
        <v>27.7</v>
      </c>
      <c r="U13" s="17">
        <f>[9]Outubro!$D$24</f>
        <v>24.1</v>
      </c>
      <c r="V13" s="17">
        <f>[9]Outubro!$D$25</f>
        <v>23.6</v>
      </c>
      <c r="W13" s="17">
        <f>[9]Outubro!$D$26</f>
        <v>24.2</v>
      </c>
      <c r="X13" s="17">
        <f>[9]Outubro!$D$27</f>
        <v>25.2</v>
      </c>
      <c r="Y13" s="17">
        <f>[9]Outubro!$D$28</f>
        <v>23.9</v>
      </c>
      <c r="Z13" s="17">
        <f>[9]Outubro!$D$29</f>
        <v>25</v>
      </c>
      <c r="AA13" s="17">
        <f>[9]Outubro!$D$30</f>
        <v>20.7</v>
      </c>
      <c r="AB13" s="17">
        <f>[9]Outubro!$D$31</f>
        <v>20</v>
      </c>
      <c r="AC13" s="17">
        <f>[9]Outubro!$D$32</f>
        <v>17.7</v>
      </c>
      <c r="AD13" s="17">
        <f>[9]Outubro!$D$33</f>
        <v>16.7</v>
      </c>
      <c r="AE13" s="17">
        <f>[9]Outubro!$D$34</f>
        <v>16.8</v>
      </c>
      <c r="AF13" s="17">
        <f>[9]Outubro!$D$35</f>
        <v>23.3</v>
      </c>
      <c r="AG13" s="27">
        <f t="shared" si="1"/>
        <v>16.7</v>
      </c>
      <c r="AH13" s="30">
        <f>AVERAGE(B13:AF13)</f>
        <v>22.722580645161294</v>
      </c>
    </row>
    <row r="14" spans="1:34" ht="17.100000000000001" customHeight="1" x14ac:dyDescent="0.2">
      <c r="A14" s="15" t="s">
        <v>47</v>
      </c>
      <c r="B14" s="17">
        <f>[10]Outubro!$D$5</f>
        <v>20.100000000000001</v>
      </c>
      <c r="C14" s="17">
        <f>[10]Outubro!$D$6</f>
        <v>18.399999999999999</v>
      </c>
      <c r="D14" s="17">
        <f>[10]Outubro!$D$7</f>
        <v>20.100000000000001</v>
      </c>
      <c r="E14" s="17">
        <f>[10]Outubro!$D$8</f>
        <v>17.3</v>
      </c>
      <c r="F14" s="17">
        <f>[10]Outubro!$D$9</f>
        <v>17</v>
      </c>
      <c r="G14" s="17">
        <f>[10]Outubro!$D$10</f>
        <v>15.9</v>
      </c>
      <c r="H14" s="17">
        <f>[10]Outubro!$D$11</f>
        <v>10.6</v>
      </c>
      <c r="I14" s="17">
        <f>[10]Outubro!$D$12</f>
        <v>13.7</v>
      </c>
      <c r="J14" s="17">
        <f>[10]Outubro!$D$13</f>
        <v>15.9</v>
      </c>
      <c r="K14" s="17">
        <f>[10]Outubro!$D$14</f>
        <v>18.8</v>
      </c>
      <c r="L14" s="17">
        <f>[10]Outubro!$D$15</f>
        <v>18.399999999999999</v>
      </c>
      <c r="M14" s="17">
        <f>[10]Outubro!$D$16</f>
        <v>18.3</v>
      </c>
      <c r="N14" s="17">
        <f>[10]Outubro!$D$17</f>
        <v>19.2</v>
      </c>
      <c r="O14" s="17">
        <f>[10]Outubro!$D$18</f>
        <v>18.899999999999999</v>
      </c>
      <c r="P14" s="17">
        <f>[10]Outubro!$D$19</f>
        <v>18.2</v>
      </c>
      <c r="Q14" s="17">
        <f>[10]Outubro!$D$20</f>
        <v>19.7</v>
      </c>
      <c r="R14" s="17">
        <f>[10]Outubro!$D$21</f>
        <v>22.3</v>
      </c>
      <c r="S14" s="17">
        <f>[10]Outubro!$D$22</f>
        <v>21.3</v>
      </c>
      <c r="T14" s="17">
        <f>[10]Outubro!$D$23</f>
        <v>20.2</v>
      </c>
      <c r="U14" s="17">
        <f>[10]Outubro!$D$24</f>
        <v>19.3</v>
      </c>
      <c r="V14" s="17">
        <f>[10]Outubro!$D$25</f>
        <v>19.100000000000001</v>
      </c>
      <c r="W14" s="17">
        <f>[10]Outubro!$D$26</f>
        <v>20.3</v>
      </c>
      <c r="X14" s="17">
        <f>[10]Outubro!$D$27</f>
        <v>19.7</v>
      </c>
      <c r="Y14" s="17">
        <f>[10]Outubro!$D$28</f>
        <v>19.2</v>
      </c>
      <c r="Z14" s="17">
        <f>[10]Outubro!$D$29</f>
        <v>19.7</v>
      </c>
      <c r="AA14" s="17">
        <f>[10]Outubro!$D$30</f>
        <v>20.3</v>
      </c>
      <c r="AB14" s="17">
        <f>[10]Outubro!$D$31</f>
        <v>18.5</v>
      </c>
      <c r="AC14" s="17">
        <f>[10]Outubro!$D$32</f>
        <v>13.9</v>
      </c>
      <c r="AD14" s="17">
        <f>[10]Outubro!$D$33</f>
        <v>11.9</v>
      </c>
      <c r="AE14" s="17">
        <f>[10]Outubro!$D$34</f>
        <v>16.899999999999999</v>
      </c>
      <c r="AF14" s="17">
        <f>[10]Outubro!$D$35</f>
        <v>20.2</v>
      </c>
      <c r="AG14" s="27">
        <f>MIN(B14:AF14)</f>
        <v>10.6</v>
      </c>
      <c r="AH14" s="30">
        <f>AVERAGE(B14:AF14)</f>
        <v>18.170967741935485</v>
      </c>
    </row>
    <row r="15" spans="1:34" ht="17.100000000000001" customHeight="1" x14ac:dyDescent="0.2">
      <c r="A15" s="15" t="s">
        <v>6</v>
      </c>
      <c r="B15" s="17">
        <f>[11]Outubro!$D$5</f>
        <v>23</v>
      </c>
      <c r="C15" s="17">
        <f>[11]Outubro!$D$6</f>
        <v>22.4</v>
      </c>
      <c r="D15" s="17">
        <f>[11]Outubro!$D$7</f>
        <v>23.4</v>
      </c>
      <c r="E15" s="17">
        <f>[11]Outubro!$D$8</f>
        <v>19.8</v>
      </c>
      <c r="F15" s="17">
        <f>[11]Outubro!$D$9</f>
        <v>19.2</v>
      </c>
      <c r="G15" s="17">
        <f>[11]Outubro!$D$10</f>
        <v>18.7</v>
      </c>
      <c r="H15" s="17">
        <f>[11]Outubro!$D$11</f>
        <v>11.7</v>
      </c>
      <c r="I15" s="17">
        <f>[11]Outubro!$D$12</f>
        <v>12.3</v>
      </c>
      <c r="J15" s="17">
        <f>[11]Outubro!$D$13</f>
        <v>17.899999999999999</v>
      </c>
      <c r="K15" s="17">
        <f>[11]Outubro!$D$14</f>
        <v>21.5</v>
      </c>
      <c r="L15" s="17">
        <f>[11]Outubro!$D$15</f>
        <v>20.5</v>
      </c>
      <c r="M15" s="17">
        <f>[11]Outubro!$D$16</f>
        <v>22.2</v>
      </c>
      <c r="N15" s="17">
        <f>[11]Outubro!$D$17</f>
        <v>22.1</v>
      </c>
      <c r="O15" s="17">
        <f>[11]Outubro!$D$18</f>
        <v>21.1</v>
      </c>
      <c r="P15" s="17">
        <f>[11]Outubro!$D$19</f>
        <v>20.2</v>
      </c>
      <c r="Q15" s="17">
        <f>[11]Outubro!$D$20</f>
        <v>22.5</v>
      </c>
      <c r="R15" s="17">
        <f>[11]Outubro!$D$21</f>
        <v>24.1</v>
      </c>
      <c r="S15" s="17">
        <f>[11]Outubro!$D$22</f>
        <v>24.2</v>
      </c>
      <c r="T15" s="17">
        <f>[11]Outubro!$D$23</f>
        <v>21.5</v>
      </c>
      <c r="U15" s="17">
        <f>[11]Outubro!$D$24</f>
        <v>23.2</v>
      </c>
      <c r="V15" s="17">
        <f>[11]Outubro!$D$25</f>
        <v>22.4</v>
      </c>
      <c r="W15" s="17">
        <f>[11]Outubro!$D$26</f>
        <v>21.4</v>
      </c>
      <c r="X15" s="17">
        <f>[11]Outubro!$D$27</f>
        <v>21.1</v>
      </c>
      <c r="Y15" s="17">
        <f>[11]Outubro!$D$28</f>
        <v>22.4</v>
      </c>
      <c r="Z15" s="17">
        <f>[11]Outubro!$D$29</f>
        <v>22.4</v>
      </c>
      <c r="AA15" s="17">
        <f>[11]Outubro!$D$30</f>
        <v>21.6</v>
      </c>
      <c r="AB15" s="17">
        <f>[11]Outubro!$D$31</f>
        <v>21.1</v>
      </c>
      <c r="AC15" s="17">
        <f>[11]Outubro!$D$32</f>
        <v>16.899999999999999</v>
      </c>
      <c r="AD15" s="17">
        <f>[11]Outubro!$D$33</f>
        <v>11.1</v>
      </c>
      <c r="AE15" s="17">
        <f>[11]Outubro!$D$34</f>
        <v>14.8</v>
      </c>
      <c r="AF15" s="17">
        <f>[11]Outubro!$D$35</f>
        <v>20.3</v>
      </c>
      <c r="AG15" s="27">
        <f t="shared" si="1"/>
        <v>11.1</v>
      </c>
      <c r="AH15" s="30">
        <f t="shared" si="2"/>
        <v>20.2258064516129</v>
      </c>
    </row>
    <row r="16" spans="1:34" ht="17.100000000000001" customHeight="1" x14ac:dyDescent="0.2">
      <c r="A16" s="15" t="s">
        <v>7</v>
      </c>
      <c r="B16" s="17">
        <f>[12]Outubro!$D$5</f>
        <v>18.5</v>
      </c>
      <c r="C16" s="17">
        <f>[12]Outubro!$D$6</f>
        <v>17.5</v>
      </c>
      <c r="D16" s="17">
        <f>[12]Outubro!$D$7</f>
        <v>16.3</v>
      </c>
      <c r="E16" s="17">
        <f>[12]Outubro!$D$8</f>
        <v>16</v>
      </c>
      <c r="F16" s="17">
        <f>[12]Outubro!$D$9</f>
        <v>17.2</v>
      </c>
      <c r="G16" s="17">
        <f>[12]Outubro!$D$10</f>
        <v>12</v>
      </c>
      <c r="H16" s="17">
        <f>[12]Outubro!$D$11</f>
        <v>10.6</v>
      </c>
      <c r="I16" s="17">
        <f>[12]Outubro!$D$12</f>
        <v>14.6</v>
      </c>
      <c r="J16" s="17">
        <f>[12]Outubro!$D$13</f>
        <v>15.7</v>
      </c>
      <c r="K16" s="17">
        <f>[12]Outubro!$D$14</f>
        <v>17.8</v>
      </c>
      <c r="L16" s="17">
        <f>[12]Outubro!$D$15</f>
        <v>20.9</v>
      </c>
      <c r="M16" s="17">
        <f>[12]Outubro!$D$16</f>
        <v>18.399999999999999</v>
      </c>
      <c r="N16" s="17">
        <f>[12]Outubro!$D$17</f>
        <v>16.7</v>
      </c>
      <c r="O16" s="17">
        <f>[12]Outubro!$D$18</f>
        <v>17.899999999999999</v>
      </c>
      <c r="P16" s="17">
        <f>[12]Outubro!$D$19</f>
        <v>19.8</v>
      </c>
      <c r="Q16" s="17">
        <f>[12]Outubro!$D$20</f>
        <v>22.5</v>
      </c>
      <c r="R16" s="17">
        <f>[12]Outubro!$D$21</f>
        <v>24.4</v>
      </c>
      <c r="S16" s="17">
        <f>[12]Outubro!$D$22</f>
        <v>24.6</v>
      </c>
      <c r="T16" s="17">
        <f>[12]Outubro!$D$23</f>
        <v>22.5</v>
      </c>
      <c r="U16" s="17">
        <f>[12]Outubro!$D$24</f>
        <v>23.9</v>
      </c>
      <c r="V16" s="17">
        <f>[12]Outubro!$D$25</f>
        <v>19.600000000000001</v>
      </c>
      <c r="W16" s="17">
        <f>[12]Outubro!$D$26</f>
        <v>17.399999999999999</v>
      </c>
      <c r="X16" s="17">
        <f>[12]Outubro!$D$27</f>
        <v>21.5</v>
      </c>
      <c r="Y16" s="17">
        <f>[12]Outubro!$D$28</f>
        <v>24.2</v>
      </c>
      <c r="Z16" s="17">
        <f>[12]Outubro!$D$29</f>
        <v>23.1</v>
      </c>
      <c r="AA16" s="17">
        <f>[12]Outubro!$D$30</f>
        <v>20.399999999999999</v>
      </c>
      <c r="AB16" s="17">
        <f>[12]Outubro!$D$31</f>
        <v>15.5</v>
      </c>
      <c r="AC16" s="17">
        <f>[12]Outubro!$D$32</f>
        <v>9.6999999999999993</v>
      </c>
      <c r="AD16" s="17">
        <f>[12]Outubro!$D$33</f>
        <v>10.3</v>
      </c>
      <c r="AE16" s="17">
        <f>[12]Outubro!$D$34</f>
        <v>15.9</v>
      </c>
      <c r="AF16" s="17">
        <f>[12]Outubro!$D$35</f>
        <v>21.7</v>
      </c>
      <c r="AG16" s="27">
        <f t="shared" si="1"/>
        <v>9.6999999999999993</v>
      </c>
      <c r="AH16" s="30">
        <f>AVERAGE(B16:AF16)</f>
        <v>18.29354838709677</v>
      </c>
    </row>
    <row r="17" spans="1:34" ht="17.100000000000001" customHeight="1" x14ac:dyDescent="0.2">
      <c r="A17" s="15" t="s">
        <v>8</v>
      </c>
      <c r="B17" s="17">
        <f>[13]Outubro!$D$5</f>
        <v>16.3</v>
      </c>
      <c r="C17" s="17">
        <f>[13]Outubro!$D$6</f>
        <v>16.899999999999999</v>
      </c>
      <c r="D17" s="17">
        <f>[13]Outubro!$D$7</f>
        <v>16</v>
      </c>
      <c r="E17" s="17">
        <f>[13]Outubro!$D$8</f>
        <v>15.7</v>
      </c>
      <c r="F17" s="17">
        <f>[13]Outubro!$D$9</f>
        <v>15.5</v>
      </c>
      <c r="G17" s="17">
        <f>[13]Outubro!$D$10</f>
        <v>12.4</v>
      </c>
      <c r="H17" s="17">
        <f>[13]Outubro!$D$11</f>
        <v>11.5</v>
      </c>
      <c r="I17" s="17">
        <f>[13]Outubro!$D$12</f>
        <v>13.2</v>
      </c>
      <c r="J17" s="17">
        <f>[13]Outubro!$D$13</f>
        <v>15.1</v>
      </c>
      <c r="K17" s="17">
        <f>[13]Outubro!$D$14</f>
        <v>15.1</v>
      </c>
      <c r="L17" s="17">
        <f>[13]Outubro!$D$15</f>
        <v>19.100000000000001</v>
      </c>
      <c r="M17" s="17">
        <f>[13]Outubro!$D$16</f>
        <v>18.3</v>
      </c>
      <c r="N17" s="17">
        <f>[13]Outubro!$D$17</f>
        <v>16.600000000000001</v>
      </c>
      <c r="O17" s="17">
        <f>[13]Outubro!$D$18</f>
        <v>18.100000000000001</v>
      </c>
      <c r="P17" s="17">
        <f>[13]Outubro!$D$19</f>
        <v>20</v>
      </c>
      <c r="Q17" s="17">
        <f>[13]Outubro!$D$20</f>
        <v>22.6</v>
      </c>
      <c r="R17" s="17">
        <f>[13]Outubro!$D$21</f>
        <v>23.8</v>
      </c>
      <c r="S17" s="17">
        <f>[13]Outubro!$D$22</f>
        <v>24.5</v>
      </c>
      <c r="T17" s="17">
        <f>[13]Outubro!$D$23</f>
        <v>23.9</v>
      </c>
      <c r="U17" s="17">
        <f>[13]Outubro!$D$24</f>
        <v>23.3</v>
      </c>
      <c r="V17" s="17">
        <f>[13]Outubro!$D$25</f>
        <v>19.7</v>
      </c>
      <c r="W17" s="17">
        <f>[13]Outubro!$D$26</f>
        <v>17.8</v>
      </c>
      <c r="X17" s="17">
        <f>[13]Outubro!$D$27</f>
        <v>20.5</v>
      </c>
      <c r="Y17" s="17">
        <f>[13]Outubro!$D$28</f>
        <v>24.3</v>
      </c>
      <c r="Z17" s="17">
        <f>[13]Outubro!$D$29</f>
        <v>21.2</v>
      </c>
      <c r="AA17" s="17">
        <f>[13]Outubro!$D$30</f>
        <v>19.3</v>
      </c>
      <c r="AB17" s="17">
        <f>[13]Outubro!$D$31</f>
        <v>16.2</v>
      </c>
      <c r="AC17" s="17">
        <f>[13]Outubro!$D$32</f>
        <v>10.4</v>
      </c>
      <c r="AD17" s="17">
        <f>[13]Outubro!$D$33</f>
        <v>11.3</v>
      </c>
      <c r="AE17" s="17">
        <f>[13]Outubro!$D$34</f>
        <v>15.4</v>
      </c>
      <c r="AF17" s="17">
        <f>[13]Outubro!$D$35</f>
        <v>20.100000000000001</v>
      </c>
      <c r="AG17" s="27">
        <f>MIN(B17:AF17)</f>
        <v>10.4</v>
      </c>
      <c r="AH17" s="30">
        <f>AVERAGE(B17:AF17)</f>
        <v>17.874193548387098</v>
      </c>
    </row>
    <row r="18" spans="1:34" ht="17.100000000000001" customHeight="1" x14ac:dyDescent="0.2">
      <c r="A18" s="15" t="s">
        <v>9</v>
      </c>
      <c r="B18" s="17">
        <f>[14]Outubro!$D$5</f>
        <v>19.100000000000001</v>
      </c>
      <c r="C18" s="17">
        <f>[14]Outubro!$D$6</f>
        <v>16.8</v>
      </c>
      <c r="D18" s="17">
        <f>[14]Outubro!$D$7</f>
        <v>16.899999999999999</v>
      </c>
      <c r="E18" s="17">
        <f>[14]Outubro!$D$8</f>
        <v>16.7</v>
      </c>
      <c r="F18" s="17">
        <f>[14]Outubro!$D$9</f>
        <v>19.100000000000001</v>
      </c>
      <c r="G18" s="17">
        <f>[14]Outubro!$D$10</f>
        <v>14.3</v>
      </c>
      <c r="H18" s="17">
        <f>[14]Outubro!$D$11</f>
        <v>12.4</v>
      </c>
      <c r="I18" s="17">
        <f>[14]Outubro!$D$12</f>
        <v>17.399999999999999</v>
      </c>
      <c r="J18" s="17">
        <f>[14]Outubro!$D$13</f>
        <v>17.899999999999999</v>
      </c>
      <c r="K18" s="17">
        <f>[14]Outubro!$D$14</f>
        <v>18.8</v>
      </c>
      <c r="L18" s="17">
        <f>[14]Outubro!$D$15</f>
        <v>19.600000000000001</v>
      </c>
      <c r="M18" s="17">
        <f>[14]Outubro!$D$16</f>
        <v>20.100000000000001</v>
      </c>
      <c r="N18" s="17">
        <f>[14]Outubro!$D$17</f>
        <v>17.8</v>
      </c>
      <c r="O18" s="17">
        <f>[14]Outubro!$D$18</f>
        <v>17.7</v>
      </c>
      <c r="P18" s="17">
        <f>[14]Outubro!$D$19</f>
        <v>20</v>
      </c>
      <c r="Q18" s="17">
        <f>[14]Outubro!$D$20</f>
        <v>23.2</v>
      </c>
      <c r="R18" s="17">
        <f>[14]Outubro!$D$21</f>
        <v>24.4</v>
      </c>
      <c r="S18" s="17">
        <f>[14]Outubro!$D$22</f>
        <v>24.3</v>
      </c>
      <c r="T18" s="17">
        <f>[14]Outubro!$D$23</f>
        <v>24.2</v>
      </c>
      <c r="U18" s="17">
        <f>[14]Outubro!$D$24</f>
        <v>26.8</v>
      </c>
      <c r="V18" s="17">
        <f>[14]Outubro!$D$25</f>
        <v>21.3</v>
      </c>
      <c r="W18" s="17">
        <f>[14]Outubro!$D$26</f>
        <v>19.7</v>
      </c>
      <c r="X18" s="17">
        <f>[14]Outubro!$D$27</f>
        <v>20.5</v>
      </c>
      <c r="Y18" s="17">
        <f>[14]Outubro!$D$28</f>
        <v>24.2</v>
      </c>
      <c r="Z18" s="17">
        <f>[14]Outubro!$D$29</f>
        <v>22.6</v>
      </c>
      <c r="AA18" s="17">
        <f>[14]Outubro!$D$30</f>
        <v>20.6</v>
      </c>
      <c r="AB18" s="17">
        <f>[14]Outubro!$D$31</f>
        <v>17.8</v>
      </c>
      <c r="AC18" s="17">
        <f>[14]Outubro!$D$32</f>
        <v>11.1</v>
      </c>
      <c r="AD18" s="17">
        <f>[14]Outubro!$D$33</f>
        <v>13.2</v>
      </c>
      <c r="AE18" s="17">
        <f>[14]Outubro!$D$34</f>
        <v>15.9</v>
      </c>
      <c r="AF18" s="17">
        <f>[14]Outubro!$D$35</f>
        <v>20.8</v>
      </c>
      <c r="AG18" s="27">
        <f t="shared" ref="AG18:AG30" si="5">MIN(B18:AF18)</f>
        <v>11.1</v>
      </c>
      <c r="AH18" s="30">
        <f t="shared" ref="AH18:AH30" si="6">AVERAGE(B18:AF18)</f>
        <v>19.2</v>
      </c>
    </row>
    <row r="19" spans="1:34" ht="17.100000000000001" customHeight="1" x14ac:dyDescent="0.2">
      <c r="A19" s="15" t="s">
        <v>46</v>
      </c>
      <c r="B19" s="17">
        <f>[15]Outubro!$D$5</f>
        <v>22.1</v>
      </c>
      <c r="C19" s="17">
        <f>[15]Outubro!$D$6</f>
        <v>18.5</v>
      </c>
      <c r="D19" s="17">
        <f>[15]Outubro!$D$7</f>
        <v>18.100000000000001</v>
      </c>
      <c r="E19" s="17">
        <f>[15]Outubro!$D$8</f>
        <v>17.600000000000001</v>
      </c>
      <c r="F19" s="17">
        <f>[15]Outubro!$D$9</f>
        <v>17.600000000000001</v>
      </c>
      <c r="G19" s="17">
        <f>[15]Outubro!$D$10</f>
        <v>14.8</v>
      </c>
      <c r="H19" s="17">
        <f>[15]Outubro!$D$11</f>
        <v>10.7</v>
      </c>
      <c r="I19" s="17">
        <f>[15]Outubro!$D$12</f>
        <v>15.2</v>
      </c>
      <c r="J19" s="17">
        <f>[15]Outubro!$D$13</f>
        <v>14.6</v>
      </c>
      <c r="K19" s="17">
        <f>[15]Outubro!$D$14</f>
        <v>19</v>
      </c>
      <c r="L19" s="17">
        <f>[15]Outubro!$D$15</f>
        <v>19.5</v>
      </c>
      <c r="M19" s="17">
        <f>[15]Outubro!$D$16</f>
        <v>21.5</v>
      </c>
      <c r="N19" s="17">
        <f>[15]Outubro!$D$17</f>
        <v>23.4</v>
      </c>
      <c r="O19" s="17">
        <f>[15]Outubro!$D$18</f>
        <v>20.7</v>
      </c>
      <c r="P19" s="17">
        <f>[15]Outubro!$D$19</f>
        <v>20.8</v>
      </c>
      <c r="Q19" s="17">
        <f>[15]Outubro!$D$20</f>
        <v>24.6</v>
      </c>
      <c r="R19" s="17">
        <f>[15]Outubro!$D$21</f>
        <v>25.1</v>
      </c>
      <c r="S19" s="17">
        <f>[15]Outubro!$D$22</f>
        <v>27</v>
      </c>
      <c r="T19" s="17">
        <f>[15]Outubro!$D$23</f>
        <v>24</v>
      </c>
      <c r="U19" s="17">
        <f>[15]Outubro!$D$24</f>
        <v>23.6</v>
      </c>
      <c r="V19" s="17">
        <f>[15]Outubro!$D$25</f>
        <v>21.2</v>
      </c>
      <c r="W19" s="17">
        <f>[15]Outubro!$D$26</f>
        <v>17.7</v>
      </c>
      <c r="X19" s="17">
        <f>[15]Outubro!$D$27</f>
        <v>23.1</v>
      </c>
      <c r="Y19" s="17">
        <f>[15]Outubro!$D$28</f>
        <v>23.1</v>
      </c>
      <c r="Z19" s="17">
        <f>[15]Outubro!$D$29</f>
        <v>23.9</v>
      </c>
      <c r="AA19" s="17">
        <f>[15]Outubro!$D$30</f>
        <v>21.6</v>
      </c>
      <c r="AB19" s="17">
        <f>[15]Outubro!$D$31</f>
        <v>17.899999999999999</v>
      </c>
      <c r="AC19" s="17">
        <f>[15]Outubro!$D$32</f>
        <v>11.5</v>
      </c>
      <c r="AD19" s="17">
        <f>[15]Outubro!$D$33</f>
        <v>9.4</v>
      </c>
      <c r="AE19" s="17">
        <f>[15]Outubro!$D$34</f>
        <v>16.100000000000001</v>
      </c>
      <c r="AF19" s="17">
        <f>[15]Outubro!$D$35</f>
        <v>20.2</v>
      </c>
      <c r="AG19" s="27">
        <f t="shared" ref="AG19" si="7">MIN(B19:AF19)</f>
        <v>9.4</v>
      </c>
      <c r="AH19" s="30">
        <f t="shared" ref="AH19" si="8">AVERAGE(B19:AF19)</f>
        <v>19.487096774193549</v>
      </c>
    </row>
    <row r="20" spans="1:34" ht="17.100000000000001" customHeight="1" x14ac:dyDescent="0.2">
      <c r="A20" s="15" t="s">
        <v>10</v>
      </c>
      <c r="B20" s="17">
        <f>[16]Outubro!$D$5</f>
        <v>19.5</v>
      </c>
      <c r="C20" s="17">
        <f>[16]Outubro!$D$6</f>
        <v>18.8</v>
      </c>
      <c r="D20" s="17" t="str">
        <f>[16]Outubro!$D$7</f>
        <v>*</v>
      </c>
      <c r="E20" s="17">
        <f>[16]Outubro!$D$8</f>
        <v>18.8</v>
      </c>
      <c r="F20" s="17">
        <f>[16]Outubro!$D$9</f>
        <v>21</v>
      </c>
      <c r="G20" s="17">
        <f>[16]Outubro!$D$10</f>
        <v>17.899999999999999</v>
      </c>
      <c r="H20" s="17">
        <f>[16]Outubro!$D$11</f>
        <v>13.7</v>
      </c>
      <c r="I20" s="17">
        <f>[16]Outubro!$D$12</f>
        <v>22.8</v>
      </c>
      <c r="J20" s="17">
        <f>[16]Outubro!$D$13</f>
        <v>18.5</v>
      </c>
      <c r="K20" s="17">
        <f>[16]Outubro!$D$14</f>
        <v>20.8</v>
      </c>
      <c r="L20" s="17">
        <f>[16]Outubro!$D$15</f>
        <v>23.6</v>
      </c>
      <c r="M20" s="17">
        <f>[16]Outubro!$D$16</f>
        <v>25.2</v>
      </c>
      <c r="N20" s="17" t="str">
        <f>[16]Outubro!$D$17</f>
        <v>*</v>
      </c>
      <c r="O20" s="17">
        <f>[16]Outubro!$D$18</f>
        <v>22.2</v>
      </c>
      <c r="P20" s="17">
        <f>[16]Outubro!$D$19</f>
        <v>25.2</v>
      </c>
      <c r="Q20" s="17">
        <f>[16]Outubro!$D$20</f>
        <v>26.8</v>
      </c>
      <c r="R20" s="17" t="str">
        <f>[16]Outubro!$D$21</f>
        <v>*</v>
      </c>
      <c r="S20" s="17" t="str">
        <f>[16]Outubro!$D$22</f>
        <v>*</v>
      </c>
      <c r="T20" s="17">
        <f>[16]Outubro!$D$23</f>
        <v>31</v>
      </c>
      <c r="U20" s="17">
        <f>[16]Outubro!$D$24</f>
        <v>28.5</v>
      </c>
      <c r="V20" s="17" t="str">
        <f>[16]Outubro!$D$25</f>
        <v>*</v>
      </c>
      <c r="W20" s="17">
        <f>[16]Outubro!$D$26</f>
        <v>20.8</v>
      </c>
      <c r="X20" s="17">
        <f>[16]Outubro!$D$27</f>
        <v>23.4</v>
      </c>
      <c r="Y20" s="17">
        <f>[16]Outubro!$D$28</f>
        <v>28.8</v>
      </c>
      <c r="Z20" s="17">
        <f>[16]Outubro!$D$29</f>
        <v>25.6</v>
      </c>
      <c r="AA20" s="17">
        <f>[16]Outubro!$D$30</f>
        <v>21.5</v>
      </c>
      <c r="AB20" s="17">
        <f>[16]Outubro!$D$31</f>
        <v>19.100000000000001</v>
      </c>
      <c r="AC20" s="17">
        <f>[16]Outubro!$D$32</f>
        <v>14.2</v>
      </c>
      <c r="AD20" s="17">
        <f>[16]Outubro!$D$33</f>
        <v>15.5</v>
      </c>
      <c r="AE20" s="17">
        <f>[16]Outubro!$D$34</f>
        <v>19.100000000000001</v>
      </c>
      <c r="AF20" s="17">
        <f>[16]Outubro!$D$35</f>
        <v>26.1</v>
      </c>
      <c r="AG20" s="27">
        <f t="shared" si="5"/>
        <v>13.7</v>
      </c>
      <c r="AH20" s="30">
        <f t="shared" si="6"/>
        <v>21.861538461538466</v>
      </c>
    </row>
    <row r="21" spans="1:34" ht="17.100000000000001" customHeight="1" x14ac:dyDescent="0.2">
      <c r="A21" s="15" t="s">
        <v>11</v>
      </c>
      <c r="B21" s="17">
        <f>[17]Outubro!$D$5</f>
        <v>17.899999999999999</v>
      </c>
      <c r="C21" s="17">
        <f>[17]Outubro!$D$6</f>
        <v>17.7</v>
      </c>
      <c r="D21" s="17">
        <f>[17]Outubro!$D$7</f>
        <v>16.7</v>
      </c>
      <c r="E21" s="17">
        <f>[17]Outubro!$D$8</f>
        <v>16.600000000000001</v>
      </c>
      <c r="F21" s="17">
        <f>[17]Outubro!$D$9</f>
        <v>17.3</v>
      </c>
      <c r="G21" s="17">
        <f>[17]Outubro!$D$10</f>
        <v>12.4</v>
      </c>
      <c r="H21" s="17">
        <f>[17]Outubro!$D$11</f>
        <v>9.1999999999999993</v>
      </c>
      <c r="I21" s="17">
        <f>[17]Outubro!$D$12</f>
        <v>12.9</v>
      </c>
      <c r="J21" s="17">
        <f>[17]Outubro!$D$13</f>
        <v>14.2</v>
      </c>
      <c r="K21" s="17">
        <f>[17]Outubro!$D$14</f>
        <v>14.4</v>
      </c>
      <c r="L21" s="17">
        <f>[17]Outubro!$D$15</f>
        <v>18.8</v>
      </c>
      <c r="M21" s="17">
        <f>[17]Outubro!$D$16</f>
        <v>18.5</v>
      </c>
      <c r="N21" s="17">
        <f>[17]Outubro!$D$17</f>
        <v>18.899999999999999</v>
      </c>
      <c r="O21" s="17">
        <f>[17]Outubro!$D$18</f>
        <v>18.7</v>
      </c>
      <c r="P21" s="17">
        <f>[17]Outubro!$D$19</f>
        <v>18.899999999999999</v>
      </c>
      <c r="Q21" s="17">
        <f>[17]Outubro!$D$20</f>
        <v>21.4</v>
      </c>
      <c r="R21" s="17">
        <f>[17]Outubro!$D$21</f>
        <v>21.8</v>
      </c>
      <c r="S21" s="17">
        <f>[17]Outubro!$D$22</f>
        <v>24.5</v>
      </c>
      <c r="T21" s="17">
        <f>[17]Outubro!$D$23</f>
        <v>21.5</v>
      </c>
      <c r="U21" s="17">
        <f>[17]Outubro!$D$24</f>
        <v>18.7</v>
      </c>
      <c r="V21" s="17">
        <f>[17]Outubro!$D$25</f>
        <v>20.6</v>
      </c>
      <c r="W21" s="17">
        <f>[17]Outubro!$D$26</f>
        <v>18.7</v>
      </c>
      <c r="X21" s="17">
        <f>[17]Outubro!$D$27</f>
        <v>20.7</v>
      </c>
      <c r="Y21" s="17">
        <f>[17]Outubro!$D$28</f>
        <v>22.1</v>
      </c>
      <c r="Z21" s="17">
        <f>[17]Outubro!$D$29</f>
        <v>22.1</v>
      </c>
      <c r="AA21" s="17">
        <f>[17]Outubro!$D$30</f>
        <v>22.1</v>
      </c>
      <c r="AB21" s="17">
        <f>[17]Outubro!$D$31</f>
        <v>16.8</v>
      </c>
      <c r="AC21" s="17">
        <f>[17]Outubro!$D$32</f>
        <v>10.6</v>
      </c>
      <c r="AD21" s="17">
        <f>[17]Outubro!$D$33</f>
        <v>9.8000000000000007</v>
      </c>
      <c r="AE21" s="17">
        <f>[17]Outubro!$D$34</f>
        <v>13.6</v>
      </c>
      <c r="AF21" s="17">
        <f>[17]Outubro!$D$35</f>
        <v>19.3</v>
      </c>
      <c r="AG21" s="27">
        <f t="shared" si="5"/>
        <v>9.1999999999999993</v>
      </c>
      <c r="AH21" s="30">
        <f t="shared" si="6"/>
        <v>17.658064516129034</v>
      </c>
    </row>
    <row r="22" spans="1:34" ht="17.100000000000001" customHeight="1" x14ac:dyDescent="0.2">
      <c r="A22" s="15" t="s">
        <v>12</v>
      </c>
      <c r="B22" s="17">
        <f>[18]Outubro!$D$5</f>
        <v>21.9</v>
      </c>
      <c r="C22" s="17">
        <f>[18]Outubro!$D$6</f>
        <v>21.5</v>
      </c>
      <c r="D22" s="17">
        <f>[18]Outubro!$D$7</f>
        <v>19.2</v>
      </c>
      <c r="E22" s="17">
        <f>[18]Outubro!$D$8</f>
        <v>18.600000000000001</v>
      </c>
      <c r="F22" s="17">
        <f>[18]Outubro!$D$9</f>
        <v>19.8</v>
      </c>
      <c r="G22" s="17">
        <f>[18]Outubro!$D$10</f>
        <v>14.4</v>
      </c>
      <c r="H22" s="17">
        <f>[18]Outubro!$D$11</f>
        <v>12</v>
      </c>
      <c r="I22" s="17">
        <f>[18]Outubro!$D$12</f>
        <v>15.5</v>
      </c>
      <c r="J22" s="17">
        <f>[18]Outubro!$D$13</f>
        <v>19.100000000000001</v>
      </c>
      <c r="K22" s="17">
        <f>[18]Outubro!$D$14</f>
        <v>19.2</v>
      </c>
      <c r="L22" s="17">
        <f>[18]Outubro!$D$15</f>
        <v>20.6</v>
      </c>
      <c r="M22" s="17">
        <f>[18]Outubro!$D$16</f>
        <v>22.3</v>
      </c>
      <c r="N22" s="17">
        <f>[18]Outubro!$D$17</f>
        <v>22.5</v>
      </c>
      <c r="O22" s="17">
        <f>[18]Outubro!$D$18</f>
        <v>22.5</v>
      </c>
      <c r="P22" s="17">
        <f>[18]Outubro!$D$19</f>
        <v>20.7</v>
      </c>
      <c r="Q22" s="17">
        <f>[18]Outubro!$D$20</f>
        <v>23.7</v>
      </c>
      <c r="R22" s="17">
        <f>[18]Outubro!$D$21</f>
        <v>23.5</v>
      </c>
      <c r="S22" s="17">
        <f>[18]Outubro!$D$22</f>
        <v>25.2</v>
      </c>
      <c r="T22" s="17">
        <f>[18]Outubro!$D$23</f>
        <v>23.6</v>
      </c>
      <c r="U22" s="17">
        <f>[18]Outubro!$D$24</f>
        <v>24.8</v>
      </c>
      <c r="V22" s="17">
        <f>[18]Outubro!$D$25</f>
        <v>22.7</v>
      </c>
      <c r="W22" s="17">
        <f>[18]Outubro!$D$26</f>
        <v>21.4</v>
      </c>
      <c r="X22" s="17">
        <f>[18]Outubro!$D$27</f>
        <v>24.8</v>
      </c>
      <c r="Y22" s="17">
        <f>[18]Outubro!$D$28</f>
        <v>23.4</v>
      </c>
      <c r="Z22" s="17">
        <f>[18]Outubro!$D$29</f>
        <v>22.9</v>
      </c>
      <c r="AA22" s="17">
        <f>[18]Outubro!$D$30</f>
        <v>23.4</v>
      </c>
      <c r="AB22" s="17">
        <f>[18]Outubro!$D$31</f>
        <v>19.600000000000001</v>
      </c>
      <c r="AC22" s="17">
        <f>[18]Outubro!$D$32</f>
        <v>14.8</v>
      </c>
      <c r="AD22" s="17">
        <f>[18]Outubro!$D$33</f>
        <v>12.2</v>
      </c>
      <c r="AE22" s="17">
        <f>[18]Outubro!$D$34</f>
        <v>14.5</v>
      </c>
      <c r="AF22" s="17">
        <f>[18]Outubro!$D$35</f>
        <v>20.2</v>
      </c>
      <c r="AG22" s="27">
        <f t="shared" si="5"/>
        <v>12</v>
      </c>
      <c r="AH22" s="30">
        <f t="shared" si="6"/>
        <v>20.338709677419356</v>
      </c>
    </row>
    <row r="23" spans="1:34" ht="17.100000000000001" customHeight="1" x14ac:dyDescent="0.2">
      <c r="A23" s="15" t="s">
        <v>13</v>
      </c>
      <c r="B23" s="17">
        <f>[19]Outubro!$D$5</f>
        <v>21.8</v>
      </c>
      <c r="C23" s="17">
        <f>[19]Outubro!$D$6</f>
        <v>17.600000000000001</v>
      </c>
      <c r="D23" s="17">
        <f>[19]Outubro!$D$7</f>
        <v>20.100000000000001</v>
      </c>
      <c r="E23" s="17">
        <f>[19]Outubro!$D$8</f>
        <v>19.8</v>
      </c>
      <c r="F23" s="17">
        <f>[19]Outubro!$D$9</f>
        <v>19.2</v>
      </c>
      <c r="G23" s="17">
        <f>[19]Outubro!$D$10</f>
        <v>17</v>
      </c>
      <c r="H23" s="17">
        <f>[19]Outubro!$D$11</f>
        <v>13.3</v>
      </c>
      <c r="I23" s="17">
        <f>[19]Outubro!$D$12</f>
        <v>14.9</v>
      </c>
      <c r="J23" s="17">
        <f>[19]Outubro!$D$13</f>
        <v>18.100000000000001</v>
      </c>
      <c r="K23" s="17">
        <f>[19]Outubro!$D$14</f>
        <v>17.3</v>
      </c>
      <c r="L23" s="17">
        <f>[19]Outubro!$D$15</f>
        <v>20.9</v>
      </c>
      <c r="M23" s="17">
        <f>[19]Outubro!$D$16</f>
        <v>24</v>
      </c>
      <c r="N23" s="17">
        <f>[19]Outubro!$D$17</f>
        <v>23</v>
      </c>
      <c r="O23" s="17">
        <f>[19]Outubro!$D$18</f>
        <v>25.3</v>
      </c>
      <c r="P23" s="17">
        <f>[19]Outubro!$D$19</f>
        <v>20.9</v>
      </c>
      <c r="Q23" s="17">
        <f>[19]Outubro!$D$20</f>
        <v>24.9</v>
      </c>
      <c r="R23" s="17">
        <f>[19]Outubro!$D$21</f>
        <v>23.8</v>
      </c>
      <c r="S23" s="17">
        <f>[19]Outubro!$D$22</f>
        <v>25.8</v>
      </c>
      <c r="T23" s="17">
        <f>[19]Outubro!$D$23</f>
        <v>23.2</v>
      </c>
      <c r="U23" s="17">
        <f>[19]Outubro!$D$24</f>
        <v>24</v>
      </c>
      <c r="V23" s="17">
        <f>[19]Outubro!$D$25</f>
        <v>22.2</v>
      </c>
      <c r="W23" s="17">
        <f>[19]Outubro!$D$26</f>
        <v>21.5</v>
      </c>
      <c r="X23" s="17">
        <f>[19]Outubro!$D$27</f>
        <v>23</v>
      </c>
      <c r="Y23" s="17">
        <f>[19]Outubro!$D$28</f>
        <v>22.8</v>
      </c>
      <c r="Z23" s="17">
        <f>[19]Outubro!$D$29</f>
        <v>22.3</v>
      </c>
      <c r="AA23" s="17">
        <f>[19]Outubro!$D$30</f>
        <v>22.3</v>
      </c>
      <c r="AB23" s="17">
        <f>[19]Outubro!$D$31</f>
        <v>19.8</v>
      </c>
      <c r="AC23" s="17">
        <f>[19]Outubro!$D$32</f>
        <v>16.7</v>
      </c>
      <c r="AD23" s="17">
        <f>[19]Outubro!$D$33</f>
        <v>10.5</v>
      </c>
      <c r="AE23" s="17">
        <f>[19]Outubro!$D$34</f>
        <v>12.8</v>
      </c>
      <c r="AF23" s="17">
        <f>[19]Outubro!$D$35</f>
        <v>20.8</v>
      </c>
      <c r="AG23" s="27">
        <f t="shared" si="5"/>
        <v>10.5</v>
      </c>
      <c r="AH23" s="30">
        <f t="shared" si="6"/>
        <v>20.309677419354831</v>
      </c>
    </row>
    <row r="24" spans="1:34" ht="17.100000000000001" customHeight="1" x14ac:dyDescent="0.2">
      <c r="A24" s="15" t="s">
        <v>14</v>
      </c>
      <c r="B24" s="17">
        <f>[20]Outubro!$D$5</f>
        <v>18.2</v>
      </c>
      <c r="C24" s="17">
        <f>[20]Outubro!$D$6</f>
        <v>17.5</v>
      </c>
      <c r="D24" s="17">
        <f>[20]Outubro!$D$7</f>
        <v>19.100000000000001</v>
      </c>
      <c r="E24" s="17">
        <f>[20]Outubro!$D$8</f>
        <v>19.100000000000001</v>
      </c>
      <c r="F24" s="17">
        <f>[20]Outubro!$D$9</f>
        <v>20.100000000000001</v>
      </c>
      <c r="G24" s="17">
        <f>[20]Outubro!$D$10</f>
        <v>17.8</v>
      </c>
      <c r="H24" s="17">
        <f>[20]Outubro!$D$11</f>
        <v>11.9</v>
      </c>
      <c r="I24" s="17">
        <f>[20]Outubro!$D$12</f>
        <v>13.6</v>
      </c>
      <c r="J24" s="17">
        <f>[20]Outubro!$D$13</f>
        <v>14.4</v>
      </c>
      <c r="K24" s="17">
        <f>[20]Outubro!$D$14</f>
        <v>20</v>
      </c>
      <c r="L24" s="17">
        <f>[20]Outubro!$D$15</f>
        <v>20</v>
      </c>
      <c r="M24" s="17">
        <f>[20]Outubro!$D$16</f>
        <v>21.8</v>
      </c>
      <c r="N24" s="17">
        <f>[20]Outubro!$D$17</f>
        <v>22.2</v>
      </c>
      <c r="O24" s="17">
        <f>[20]Outubro!$D$18</f>
        <v>20.2</v>
      </c>
      <c r="P24" s="17">
        <f>[20]Outubro!$D$19</f>
        <v>20.399999999999999</v>
      </c>
      <c r="Q24" s="17">
        <f>[20]Outubro!$D$20</f>
        <v>21.6</v>
      </c>
      <c r="R24" s="17">
        <f>[20]Outubro!$D$21</f>
        <v>24.1</v>
      </c>
      <c r="S24" s="17">
        <f>[20]Outubro!$D$22</f>
        <v>23.7</v>
      </c>
      <c r="T24" s="17">
        <f>[20]Outubro!$D$23</f>
        <v>22.9</v>
      </c>
      <c r="U24" s="17">
        <f>[20]Outubro!$D$24</f>
        <v>22.3</v>
      </c>
      <c r="V24" s="17">
        <f>[20]Outubro!$D$25</f>
        <v>21.4</v>
      </c>
      <c r="W24" s="17">
        <f>[20]Outubro!$D$26</f>
        <v>21.9</v>
      </c>
      <c r="X24" s="17">
        <f>[20]Outubro!$D$27</f>
        <v>23.1</v>
      </c>
      <c r="Y24" s="17">
        <f>[20]Outubro!$D$28</f>
        <v>23.8</v>
      </c>
      <c r="Z24" s="17">
        <f>[20]Outubro!$D$29</f>
        <v>21.6</v>
      </c>
      <c r="AA24" s="17">
        <f>[20]Outubro!$D$30</f>
        <v>22</v>
      </c>
      <c r="AB24" s="17">
        <f>[20]Outubro!$D$31</f>
        <v>20.9</v>
      </c>
      <c r="AC24" s="17">
        <f>[20]Outubro!$D$32</f>
        <v>14.7</v>
      </c>
      <c r="AD24" s="17">
        <f>[20]Outubro!$D$33</f>
        <v>11.5</v>
      </c>
      <c r="AE24" s="17">
        <f>[20]Outubro!$D$34</f>
        <v>17</v>
      </c>
      <c r="AF24" s="17">
        <f>[20]Outubro!$D$35</f>
        <v>21.3</v>
      </c>
      <c r="AG24" s="27">
        <f t="shared" si="5"/>
        <v>11.5</v>
      </c>
      <c r="AH24" s="30">
        <f t="shared" si="6"/>
        <v>19.680645161290322</v>
      </c>
    </row>
    <row r="25" spans="1:34" ht="17.100000000000001" customHeight="1" x14ac:dyDescent="0.2">
      <c r="A25" s="15" t="s">
        <v>15</v>
      </c>
      <c r="B25" s="17">
        <f>[21]Outubro!$D$5</f>
        <v>16.5</v>
      </c>
      <c r="C25" s="17">
        <f>[21]Outubro!$D$6</f>
        <v>17.100000000000001</v>
      </c>
      <c r="D25" s="17">
        <f>[21]Outubro!$D$7</f>
        <v>14.9</v>
      </c>
      <c r="E25" s="17">
        <f>[21]Outubro!$D$8</f>
        <v>14.7</v>
      </c>
      <c r="F25" s="17">
        <f>[21]Outubro!$D$9</f>
        <v>16.7</v>
      </c>
      <c r="G25" s="17">
        <f>[21]Outubro!$D$10</f>
        <v>11.9</v>
      </c>
      <c r="H25" s="17">
        <f>[21]Outubro!$D$11</f>
        <v>10.7</v>
      </c>
      <c r="I25" s="17">
        <f>[21]Outubro!$D$12</f>
        <v>16.7</v>
      </c>
      <c r="J25" s="17">
        <f>[21]Outubro!$D$13</f>
        <v>16.3</v>
      </c>
      <c r="K25" s="17">
        <f>[21]Outubro!$D$14</f>
        <v>16.8</v>
      </c>
      <c r="L25" s="17">
        <f>[21]Outubro!$D$15</f>
        <v>18.899999999999999</v>
      </c>
      <c r="M25" s="17">
        <f>[21]Outubro!$D$16</f>
        <v>18.5</v>
      </c>
      <c r="N25" s="17">
        <f>[21]Outubro!$D$17</f>
        <v>15.8</v>
      </c>
      <c r="O25" s="17">
        <f>[21]Outubro!$D$18</f>
        <v>18.399999999999999</v>
      </c>
      <c r="P25" s="17">
        <f>[21]Outubro!$D$19</f>
        <v>18.5</v>
      </c>
      <c r="Q25" s="17">
        <f>[21]Outubro!$D$20</f>
        <v>20.9</v>
      </c>
      <c r="R25" s="17">
        <f>[21]Outubro!$D$21</f>
        <v>23.4</v>
      </c>
      <c r="S25" s="17">
        <f>[21]Outubro!$D$22</f>
        <v>24.8</v>
      </c>
      <c r="T25" s="17">
        <f>[21]Outubro!$D$23</f>
        <v>23</v>
      </c>
      <c r="U25" s="17">
        <f>[21]Outubro!$D$24</f>
        <v>20</v>
      </c>
      <c r="V25" s="17">
        <f>[21]Outubro!$D$25</f>
        <v>16</v>
      </c>
      <c r="W25" s="17">
        <f>[21]Outubro!$D$26</f>
        <v>17.2</v>
      </c>
      <c r="X25" s="17">
        <f>[21]Outubro!$D$27</f>
        <v>19.899999999999999</v>
      </c>
      <c r="Y25" s="17">
        <f>[21]Outubro!$D$28</f>
        <v>21.9</v>
      </c>
      <c r="Z25" s="17">
        <f>[21]Outubro!$D$29</f>
        <v>22.3</v>
      </c>
      <c r="AA25" s="17">
        <f>[21]Outubro!$D$30</f>
        <v>18.100000000000001</v>
      </c>
      <c r="AB25" s="17">
        <f>[21]Outubro!$D$31</f>
        <v>14.6</v>
      </c>
      <c r="AC25" s="17">
        <f>[21]Outubro!$D$32</f>
        <v>9.4</v>
      </c>
      <c r="AD25" s="17">
        <f>[21]Outubro!$D$33</f>
        <v>11.7</v>
      </c>
      <c r="AE25" s="17">
        <f>[21]Outubro!$D$34</f>
        <v>14.4</v>
      </c>
      <c r="AF25" s="17">
        <f>[21]Outubro!$D$35</f>
        <v>18.899999999999999</v>
      </c>
      <c r="AG25" s="27">
        <f t="shared" si="5"/>
        <v>9.4</v>
      </c>
      <c r="AH25" s="30">
        <f t="shared" si="6"/>
        <v>17.383870967741935</v>
      </c>
    </row>
    <row r="26" spans="1:34" ht="17.100000000000001" customHeight="1" x14ac:dyDescent="0.2">
      <c r="A26" s="15" t="s">
        <v>16</v>
      </c>
      <c r="B26" s="17">
        <f>[22]Outubro!$D$5</f>
        <v>19.8</v>
      </c>
      <c r="C26" s="17">
        <f>[22]Outubro!$D$6</f>
        <v>20.3</v>
      </c>
      <c r="D26" s="17">
        <f>[22]Outubro!$D$7</f>
        <v>19.399999999999999</v>
      </c>
      <c r="E26" s="17">
        <f>[22]Outubro!$D$8</f>
        <v>19</v>
      </c>
      <c r="F26" s="17">
        <f>[22]Outubro!$D$9</f>
        <v>19.399999999999999</v>
      </c>
      <c r="G26" s="17">
        <f>[22]Outubro!$D$10</f>
        <v>13</v>
      </c>
      <c r="H26" s="17">
        <f>[22]Outubro!$D$11</f>
        <v>12.1</v>
      </c>
      <c r="I26" s="17">
        <f>[22]Outubro!$D$12</f>
        <v>19.3</v>
      </c>
      <c r="J26" s="17">
        <f>[22]Outubro!$D$13</f>
        <v>16.2</v>
      </c>
      <c r="K26" s="17">
        <f>[22]Outubro!$D$14</f>
        <v>18.600000000000001</v>
      </c>
      <c r="L26" s="17">
        <f>[22]Outubro!$D$15</f>
        <v>21</v>
      </c>
      <c r="M26" s="17">
        <f>[22]Outubro!$D$16</f>
        <v>26.5</v>
      </c>
      <c r="N26" s="17">
        <f>[22]Outubro!$D$17</f>
        <v>24.9</v>
      </c>
      <c r="O26" s="17">
        <f>[22]Outubro!$D$18</f>
        <v>23.3</v>
      </c>
      <c r="P26" s="17">
        <f>[22]Outubro!$D$19</f>
        <v>25.7</v>
      </c>
      <c r="Q26" s="17">
        <f>[22]Outubro!$D$20</f>
        <v>29.6</v>
      </c>
      <c r="R26" s="17">
        <f>[22]Outubro!$D$21</f>
        <v>28.6</v>
      </c>
      <c r="S26" s="17">
        <f>[22]Outubro!$D$22</f>
        <v>28.9</v>
      </c>
      <c r="T26" s="17">
        <f>[22]Outubro!$D$23</f>
        <v>28.9</v>
      </c>
      <c r="U26" s="17">
        <f>[22]Outubro!$D$24</f>
        <v>23</v>
      </c>
      <c r="V26" s="17">
        <f>[22]Outubro!$D$25</f>
        <v>21.1</v>
      </c>
      <c r="W26" s="17">
        <f>[22]Outubro!$D$26</f>
        <v>20.100000000000001</v>
      </c>
      <c r="X26" s="17">
        <f>[22]Outubro!$D$27</f>
        <v>23.9</v>
      </c>
      <c r="Y26" s="17">
        <f>[22]Outubro!$D$28</f>
        <v>24.6</v>
      </c>
      <c r="Z26" s="17">
        <f>[22]Outubro!$D$29</f>
        <v>26.5</v>
      </c>
      <c r="AA26" s="17">
        <f>[22]Outubro!$D$30</f>
        <v>20.3</v>
      </c>
      <c r="AB26" s="17">
        <f>[22]Outubro!$D$31</f>
        <v>16.5</v>
      </c>
      <c r="AC26" s="17">
        <f>[22]Outubro!$D$32</f>
        <v>11.8</v>
      </c>
      <c r="AD26" s="17">
        <f>[22]Outubro!$D$33</f>
        <v>10.9</v>
      </c>
      <c r="AE26" s="17">
        <f>[22]Outubro!$D$34</f>
        <v>13.5</v>
      </c>
      <c r="AF26" s="17">
        <f>[22]Outubro!$D$35</f>
        <v>23.6</v>
      </c>
      <c r="AG26" s="27">
        <f t="shared" si="5"/>
        <v>10.9</v>
      </c>
      <c r="AH26" s="30">
        <f t="shared" si="6"/>
        <v>20.977419354838709</v>
      </c>
    </row>
    <row r="27" spans="1:34" ht="17.100000000000001" customHeight="1" x14ac:dyDescent="0.2">
      <c r="A27" s="15" t="s">
        <v>17</v>
      </c>
      <c r="B27" s="17">
        <f>[23]Outubro!$D$5</f>
        <v>17.399999999999999</v>
      </c>
      <c r="C27" s="17">
        <f>[23]Outubro!$D$6</f>
        <v>17.7</v>
      </c>
      <c r="D27" s="17">
        <f>[23]Outubro!$D$7</f>
        <v>17.3</v>
      </c>
      <c r="E27" s="17">
        <f>[23]Outubro!$D$8</f>
        <v>17</v>
      </c>
      <c r="F27" s="17">
        <f>[23]Outubro!$D$9</f>
        <v>18.3</v>
      </c>
      <c r="G27" s="17">
        <f>[23]Outubro!$D$10</f>
        <v>12.6</v>
      </c>
      <c r="H27" s="17">
        <f>[23]Outubro!$D$11</f>
        <v>8.6</v>
      </c>
      <c r="I27" s="17">
        <f>[23]Outubro!$D$12</f>
        <v>10.199999999999999</v>
      </c>
      <c r="J27" s="17">
        <f>[23]Outubro!$D$13</f>
        <v>12</v>
      </c>
      <c r="K27" s="17">
        <f>[23]Outubro!$D$14</f>
        <v>12.5</v>
      </c>
      <c r="L27" s="17">
        <f>[23]Outubro!$D$15</f>
        <v>18.600000000000001</v>
      </c>
      <c r="M27" s="17">
        <f>[23]Outubro!$D$16</f>
        <v>19.7</v>
      </c>
      <c r="N27" s="17">
        <f>[23]Outubro!$D$17</f>
        <v>18.600000000000001</v>
      </c>
      <c r="O27" s="17">
        <f>[23]Outubro!$D$18</f>
        <v>18.5</v>
      </c>
      <c r="P27" s="17">
        <f>[23]Outubro!$D$19</f>
        <v>19.3</v>
      </c>
      <c r="Q27" s="17">
        <f>[23]Outubro!$D$20</f>
        <v>22.3</v>
      </c>
      <c r="R27" s="17">
        <f>[23]Outubro!$D$21</f>
        <v>23.4</v>
      </c>
      <c r="S27" s="17">
        <f>[23]Outubro!$D$22</f>
        <v>25.3</v>
      </c>
      <c r="T27" s="17">
        <f>[23]Outubro!$D$23</f>
        <v>22.2</v>
      </c>
      <c r="U27" s="17">
        <f>[23]Outubro!$D$24</f>
        <v>21.6</v>
      </c>
      <c r="V27" s="17">
        <f>[23]Outubro!$D$25</f>
        <v>21.2</v>
      </c>
      <c r="W27" s="17">
        <f>[23]Outubro!$D$26</f>
        <v>17.5</v>
      </c>
      <c r="X27" s="17">
        <f>[23]Outubro!$D$27</f>
        <v>22.4</v>
      </c>
      <c r="Y27" s="17">
        <f>[23]Outubro!$D$28</f>
        <v>23.3</v>
      </c>
      <c r="Z27" s="17">
        <f>[23]Outubro!$D$29</f>
        <v>22.5</v>
      </c>
      <c r="AA27" s="17">
        <f>[23]Outubro!$D$30</f>
        <v>22.1</v>
      </c>
      <c r="AB27" s="17">
        <f>[23]Outubro!$D$31</f>
        <v>17.3</v>
      </c>
      <c r="AC27" s="17">
        <f>[23]Outubro!$D$32</f>
        <v>10.4</v>
      </c>
      <c r="AD27" s="17">
        <f>[23]Outubro!$D$33</f>
        <v>7.5</v>
      </c>
      <c r="AE27" s="17">
        <f>[23]Outubro!$D$34</f>
        <v>13.6</v>
      </c>
      <c r="AF27" s="17">
        <f>[23]Outubro!$D$35</f>
        <v>20.3</v>
      </c>
      <c r="AG27" s="27">
        <f t="shared" si="5"/>
        <v>7.5</v>
      </c>
      <c r="AH27" s="30">
        <f t="shared" si="6"/>
        <v>17.78064516129032</v>
      </c>
    </row>
    <row r="28" spans="1:34" ht="17.100000000000001" customHeight="1" x14ac:dyDescent="0.2">
      <c r="A28" s="15" t="s">
        <v>18</v>
      </c>
      <c r="B28" s="17">
        <f>[24]Outubro!$D$5</f>
        <v>19.399999999999999</v>
      </c>
      <c r="C28" s="17">
        <f>[24]Outubro!$D$6</f>
        <v>18.3</v>
      </c>
      <c r="D28" s="17">
        <f>[24]Outubro!$D$7</f>
        <v>17.899999999999999</v>
      </c>
      <c r="E28" s="17">
        <f>[24]Outubro!$D$8</f>
        <v>16.2</v>
      </c>
      <c r="F28" s="17">
        <f>[24]Outubro!$D$9</f>
        <v>18</v>
      </c>
      <c r="G28" s="17">
        <f>[24]Outubro!$D$10</f>
        <v>14.6</v>
      </c>
      <c r="H28" s="17">
        <f>[24]Outubro!$D$11</f>
        <v>12.4</v>
      </c>
      <c r="I28" s="17">
        <f>[24]Outubro!$D$12</f>
        <v>12.9</v>
      </c>
      <c r="J28" s="17">
        <f>[24]Outubro!$D$13</f>
        <v>17.5</v>
      </c>
      <c r="K28" s="17">
        <f>[24]Outubro!$D$14</f>
        <v>19.2</v>
      </c>
      <c r="L28" s="17">
        <f>[24]Outubro!$D$15</f>
        <v>18.899999999999999</v>
      </c>
      <c r="M28" s="17">
        <f>[24]Outubro!$D$16</f>
        <v>19.8</v>
      </c>
      <c r="N28" s="17">
        <f>[24]Outubro!$D$17</f>
        <v>20.6</v>
      </c>
      <c r="O28" s="17">
        <f>[24]Outubro!$D$18</f>
        <v>18.8</v>
      </c>
      <c r="P28" s="17">
        <f>[24]Outubro!$D$19</f>
        <v>18.2</v>
      </c>
      <c r="Q28" s="17">
        <f>[24]Outubro!$D$20</f>
        <v>21.3</v>
      </c>
      <c r="R28" s="17">
        <f>[24]Outubro!$D$21</f>
        <v>19</v>
      </c>
      <c r="S28" s="17">
        <f>[24]Outubro!$D$22</f>
        <v>22.8</v>
      </c>
      <c r="T28" s="17">
        <f>[24]Outubro!$D$23</f>
        <v>22.3</v>
      </c>
      <c r="U28" s="17">
        <f>[24]Outubro!$D$24</f>
        <v>20.9</v>
      </c>
      <c r="V28" s="17">
        <f>[24]Outubro!$D$25</f>
        <v>19.2</v>
      </c>
      <c r="W28" s="17">
        <f>[24]Outubro!$D$26</f>
        <v>19.7</v>
      </c>
      <c r="X28" s="17">
        <f>[24]Outubro!$D$27</f>
        <v>21.8</v>
      </c>
      <c r="Y28" s="17">
        <f>[24]Outubro!$D$28</f>
        <v>21.4</v>
      </c>
      <c r="Z28" s="17">
        <f>[24]Outubro!$D$29</f>
        <v>19.899999999999999</v>
      </c>
      <c r="AA28" s="17">
        <f>[24]Outubro!$D$30</f>
        <v>19.600000000000001</v>
      </c>
      <c r="AB28" s="17">
        <f>[24]Outubro!$D$31</f>
        <v>17.2</v>
      </c>
      <c r="AC28" s="17">
        <f>[24]Outubro!$D$32</f>
        <v>12.7</v>
      </c>
      <c r="AD28" s="17">
        <f>[24]Outubro!$D$33</f>
        <v>12</v>
      </c>
      <c r="AE28" s="17">
        <f>[24]Outubro!$D$34</f>
        <v>16.2</v>
      </c>
      <c r="AF28" s="17">
        <f>[24]Outubro!$D$35</f>
        <v>20</v>
      </c>
      <c r="AG28" s="27">
        <f t="shared" si="5"/>
        <v>12</v>
      </c>
      <c r="AH28" s="30">
        <f t="shared" si="6"/>
        <v>18.345161290322583</v>
      </c>
    </row>
    <row r="29" spans="1:34" ht="17.100000000000001" customHeight="1" x14ac:dyDescent="0.2">
      <c r="A29" s="15" t="s">
        <v>19</v>
      </c>
      <c r="B29" s="17">
        <f>[25]Outubro!$D$5</f>
        <v>16.3</v>
      </c>
      <c r="C29" s="17">
        <f>[25]Outubro!$D$6</f>
        <v>17.7</v>
      </c>
      <c r="D29" s="17">
        <f>[25]Outubro!$D$7</f>
        <v>16.600000000000001</v>
      </c>
      <c r="E29" s="17">
        <f>[25]Outubro!$D$8</f>
        <v>15.3</v>
      </c>
      <c r="F29" s="17">
        <f>[25]Outubro!$D$9</f>
        <v>16.2</v>
      </c>
      <c r="G29" s="17">
        <f>[25]Outubro!$D$10</f>
        <v>13.7</v>
      </c>
      <c r="H29" s="17">
        <f>[25]Outubro!$D$11</f>
        <v>11.2</v>
      </c>
      <c r="I29" s="17">
        <f>[25]Outubro!$D$12</f>
        <v>16</v>
      </c>
      <c r="J29" s="17">
        <f>[25]Outubro!$D$13</f>
        <v>14.1</v>
      </c>
      <c r="K29" s="17">
        <f>[25]Outubro!$D$14</f>
        <v>17.600000000000001</v>
      </c>
      <c r="L29" s="17">
        <f>[25]Outubro!$D$15</f>
        <v>19.2</v>
      </c>
      <c r="M29" s="17">
        <f>[25]Outubro!$D$16</f>
        <v>17.399999999999999</v>
      </c>
      <c r="N29" s="17">
        <f>[25]Outubro!$D$17</f>
        <v>16.399999999999999</v>
      </c>
      <c r="O29" s="17">
        <f>[25]Outubro!$D$18</f>
        <v>18.100000000000001</v>
      </c>
      <c r="P29" s="17">
        <f>[25]Outubro!$D$19</f>
        <v>19.5</v>
      </c>
      <c r="Q29" s="17">
        <f>[25]Outubro!$D$20</f>
        <v>22.8</v>
      </c>
      <c r="R29" s="17">
        <f>[25]Outubro!$D$21</f>
        <v>24.2</v>
      </c>
      <c r="S29" s="17">
        <f>[25]Outubro!$D$22</f>
        <v>25</v>
      </c>
      <c r="T29" s="17">
        <f>[25]Outubro!$D$23</f>
        <v>24.2</v>
      </c>
      <c r="U29" s="17">
        <f>[25]Outubro!$D$24</f>
        <v>21.8</v>
      </c>
      <c r="V29" s="17">
        <f>[25]Outubro!$D$25</f>
        <v>17.2</v>
      </c>
      <c r="W29" s="17">
        <f>[25]Outubro!$D$26</f>
        <v>16.899999999999999</v>
      </c>
      <c r="X29" s="17">
        <f>[25]Outubro!$D$27</f>
        <v>21.6</v>
      </c>
      <c r="Y29" s="17">
        <f>[25]Outubro!$D$28</f>
        <v>23.8</v>
      </c>
      <c r="Z29" s="17">
        <f>[25]Outubro!$D$29</f>
        <v>21.4</v>
      </c>
      <c r="AA29" s="17">
        <f>[25]Outubro!$D$30</f>
        <v>18.899999999999999</v>
      </c>
      <c r="AB29" s="17">
        <f>[25]Outubro!$D$31</f>
        <v>15.3</v>
      </c>
      <c r="AC29" s="17">
        <f>[25]Outubro!$D$32</f>
        <v>9.4</v>
      </c>
      <c r="AD29" s="17">
        <f>[25]Outubro!$D$33</f>
        <v>11.6</v>
      </c>
      <c r="AE29" s="17">
        <f>[25]Outubro!$D$34</f>
        <v>15.6</v>
      </c>
      <c r="AF29" s="17">
        <f>[25]Outubro!$D$35</f>
        <v>19.2</v>
      </c>
      <c r="AG29" s="27">
        <f t="shared" si="5"/>
        <v>9.4</v>
      </c>
      <c r="AH29" s="30">
        <f t="shared" si="6"/>
        <v>17.877419354838711</v>
      </c>
    </row>
    <row r="30" spans="1:34" ht="17.100000000000001" customHeight="1" x14ac:dyDescent="0.2">
      <c r="A30" s="15" t="s">
        <v>31</v>
      </c>
      <c r="B30" s="17">
        <f>[26]Outubro!$D$5</f>
        <v>17.7</v>
      </c>
      <c r="C30" s="17">
        <f>[26]Outubro!$D$6</f>
        <v>17.7</v>
      </c>
      <c r="D30" s="17">
        <f>[26]Outubro!$D$7</f>
        <v>17</v>
      </c>
      <c r="E30" s="17">
        <f>[26]Outubro!$D$8</f>
        <v>16.2</v>
      </c>
      <c r="F30" s="17">
        <f>[26]Outubro!$D$9</f>
        <v>16.3</v>
      </c>
      <c r="G30" s="17">
        <f>[26]Outubro!$D$10</f>
        <v>13.6</v>
      </c>
      <c r="H30" s="17">
        <f>[26]Outubro!$D$11</f>
        <v>11</v>
      </c>
      <c r="I30" s="17">
        <f>[26]Outubro!$D$12</f>
        <v>13</v>
      </c>
      <c r="J30" s="17">
        <f>[26]Outubro!$D$13</f>
        <v>13.7</v>
      </c>
      <c r="K30" s="17">
        <f>[26]Outubro!$D$14</f>
        <v>16.399999999999999</v>
      </c>
      <c r="L30" s="17">
        <f>[26]Outubro!$D$15</f>
        <v>21</v>
      </c>
      <c r="M30" s="17">
        <f>[26]Outubro!$D$16</f>
        <v>21.8</v>
      </c>
      <c r="N30" s="17">
        <f>[26]Outubro!$D$17</f>
        <v>22.2</v>
      </c>
      <c r="O30" s="17">
        <f>[26]Outubro!$D$18</f>
        <v>19</v>
      </c>
      <c r="P30" s="17">
        <f>[26]Outubro!$D$19</f>
        <v>18.399999999999999</v>
      </c>
      <c r="Q30" s="17">
        <f>[26]Outubro!$D$20</f>
        <v>24.8</v>
      </c>
      <c r="R30" s="17">
        <f>[26]Outubro!$D$21</f>
        <v>25.1</v>
      </c>
      <c r="S30" s="17">
        <f>[26]Outubro!$D$22</f>
        <v>25.2</v>
      </c>
      <c r="T30" s="17">
        <f>[26]Outubro!$D$23</f>
        <v>24.5</v>
      </c>
      <c r="U30" s="17">
        <f>[26]Outubro!$D$24</f>
        <v>19.399999999999999</v>
      </c>
      <c r="V30" s="17">
        <f>[26]Outubro!$D$25</f>
        <v>21</v>
      </c>
      <c r="W30" s="17">
        <f>[26]Outubro!$D$26</f>
        <v>18.399999999999999</v>
      </c>
      <c r="X30" s="17">
        <f>[26]Outubro!$D$27</f>
        <v>21.8</v>
      </c>
      <c r="Y30" s="17">
        <f>[26]Outubro!$D$28</f>
        <v>22.3</v>
      </c>
      <c r="Z30" s="17">
        <f>[26]Outubro!$D$29</f>
        <v>22.5</v>
      </c>
      <c r="AA30" s="17">
        <f>[26]Outubro!$D$30</f>
        <v>22.4</v>
      </c>
      <c r="AB30" s="17">
        <f>[26]Outubro!$D$31</f>
        <v>16.899999999999999</v>
      </c>
      <c r="AC30" s="17">
        <f>[26]Outubro!$D$32</f>
        <v>11.5</v>
      </c>
      <c r="AD30" s="17">
        <f>[26]Outubro!$D$33</f>
        <v>11</v>
      </c>
      <c r="AE30" s="17">
        <f>[26]Outubro!$D$34</f>
        <v>13.7</v>
      </c>
      <c r="AF30" s="17">
        <f>[26]Outubro!$D$35</f>
        <v>23.4</v>
      </c>
      <c r="AG30" s="27">
        <f t="shared" si="5"/>
        <v>11</v>
      </c>
      <c r="AH30" s="30">
        <f t="shared" si="6"/>
        <v>18.674193548387095</v>
      </c>
    </row>
    <row r="31" spans="1:34" ht="17.100000000000001" customHeight="1" x14ac:dyDescent="0.2">
      <c r="A31" s="15" t="s">
        <v>48</v>
      </c>
      <c r="B31" s="17">
        <f>[27]Outubro!$D$5</f>
        <v>23.1</v>
      </c>
      <c r="C31" s="17">
        <f>[27]Outubro!$D$6</f>
        <v>21.4</v>
      </c>
      <c r="D31" s="17">
        <f>[27]Outubro!$D$7</f>
        <v>21</v>
      </c>
      <c r="E31" s="17">
        <f>[27]Outubro!$D$8</f>
        <v>20.2</v>
      </c>
      <c r="F31" s="17">
        <f>[27]Outubro!$D$9</f>
        <v>18.5</v>
      </c>
      <c r="G31" s="17">
        <f>[27]Outubro!$D$10</f>
        <v>17.600000000000001</v>
      </c>
      <c r="H31" s="17">
        <f>[27]Outubro!$D$11</f>
        <v>14.2</v>
      </c>
      <c r="I31" s="17">
        <f>[27]Outubro!$D$12</f>
        <v>15.7</v>
      </c>
      <c r="J31" s="17">
        <f>[27]Outubro!$D$13</f>
        <v>18.100000000000001</v>
      </c>
      <c r="K31" s="17">
        <f>[27]Outubro!$D$14</f>
        <v>22.9</v>
      </c>
      <c r="L31" s="17">
        <f>[27]Outubro!$D$15</f>
        <v>22.5</v>
      </c>
      <c r="M31" s="17">
        <f>[27]Outubro!$D$16</f>
        <v>22.1</v>
      </c>
      <c r="N31" s="17">
        <f>[27]Outubro!$D$17</f>
        <v>21.7</v>
      </c>
      <c r="O31" s="17">
        <f>[27]Outubro!$D$18</f>
        <v>21.8</v>
      </c>
      <c r="P31" s="17">
        <f>[27]Outubro!$D$19</f>
        <v>21.3</v>
      </c>
      <c r="Q31" s="17">
        <f>[27]Outubro!$D$20</f>
        <v>23.4</v>
      </c>
      <c r="R31" s="17">
        <f>[27]Outubro!$D$21</f>
        <v>22.2</v>
      </c>
      <c r="S31" s="17">
        <f>[27]Outubro!$D$22</f>
        <v>23.9</v>
      </c>
      <c r="T31" s="17">
        <f>[27]Outubro!$D$23</f>
        <v>23.8</v>
      </c>
      <c r="U31" s="17">
        <f>[27]Outubro!$D$24</f>
        <v>20.7</v>
      </c>
      <c r="V31" s="17">
        <f>[27]Outubro!$D$25</f>
        <v>20.7</v>
      </c>
      <c r="W31" s="17">
        <f>[27]Outubro!$D$26</f>
        <v>20.8</v>
      </c>
      <c r="X31" s="17">
        <f>[27]Outubro!$D$27</f>
        <v>21.7</v>
      </c>
      <c r="Y31" s="17">
        <f>[27]Outubro!$D$28</f>
        <v>21.2</v>
      </c>
      <c r="Z31" s="17">
        <f>[27]Outubro!$D$29</f>
        <v>22.5</v>
      </c>
      <c r="AA31" s="17">
        <f>[27]Outubro!$D$30</f>
        <v>20.8</v>
      </c>
      <c r="AB31" s="17">
        <f>[27]Outubro!$D$31</f>
        <v>18.7</v>
      </c>
      <c r="AC31" s="17">
        <f>[27]Outubro!$D$32</f>
        <v>16.899999999999999</v>
      </c>
      <c r="AD31" s="17">
        <f>[27]Outubro!$D$33</f>
        <v>14.1</v>
      </c>
      <c r="AE31" s="17">
        <f>[27]Outubro!$D$34</f>
        <v>17.399999999999999</v>
      </c>
      <c r="AF31" s="17">
        <f>[27]Outubro!$D$35</f>
        <v>23.7</v>
      </c>
      <c r="AG31" s="27">
        <f>MIN(B31:AF31)</f>
        <v>14.1</v>
      </c>
      <c r="AH31" s="30">
        <f>AVERAGE(B31:AF31)</f>
        <v>20.470967741935485</v>
      </c>
    </row>
    <row r="32" spans="1:34" ht="17.100000000000001" customHeight="1" x14ac:dyDescent="0.2">
      <c r="A32" s="15" t="s">
        <v>20</v>
      </c>
      <c r="B32" s="17" t="str">
        <f>[28]Outubro!$D$5</f>
        <v>*</v>
      </c>
      <c r="C32" s="17" t="str">
        <f>[28]Outubro!$D$6</f>
        <v>*</v>
      </c>
      <c r="D32" s="17" t="str">
        <f>[28]Outubro!$D$7</f>
        <v>*</v>
      </c>
      <c r="E32" s="17" t="str">
        <f>[28]Outubro!$D$8</f>
        <v>*</v>
      </c>
      <c r="F32" s="17" t="str">
        <f>[28]Outubro!$D$9</f>
        <v>*</v>
      </c>
      <c r="G32" s="17" t="str">
        <f>[28]Outubro!$D$10</f>
        <v>*</v>
      </c>
      <c r="H32" s="17" t="str">
        <f>[28]Outubro!$D$11</f>
        <v>*</v>
      </c>
      <c r="I32" s="17" t="str">
        <f>[28]Outubro!$D$12</f>
        <v>*</v>
      </c>
      <c r="J32" s="17" t="str">
        <f>[28]Outubro!$D$13</f>
        <v>*</v>
      </c>
      <c r="K32" s="17" t="str">
        <f>[28]Outubro!$D$14</f>
        <v>*</v>
      </c>
      <c r="L32" s="17" t="str">
        <f>[28]Outubro!$D$15</f>
        <v>*</v>
      </c>
      <c r="M32" s="17" t="str">
        <f>[28]Outubro!$D$16</f>
        <v>*</v>
      </c>
      <c r="N32" s="17" t="str">
        <f>[28]Outubro!$D$17</f>
        <v>*</v>
      </c>
      <c r="O32" s="17" t="str">
        <f>[28]Outubro!$D$18</f>
        <v>*</v>
      </c>
      <c r="P32" s="17" t="str">
        <f>[28]Outubro!$D$19</f>
        <v>*</v>
      </c>
      <c r="Q32" s="17" t="str">
        <f>[28]Outubro!$D$20</f>
        <v>*</v>
      </c>
      <c r="R32" s="17" t="str">
        <f>[28]Outubro!$D$21</f>
        <v>*</v>
      </c>
      <c r="S32" s="17" t="str">
        <f>[28]Outubro!$D$22</f>
        <v>*</v>
      </c>
      <c r="T32" s="17" t="str">
        <f>[28]Outubro!$D$23</f>
        <v>*</v>
      </c>
      <c r="U32" s="17" t="str">
        <f>[28]Outubro!$D$24</f>
        <v>*</v>
      </c>
      <c r="V32" s="17" t="str">
        <f>[28]Outubro!$D$25</f>
        <v>*</v>
      </c>
      <c r="W32" s="17" t="str">
        <f>[28]Outubro!$D$26</f>
        <v>*</v>
      </c>
      <c r="X32" s="17" t="str">
        <f>[28]Outubro!$D$27</f>
        <v>*</v>
      </c>
      <c r="Y32" s="17" t="str">
        <f>[28]Outubro!$D$28</f>
        <v>*</v>
      </c>
      <c r="Z32" s="17" t="str">
        <f>[28]Outubro!$D$29</f>
        <v>*</v>
      </c>
      <c r="AA32" s="17" t="str">
        <f>[28]Outubro!$D$30</f>
        <v>*</v>
      </c>
      <c r="AB32" s="17" t="str">
        <f>[28]Outubro!$D$31</f>
        <v>*</v>
      </c>
      <c r="AC32" s="17" t="str">
        <f>[28]Outubro!$D$32</f>
        <v>*</v>
      </c>
      <c r="AD32" s="17" t="str">
        <f>[28]Outubro!$D$33</f>
        <v>*</v>
      </c>
      <c r="AE32" s="17" t="str">
        <f>[28]Outubro!$D$34</f>
        <v>*</v>
      </c>
      <c r="AF32" s="17" t="str">
        <f>[28]Outubro!$D$35</f>
        <v>*</v>
      </c>
      <c r="AG32" s="27" t="s">
        <v>141</v>
      </c>
      <c r="AH32" s="30" t="s">
        <v>141</v>
      </c>
    </row>
    <row r="33" spans="1:35" s="5" customFormat="1" ht="17.100000000000001" customHeight="1" x14ac:dyDescent="0.2">
      <c r="A33" s="23" t="s">
        <v>35</v>
      </c>
      <c r="B33" s="24">
        <f t="shared" ref="B33:AG33" si="9">MIN(B5:B32)</f>
        <v>16</v>
      </c>
      <c r="C33" s="24">
        <f t="shared" si="9"/>
        <v>16.5</v>
      </c>
      <c r="D33" s="24">
        <f t="shared" si="9"/>
        <v>14.9</v>
      </c>
      <c r="E33" s="24">
        <f t="shared" si="9"/>
        <v>14.7</v>
      </c>
      <c r="F33" s="24">
        <f t="shared" si="9"/>
        <v>15.5</v>
      </c>
      <c r="G33" s="24">
        <f t="shared" si="9"/>
        <v>11.9</v>
      </c>
      <c r="H33" s="24">
        <f t="shared" si="9"/>
        <v>8.6</v>
      </c>
      <c r="I33" s="24">
        <f t="shared" si="9"/>
        <v>10.199999999999999</v>
      </c>
      <c r="J33" s="24">
        <f t="shared" si="9"/>
        <v>12</v>
      </c>
      <c r="K33" s="24">
        <f t="shared" si="9"/>
        <v>12.5</v>
      </c>
      <c r="L33" s="24">
        <f t="shared" si="9"/>
        <v>16.899999999999999</v>
      </c>
      <c r="M33" s="24">
        <f t="shared" si="9"/>
        <v>17</v>
      </c>
      <c r="N33" s="24">
        <f t="shared" si="9"/>
        <v>15.8</v>
      </c>
      <c r="O33" s="24">
        <f t="shared" si="9"/>
        <v>17.600000000000001</v>
      </c>
      <c r="P33" s="24">
        <f t="shared" si="9"/>
        <v>18</v>
      </c>
      <c r="Q33" s="24">
        <f t="shared" si="9"/>
        <v>19.7</v>
      </c>
      <c r="R33" s="24">
        <f t="shared" si="9"/>
        <v>19</v>
      </c>
      <c r="S33" s="24">
        <f t="shared" si="9"/>
        <v>21.3</v>
      </c>
      <c r="T33" s="24">
        <f t="shared" si="9"/>
        <v>20.2</v>
      </c>
      <c r="U33" s="24">
        <f t="shared" si="9"/>
        <v>18.7</v>
      </c>
      <c r="V33" s="24">
        <f t="shared" si="9"/>
        <v>16</v>
      </c>
      <c r="W33" s="24">
        <f t="shared" si="9"/>
        <v>15.9</v>
      </c>
      <c r="X33" s="24">
        <f t="shared" si="9"/>
        <v>19.7</v>
      </c>
      <c r="Y33" s="24">
        <f t="shared" si="9"/>
        <v>19.2</v>
      </c>
      <c r="Z33" s="24">
        <f t="shared" si="9"/>
        <v>19.7</v>
      </c>
      <c r="AA33" s="24">
        <f t="shared" si="9"/>
        <v>18.100000000000001</v>
      </c>
      <c r="AB33" s="24">
        <f t="shared" si="9"/>
        <v>14.6</v>
      </c>
      <c r="AC33" s="24">
        <f t="shared" si="9"/>
        <v>9.4</v>
      </c>
      <c r="AD33" s="24">
        <f t="shared" si="9"/>
        <v>7.1</v>
      </c>
      <c r="AE33" s="24">
        <f t="shared" si="9"/>
        <v>10.9</v>
      </c>
      <c r="AF33" s="24">
        <f t="shared" si="9"/>
        <v>17.5</v>
      </c>
      <c r="AG33" s="27">
        <f t="shared" si="9"/>
        <v>7.1</v>
      </c>
      <c r="AH33" s="30">
        <f>AVERAGE(AH5:AH32)</f>
        <v>19.184384605173136</v>
      </c>
    </row>
    <row r="34" spans="1:35" x14ac:dyDescent="0.2">
      <c r="A34" s="107"/>
      <c r="B34" s="108"/>
      <c r="C34" s="108"/>
      <c r="D34" s="108" t="s">
        <v>134</v>
      </c>
      <c r="E34" s="108"/>
      <c r="F34" s="108"/>
      <c r="G34" s="108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  <c r="AE34" s="87"/>
      <c r="AF34" s="88"/>
      <c r="AG34" s="88"/>
      <c r="AH34" s="89"/>
    </row>
    <row r="35" spans="1:35" x14ac:dyDescent="0.2">
      <c r="A35" s="83"/>
      <c r="B35" s="90"/>
      <c r="C35" s="90"/>
      <c r="D35" s="90"/>
      <c r="E35" s="90" t="s">
        <v>135</v>
      </c>
      <c r="F35" s="90"/>
      <c r="G35" s="90"/>
      <c r="H35" s="90"/>
      <c r="I35" s="90"/>
      <c r="J35" s="91"/>
      <c r="K35" s="91"/>
      <c r="L35" s="91"/>
      <c r="M35" s="91" t="s">
        <v>49</v>
      </c>
      <c r="N35" s="91"/>
      <c r="O35" s="91"/>
      <c r="P35" s="91"/>
      <c r="Q35" s="91"/>
      <c r="R35" s="91"/>
      <c r="S35" s="91"/>
      <c r="T35" s="131" t="s">
        <v>136</v>
      </c>
      <c r="U35" s="131"/>
      <c r="V35" s="131"/>
      <c r="W35" s="131"/>
      <c r="X35" s="131"/>
      <c r="Y35" s="91"/>
      <c r="Z35" s="91"/>
      <c r="AA35" s="91"/>
      <c r="AB35" s="91"/>
      <c r="AC35" s="90"/>
      <c r="AD35" s="90"/>
      <c r="AE35" s="90"/>
      <c r="AF35" s="91"/>
      <c r="AG35" s="102"/>
      <c r="AH35" s="96"/>
    </row>
    <row r="36" spans="1:35" ht="13.5" thickBot="1" x14ac:dyDescent="0.25">
      <c r="A36" s="97"/>
      <c r="B36" s="99"/>
      <c r="C36" s="99"/>
      <c r="D36" s="99"/>
      <c r="E36" s="99"/>
      <c r="F36" s="99"/>
      <c r="G36" s="99"/>
      <c r="H36" s="99"/>
      <c r="I36" s="99"/>
      <c r="J36" s="104"/>
      <c r="K36" s="104"/>
      <c r="L36" s="104"/>
      <c r="M36" s="104" t="s">
        <v>50</v>
      </c>
      <c r="N36" s="104"/>
      <c r="O36" s="104"/>
      <c r="P36" s="104"/>
      <c r="Q36" s="99"/>
      <c r="R36" s="99"/>
      <c r="S36" s="99"/>
      <c r="T36" s="138" t="s">
        <v>137</v>
      </c>
      <c r="U36" s="138"/>
      <c r="V36" s="138"/>
      <c r="W36" s="138"/>
      <c r="X36" s="138"/>
      <c r="Y36" s="104"/>
      <c r="Z36" s="104"/>
      <c r="AA36" s="104"/>
      <c r="AB36" s="104"/>
      <c r="AC36" s="99"/>
      <c r="AD36" s="99"/>
      <c r="AE36" s="99"/>
      <c r="AF36" s="99"/>
      <c r="AG36" s="105"/>
      <c r="AH36" s="106"/>
      <c r="AI36" s="2"/>
    </row>
    <row r="37" spans="1:35" x14ac:dyDescent="0.2">
      <c r="AD37" s="9"/>
      <c r="AE37" s="1"/>
      <c r="AF37"/>
      <c r="AG37" s="40"/>
      <c r="AH37" s="40"/>
      <c r="AI37" s="2"/>
    </row>
    <row r="42" spans="1:35" x14ac:dyDescent="0.2">
      <c r="M42" s="2" t="s">
        <v>51</v>
      </c>
    </row>
  </sheetData>
  <sheetProtection password="C6EC" sheet="1" objects="1" scenarios="1"/>
  <mergeCells count="36">
    <mergeCell ref="T35:X35"/>
    <mergeCell ref="T36:X36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AF3:AF4"/>
    <mergeCell ref="T3:T4"/>
    <mergeCell ref="AE3:AE4"/>
    <mergeCell ref="Z3:Z4"/>
    <mergeCell ref="U3:U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opLeftCell="A16" zoomScale="90" zoomScaleNormal="90" workbookViewId="0">
      <selection activeCell="AA39" sqref="AA39"/>
    </sheetView>
  </sheetViews>
  <sheetFormatPr defaultRowHeight="12.75" x14ac:dyDescent="0.2"/>
  <cols>
    <col min="1" max="1" width="19.140625" style="2" bestFit="1" customWidth="1"/>
    <col min="2" max="25" width="5.42578125" style="2" bestFit="1" customWidth="1"/>
    <col min="26" max="26" width="6" style="2" customWidth="1"/>
    <col min="27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37" t="s">
        <v>25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</row>
    <row r="2" spans="1:34" s="4" customFormat="1" ht="20.100000000000001" customHeight="1" x14ac:dyDescent="0.2">
      <c r="A2" s="130" t="s">
        <v>21</v>
      </c>
      <c r="B2" s="128" t="s">
        <v>133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7"/>
    </row>
    <row r="3" spans="1:34" s="5" customFormat="1" ht="20.100000000000001" customHeight="1" x14ac:dyDescent="0.2">
      <c r="A3" s="130"/>
      <c r="B3" s="127">
        <v>1</v>
      </c>
      <c r="C3" s="127">
        <f>SUM(B3+1)</f>
        <v>2</v>
      </c>
      <c r="D3" s="127">
        <f t="shared" ref="D3:AD3" si="0">SUM(C3+1)</f>
        <v>3</v>
      </c>
      <c r="E3" s="127">
        <f t="shared" si="0"/>
        <v>4</v>
      </c>
      <c r="F3" s="127">
        <f t="shared" si="0"/>
        <v>5</v>
      </c>
      <c r="G3" s="127">
        <f t="shared" si="0"/>
        <v>6</v>
      </c>
      <c r="H3" s="127">
        <f t="shared" si="0"/>
        <v>7</v>
      </c>
      <c r="I3" s="127">
        <f t="shared" si="0"/>
        <v>8</v>
      </c>
      <c r="J3" s="127">
        <f t="shared" si="0"/>
        <v>9</v>
      </c>
      <c r="K3" s="127">
        <f t="shared" si="0"/>
        <v>10</v>
      </c>
      <c r="L3" s="127">
        <f t="shared" si="0"/>
        <v>11</v>
      </c>
      <c r="M3" s="127">
        <f t="shared" si="0"/>
        <v>12</v>
      </c>
      <c r="N3" s="127">
        <f t="shared" si="0"/>
        <v>13</v>
      </c>
      <c r="O3" s="127">
        <f t="shared" si="0"/>
        <v>14</v>
      </c>
      <c r="P3" s="127">
        <f t="shared" si="0"/>
        <v>15</v>
      </c>
      <c r="Q3" s="127">
        <f t="shared" si="0"/>
        <v>16</v>
      </c>
      <c r="R3" s="127">
        <f t="shared" si="0"/>
        <v>17</v>
      </c>
      <c r="S3" s="127">
        <f t="shared" si="0"/>
        <v>18</v>
      </c>
      <c r="T3" s="127">
        <f t="shared" si="0"/>
        <v>19</v>
      </c>
      <c r="U3" s="127">
        <f t="shared" si="0"/>
        <v>20</v>
      </c>
      <c r="V3" s="127">
        <f t="shared" si="0"/>
        <v>21</v>
      </c>
      <c r="W3" s="127">
        <f t="shared" si="0"/>
        <v>22</v>
      </c>
      <c r="X3" s="127">
        <f t="shared" si="0"/>
        <v>23</v>
      </c>
      <c r="Y3" s="127">
        <f t="shared" si="0"/>
        <v>24</v>
      </c>
      <c r="Z3" s="127">
        <f t="shared" si="0"/>
        <v>25</v>
      </c>
      <c r="AA3" s="127">
        <f t="shared" si="0"/>
        <v>26</v>
      </c>
      <c r="AB3" s="127">
        <f t="shared" si="0"/>
        <v>27</v>
      </c>
      <c r="AC3" s="127">
        <f t="shared" si="0"/>
        <v>28</v>
      </c>
      <c r="AD3" s="127">
        <f t="shared" si="0"/>
        <v>29</v>
      </c>
      <c r="AE3" s="127">
        <v>30</v>
      </c>
      <c r="AF3" s="127">
        <v>31</v>
      </c>
      <c r="AG3" s="25" t="s">
        <v>38</v>
      </c>
      <c r="AH3" s="8"/>
    </row>
    <row r="4" spans="1:34" s="5" customFormat="1" ht="20.100000000000001" customHeight="1" x14ac:dyDescent="0.2">
      <c r="A4" s="13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25" t="s">
        <v>37</v>
      </c>
      <c r="AH4" s="8"/>
    </row>
    <row r="5" spans="1:34" s="5" customFormat="1" ht="20.100000000000001" customHeight="1" x14ac:dyDescent="0.2">
      <c r="A5" s="15" t="s">
        <v>44</v>
      </c>
      <c r="B5" s="17">
        <f>[1]Outubro!$E$5</f>
        <v>54.708333333333336</v>
      </c>
      <c r="C5" s="17">
        <f>[1]Outubro!$E$6</f>
        <v>56.875</v>
      </c>
      <c r="D5" s="17">
        <f>[1]Outubro!$E$7</f>
        <v>73.208333333333329</v>
      </c>
      <c r="E5" s="17">
        <f>[1]Outubro!$E$8</f>
        <v>76.17647058823529</v>
      </c>
      <c r="F5" s="17">
        <f>[1]Outubro!$E$9</f>
        <v>78.75</v>
      </c>
      <c r="G5" s="17">
        <f>[1]Outubro!$E$10</f>
        <v>47.615384615384613</v>
      </c>
      <c r="H5" s="17">
        <f>[1]Outubro!$E$11</f>
        <v>53.684210526315788</v>
      </c>
      <c r="I5" s="17">
        <f>[1]Outubro!$E$12</f>
        <v>49.631578947368418</v>
      </c>
      <c r="J5" s="17">
        <f>[1]Outubro!$E$13</f>
        <v>55.25</v>
      </c>
      <c r="K5" s="17">
        <f>[1]Outubro!$E$14</f>
        <v>50.625</v>
      </c>
      <c r="L5" s="17">
        <f>[1]Outubro!$E$15</f>
        <v>52.5</v>
      </c>
      <c r="M5" s="17">
        <f>[1]Outubro!$E$16</f>
        <v>53.5</v>
      </c>
      <c r="N5" s="17">
        <f>[1]Outubro!$E$17</f>
        <v>69.333333333333329</v>
      </c>
      <c r="O5" s="17">
        <f>[1]Outubro!$E$18</f>
        <v>79.7</v>
      </c>
      <c r="P5" s="17">
        <f>[1]Outubro!$E$19</f>
        <v>52.769230769230766</v>
      </c>
      <c r="Q5" s="17">
        <f>[1]Outubro!$E$20</f>
        <v>52.722222222222221</v>
      </c>
      <c r="R5" s="17">
        <f>[1]Outubro!$E$21</f>
        <v>64.041666666666671</v>
      </c>
      <c r="S5" s="17">
        <f>[1]Outubro!$E$22</f>
        <v>61.5</v>
      </c>
      <c r="T5" s="17">
        <f>[1]Outubro!$E$23</f>
        <v>45.4375</v>
      </c>
      <c r="U5" s="17">
        <f>[1]Outubro!$E$24</f>
        <v>64.5</v>
      </c>
      <c r="V5" s="17">
        <f>[1]Outubro!$E$25</f>
        <v>65.083333333333329</v>
      </c>
      <c r="W5" s="17">
        <f>[1]Outubro!$E$26</f>
        <v>60.4</v>
      </c>
      <c r="X5" s="17">
        <f>[1]Outubro!$E$27</f>
        <v>69.705882352941174</v>
      </c>
      <c r="Y5" s="17">
        <f>[1]Outubro!$E$28</f>
        <v>65.916666666666671</v>
      </c>
      <c r="Z5" s="17">
        <f>[1]Outubro!$E$29</f>
        <v>70.5</v>
      </c>
      <c r="AA5" s="17">
        <f>[1]Outubro!$E$30</f>
        <v>77.416666666666671</v>
      </c>
      <c r="AB5" s="17">
        <f>[1]Outubro!$E$31</f>
        <v>50.25</v>
      </c>
      <c r="AC5" s="17">
        <f>[1]Outubro!$E$32</f>
        <v>56.708333333333336</v>
      </c>
      <c r="AD5" s="17">
        <f>[1]Outubro!$E$33</f>
        <v>57.75</v>
      </c>
      <c r="AE5" s="17">
        <f>[1]Outubro!$E$34</f>
        <v>57.333333333333336</v>
      </c>
      <c r="AF5" s="17">
        <f>[1]Outubro!$E$35</f>
        <v>67.333333333333329</v>
      </c>
      <c r="AG5" s="26">
        <f>AVERAGE(B5:AF5)</f>
        <v>60.997606882420371</v>
      </c>
      <c r="AH5" s="8"/>
    </row>
    <row r="6" spans="1:34" ht="17.100000000000001" customHeight="1" x14ac:dyDescent="0.2">
      <c r="A6" s="15" t="s">
        <v>0</v>
      </c>
      <c r="B6" s="17">
        <f>[2]Outubro!$E$5</f>
        <v>72.833333333333329</v>
      </c>
      <c r="C6" s="17">
        <f>[2]Outubro!$E$6</f>
        <v>58.416666666666664</v>
      </c>
      <c r="D6" s="17">
        <f>[2]Outubro!$E$7</f>
        <v>78.416666666666671</v>
      </c>
      <c r="E6" s="17">
        <f>[2]Outubro!$E$8</f>
        <v>81.125</v>
      </c>
      <c r="F6" s="17">
        <f>[2]Outubro!$E$9</f>
        <v>78.041666666666671</v>
      </c>
      <c r="G6" s="17">
        <f>[2]Outubro!$E$10</f>
        <v>69.541666666666671</v>
      </c>
      <c r="H6" s="17">
        <f>[2]Outubro!$E$11</f>
        <v>66.583333333333329</v>
      </c>
      <c r="I6" s="17">
        <f>[2]Outubro!$E$12</f>
        <v>56.666666666666664</v>
      </c>
      <c r="J6" s="17">
        <f>[2]Outubro!$E$13</f>
        <v>46.791666666666664</v>
      </c>
      <c r="K6" s="17">
        <f>[2]Outubro!$E$14</f>
        <v>34.958333333333336</v>
      </c>
      <c r="L6" s="17">
        <f>[2]Outubro!$E$15</f>
        <v>60.125</v>
      </c>
      <c r="M6" s="17">
        <f>[2]Outubro!$E$16</f>
        <v>63.041666666666664</v>
      </c>
      <c r="N6" s="17">
        <f>[2]Outubro!$E$17</f>
        <v>82.791666666666671</v>
      </c>
      <c r="O6" s="17">
        <f>[2]Outubro!$E$18</f>
        <v>87.041666666666671</v>
      </c>
      <c r="P6" s="17">
        <f>[2]Outubro!$E$19</f>
        <v>69.791666666666671</v>
      </c>
      <c r="Q6" s="17">
        <f>[2]Outubro!$E$20</f>
        <v>58.416666666666664</v>
      </c>
      <c r="R6" s="17">
        <f>[2]Outubro!$E$21</f>
        <v>58.708333333333336</v>
      </c>
      <c r="S6" s="17">
        <f>[2]Outubro!$E$22</f>
        <v>57.739130434782609</v>
      </c>
      <c r="T6" s="17">
        <f>[2]Outubro!$E$23</f>
        <v>55.166666666666664</v>
      </c>
      <c r="U6" s="17">
        <f>[2]Outubro!$E$24</f>
        <v>76</v>
      </c>
      <c r="V6" s="17">
        <f>[2]Outubro!$E$25</f>
        <v>63.583333333333336</v>
      </c>
      <c r="W6" s="17">
        <f>[2]Outubro!$E$26</f>
        <v>54.041666666666664</v>
      </c>
      <c r="X6" s="17">
        <f>[2]Outubro!$E$27</f>
        <v>63.208333333333336</v>
      </c>
      <c r="Y6" s="17">
        <f>[2]Outubro!$E$28</f>
        <v>61.916666666666664</v>
      </c>
      <c r="Z6" s="17">
        <f>[2]Outubro!$E$29</f>
        <v>65.708333333333329</v>
      </c>
      <c r="AA6" s="17">
        <f>[2]Outubro!$E$30</f>
        <v>94.208333333333329</v>
      </c>
      <c r="AB6" s="17">
        <f>[2]Outubro!$E$31</f>
        <v>77</v>
      </c>
      <c r="AC6" s="17">
        <f>[2]Outubro!$E$32</f>
        <v>56.166666666666664</v>
      </c>
      <c r="AD6" s="17">
        <f>[2]Outubro!$E$33</f>
        <v>52.541666666666664</v>
      </c>
      <c r="AE6" s="17">
        <f>[2]Outubro!$E$34</f>
        <v>56.375</v>
      </c>
      <c r="AF6" s="17">
        <f>[2]Outubro!$E$35</f>
        <v>63.958333333333336</v>
      </c>
      <c r="AG6" s="27">
        <f t="shared" ref="AG6:AG19" si="1">AVERAGE(B6:AF6)</f>
        <v>65.190509583917716</v>
      </c>
    </row>
    <row r="7" spans="1:34" ht="17.100000000000001" customHeight="1" x14ac:dyDescent="0.2">
      <c r="A7" s="15" t="s">
        <v>1</v>
      </c>
      <c r="B7" s="17">
        <f>[3]Outubro!$E$5</f>
        <v>48.291666666666664</v>
      </c>
      <c r="C7" s="17">
        <f>[3]Outubro!$E$6</f>
        <v>49.625</v>
      </c>
      <c r="D7" s="17">
        <f>[3]Outubro!$E$7</f>
        <v>57.291666666666664</v>
      </c>
      <c r="E7" s="17">
        <f>[3]Outubro!$E$8</f>
        <v>68.708333333333329</v>
      </c>
      <c r="F7" s="17">
        <f>[3]Outubro!$E$9</f>
        <v>77</v>
      </c>
      <c r="G7" s="17">
        <f>[3]Outubro!$E$10</f>
        <v>59.166666666666664</v>
      </c>
      <c r="H7" s="17">
        <f>[3]Outubro!$E$11</f>
        <v>59.083333333333336</v>
      </c>
      <c r="I7" s="17">
        <f>[3]Outubro!$E$12</f>
        <v>59.416666666666664</v>
      </c>
      <c r="J7" s="17">
        <f>[3]Outubro!$E$13</f>
        <v>48.375</v>
      </c>
      <c r="K7" s="17">
        <f>[3]Outubro!$E$14</f>
        <v>44.375</v>
      </c>
      <c r="L7" s="17">
        <f>[3]Outubro!$E$15</f>
        <v>53.666666666666664</v>
      </c>
      <c r="M7" s="17">
        <f>[3]Outubro!$E$16</f>
        <v>58.708333333333336</v>
      </c>
      <c r="N7" s="17">
        <f>[3]Outubro!$E$17</f>
        <v>57.375</v>
      </c>
      <c r="O7" s="17">
        <f>[3]Outubro!$E$18</f>
        <v>63.916666666666664</v>
      </c>
      <c r="P7" s="17">
        <f>[3]Outubro!$E$19</f>
        <v>61.875</v>
      </c>
      <c r="Q7" s="17">
        <f>[3]Outubro!$E$20</f>
        <v>51.166666666666664</v>
      </c>
      <c r="R7" s="17">
        <f>[3]Outubro!$E$21</f>
        <v>52.583333333333336</v>
      </c>
      <c r="S7" s="17">
        <f>[3]Outubro!$E$22</f>
        <v>54.125</v>
      </c>
      <c r="T7" s="17">
        <f>[3]Outubro!$E$23</f>
        <v>56.041666666666664</v>
      </c>
      <c r="U7" s="17">
        <f>[3]Outubro!$E$24</f>
        <v>60.208333333333336</v>
      </c>
      <c r="V7" s="17">
        <f>[3]Outubro!$E$25</f>
        <v>68.791666666666671</v>
      </c>
      <c r="W7" s="17">
        <f>[3]Outubro!$E$26</f>
        <v>50</v>
      </c>
      <c r="X7" s="17">
        <f>[3]Outubro!$E$27</f>
        <v>55.083333333333336</v>
      </c>
      <c r="Y7" s="17">
        <f>[3]Outubro!$E$28</f>
        <v>75.25</v>
      </c>
      <c r="Z7" s="17">
        <f>[3]Outubro!$E$29</f>
        <v>66.833333333333329</v>
      </c>
      <c r="AA7" s="17">
        <f>[3]Outubro!$E$30</f>
        <v>62.666666666666664</v>
      </c>
      <c r="AB7" s="17">
        <f>[3]Outubro!$E$31</f>
        <v>57.125</v>
      </c>
      <c r="AC7" s="17">
        <f>[3]Outubro!$E$32</f>
        <v>45.208333333333336</v>
      </c>
      <c r="AD7" s="17">
        <f>[3]Outubro!$E$33</f>
        <v>44.083333333333336</v>
      </c>
      <c r="AE7" s="17">
        <f>[3]Outubro!$E$34</f>
        <v>43.875</v>
      </c>
      <c r="AF7" s="17">
        <f>[3]Outubro!$E$35</f>
        <v>52.5</v>
      </c>
      <c r="AG7" s="27">
        <f t="shared" si="1"/>
        <v>56.852150537634401</v>
      </c>
    </row>
    <row r="8" spans="1:34" ht="17.100000000000001" customHeight="1" x14ac:dyDescent="0.2">
      <c r="A8" s="15" t="s">
        <v>74</v>
      </c>
      <c r="B8" s="17">
        <f>[4]Outubro!$E$5</f>
        <v>51.958333333333336</v>
      </c>
      <c r="C8" s="17">
        <f>[4]Outubro!$E$6</f>
        <v>56.916666666666664</v>
      </c>
      <c r="D8" s="17">
        <f>[4]Outubro!$E$7</f>
        <v>68.666666666666671</v>
      </c>
      <c r="E8" s="17">
        <f>[4]Outubro!$E$8</f>
        <v>80</v>
      </c>
      <c r="F8" s="17">
        <f>[4]Outubro!$E$9</f>
        <v>69.125</v>
      </c>
      <c r="G8" s="17">
        <f>[4]Outubro!$E$10</f>
        <v>65.833333333333329</v>
      </c>
      <c r="H8" s="17">
        <f>[4]Outubro!$E$11</f>
        <v>61.458333333333336</v>
      </c>
      <c r="I8" s="17">
        <f>[4]Outubro!$E$12</f>
        <v>47.291666666666664</v>
      </c>
      <c r="J8" s="17">
        <f>[4]Outubro!$E$13</f>
        <v>36.25</v>
      </c>
      <c r="K8" s="17">
        <f>[4]Outubro!$E$14</f>
        <v>46.25</v>
      </c>
      <c r="L8" s="17">
        <f>[4]Outubro!$E$15</f>
        <v>56.833333333333336</v>
      </c>
      <c r="M8" s="17">
        <f>[4]Outubro!$E$16</f>
        <v>55.375</v>
      </c>
      <c r="N8" s="17">
        <f>[4]Outubro!$E$17</f>
        <v>69.208333333333329</v>
      </c>
      <c r="O8" s="17">
        <f>[4]Outubro!$E$18</f>
        <v>95.523809523809518</v>
      </c>
      <c r="P8" s="17">
        <f>[4]Outubro!$E$19</f>
        <v>72.529411764705884</v>
      </c>
      <c r="Q8" s="17">
        <f>[4]Outubro!$E$20</f>
        <v>54.708333333333336</v>
      </c>
      <c r="R8" s="17">
        <f>[4]Outubro!$E$21</f>
        <v>54.75</v>
      </c>
      <c r="S8" s="17">
        <f>[4]Outubro!$E$22</f>
        <v>59.043478260869563</v>
      </c>
      <c r="T8" s="17">
        <f>[4]Outubro!$E$23</f>
        <v>54.5</v>
      </c>
      <c r="U8" s="17">
        <f>[4]Outubro!$E$24</f>
        <v>60</v>
      </c>
      <c r="V8" s="17">
        <f>[4]Outubro!$E$25</f>
        <v>84.882352941176464</v>
      </c>
      <c r="W8" s="17">
        <f>[4]Outubro!$E$26</f>
        <v>73.25</v>
      </c>
      <c r="X8" s="17">
        <f>[4]Outubro!$E$27</f>
        <v>63.583333333333336</v>
      </c>
      <c r="Y8" s="17">
        <f>[4]Outubro!$E$28</f>
        <v>71.166666666666671</v>
      </c>
      <c r="Z8" s="17">
        <f>[4]Outubro!$E$29</f>
        <v>77.958333333333329</v>
      </c>
      <c r="AA8" s="17">
        <f>[4]Outubro!$E$30</f>
        <v>91.272727272727266</v>
      </c>
      <c r="AB8" s="17">
        <f>[4]Outubro!$E$31</f>
        <v>61.2</v>
      </c>
      <c r="AC8" s="17">
        <f>[4]Outubro!$E$32</f>
        <v>59.333333333333336</v>
      </c>
      <c r="AD8" s="17">
        <f>[4]Outubro!$E$33</f>
        <v>54.75</v>
      </c>
      <c r="AE8" s="17">
        <f>[4]Outubro!$E$34</f>
        <v>59.083333333333336</v>
      </c>
      <c r="AF8" s="17">
        <f>[4]Outubro!$E$35</f>
        <v>67.583333333333329</v>
      </c>
      <c r="AG8" s="27">
        <f t="shared" si="1"/>
        <v>63.880164938600707</v>
      </c>
    </row>
    <row r="9" spans="1:34" ht="17.100000000000001" customHeight="1" x14ac:dyDescent="0.2">
      <c r="A9" s="15" t="s">
        <v>45</v>
      </c>
      <c r="B9" s="17">
        <f>[5]Outubro!$E$5</f>
        <v>62.458333333333336</v>
      </c>
      <c r="C9" s="17">
        <f>[5]Outubro!$E$6</f>
        <v>60.083333333333336</v>
      </c>
      <c r="D9" s="17">
        <f>[5]Outubro!$E$7</f>
        <v>80.583333333333329</v>
      </c>
      <c r="E9" s="17">
        <f>[5]Outubro!$E$8</f>
        <v>80.791666666666671</v>
      </c>
      <c r="F9" s="17">
        <f>[5]Outubro!$E$9</f>
        <v>77.791666666666671</v>
      </c>
      <c r="G9" s="17">
        <f>[5]Outubro!$E$10</f>
        <v>63.583333333333336</v>
      </c>
      <c r="H9" s="17">
        <f>[5]Outubro!$E$11</f>
        <v>67</v>
      </c>
      <c r="I9" s="17">
        <f>[5]Outubro!$E$12</f>
        <v>65.583333333333329</v>
      </c>
      <c r="J9" s="17">
        <f>[5]Outubro!$E$13</f>
        <v>61.333333333333336</v>
      </c>
      <c r="K9" s="17">
        <f>[5]Outubro!$E$14</f>
        <v>61.625</v>
      </c>
      <c r="L9" s="17">
        <f>[5]Outubro!$E$15</f>
        <v>67.416666666666671</v>
      </c>
      <c r="M9" s="17">
        <f>[5]Outubro!$E$16</f>
        <v>60.458333333333336</v>
      </c>
      <c r="N9" s="17">
        <f>[5]Outubro!$E$17</f>
        <v>65.625</v>
      </c>
      <c r="O9" s="17">
        <f>[5]Outubro!$E$18</f>
        <v>74.833333333333329</v>
      </c>
      <c r="P9" s="17">
        <f>[5]Outubro!$E$19</f>
        <v>64.708333333333329</v>
      </c>
      <c r="Q9" s="17">
        <f>[5]Outubro!$E$20</f>
        <v>53.541666666666664</v>
      </c>
      <c r="R9" s="17">
        <f>[5]Outubro!$E$21</f>
        <v>54</v>
      </c>
      <c r="S9" s="17">
        <f>[5]Outubro!$E$22</f>
        <v>56.826086956521742</v>
      </c>
      <c r="T9" s="17">
        <f>[5]Outubro!$E$23</f>
        <v>55.75</v>
      </c>
      <c r="U9" s="17">
        <f>[5]Outubro!$E$24</f>
        <v>79.166666666666671</v>
      </c>
      <c r="V9" s="17">
        <f>[5]Outubro!$E$25</f>
        <v>56.083333333333336</v>
      </c>
      <c r="W9" s="17">
        <f>[5]Outubro!$E$26</f>
        <v>62.625</v>
      </c>
      <c r="X9" s="17">
        <f>[5]Outubro!$E$27</f>
        <v>69.25</v>
      </c>
      <c r="Y9" s="17">
        <f>[5]Outubro!$E$28</f>
        <v>70.958333333333329</v>
      </c>
      <c r="Z9" s="17">
        <f>[5]Outubro!$E$29</f>
        <v>68.916666666666671</v>
      </c>
      <c r="AA9" s="17">
        <f>[5]Outubro!$E$30</f>
        <v>85.75</v>
      </c>
      <c r="AB9" s="17">
        <f>[5]Outubro!$E$31</f>
        <v>75.5</v>
      </c>
      <c r="AC9" s="17">
        <f>[5]Outubro!$E$32</f>
        <v>59.75</v>
      </c>
      <c r="AD9" s="17">
        <f>[5]Outubro!$E$33</f>
        <v>62.375</v>
      </c>
      <c r="AE9" s="17">
        <f>[5]Outubro!$E$34</f>
        <v>62.875</v>
      </c>
      <c r="AF9" s="17">
        <f>[5]Outubro!$E$35</f>
        <v>58.416666666666664</v>
      </c>
      <c r="AG9" s="27">
        <f t="shared" si="1"/>
        <v>65.989013557737266</v>
      </c>
    </row>
    <row r="10" spans="1:34" ht="17.100000000000001" customHeight="1" x14ac:dyDescent="0.2">
      <c r="A10" s="15" t="s">
        <v>2</v>
      </c>
      <c r="B10" s="17">
        <f>[6]Outubro!$E$5</f>
        <v>61.416666666666664</v>
      </c>
      <c r="C10" s="17">
        <f>[6]Outubro!$E$6</f>
        <v>62.166666666666664</v>
      </c>
      <c r="D10" s="17">
        <f>[6]Outubro!$E$7</f>
        <v>66.291666666666671</v>
      </c>
      <c r="E10" s="17">
        <f>[6]Outubro!$E$8</f>
        <v>69.958333333333329</v>
      </c>
      <c r="F10" s="17">
        <f>[6]Outubro!$E$9</f>
        <v>73.583333333333329</v>
      </c>
      <c r="G10" s="17">
        <f>[6]Outubro!$E$10</f>
        <v>65.583333333333329</v>
      </c>
      <c r="H10" s="17">
        <f>[6]Outubro!$E$11</f>
        <v>60.708333333333336</v>
      </c>
      <c r="I10" s="17">
        <f>[6]Outubro!$E$12</f>
        <v>59.416666666666664</v>
      </c>
      <c r="J10" s="17">
        <f>[6]Outubro!$E$13</f>
        <v>53.916666666666664</v>
      </c>
      <c r="K10" s="17">
        <f>[6]Outubro!$E$14</f>
        <v>54.416666666666664</v>
      </c>
      <c r="L10" s="17">
        <f>[6]Outubro!$E$15</f>
        <v>63.25</v>
      </c>
      <c r="M10" s="17">
        <f>[6]Outubro!$E$16</f>
        <v>69</v>
      </c>
      <c r="N10" s="17">
        <f>[6]Outubro!$E$17</f>
        <v>72.541666666666671</v>
      </c>
      <c r="O10" s="17">
        <f>[6]Outubro!$E$18</f>
        <v>77.916666666666671</v>
      </c>
      <c r="P10" s="17">
        <f>[6]Outubro!$E$19</f>
        <v>76.75</v>
      </c>
      <c r="Q10" s="17">
        <f>[6]Outubro!$E$20</f>
        <v>75.041666666666671</v>
      </c>
      <c r="R10" s="17">
        <f>[6]Outubro!$E$21</f>
        <v>74.083333333333329</v>
      </c>
      <c r="S10" s="17">
        <f>[6]Outubro!$E$22</f>
        <v>73.833333333333329</v>
      </c>
      <c r="T10" s="17">
        <f>[6]Outubro!$E$23</f>
        <v>75.041666666666671</v>
      </c>
      <c r="U10" s="17">
        <f>[6]Outubro!$E$24</f>
        <v>77.458333333333329</v>
      </c>
      <c r="V10" s="17">
        <f>[6]Outubro!$E$25</f>
        <v>80.875</v>
      </c>
      <c r="W10" s="17">
        <f>[6]Outubro!$E$26</f>
        <v>74.708333333333329</v>
      </c>
      <c r="X10" s="17">
        <f>[6]Outubro!$E$27</f>
        <v>74.958333333333329</v>
      </c>
      <c r="Y10" s="17">
        <f>[6]Outubro!$E$28</f>
        <v>76.958333333333329</v>
      </c>
      <c r="Z10" s="17">
        <f>[6]Outubro!$E$29</f>
        <v>75.125</v>
      </c>
      <c r="AA10" s="17">
        <f>[6]Outubro!$E$30</f>
        <v>75.041666666666671</v>
      </c>
      <c r="AB10" s="17">
        <f>[6]Outubro!$E$31</f>
        <v>76.041666666666671</v>
      </c>
      <c r="AC10" s="17">
        <f>[6]Outubro!$E$32</f>
        <v>71.083333333333329</v>
      </c>
      <c r="AD10" s="17">
        <f>[6]Outubro!$E$33</f>
        <v>67.833333333333329</v>
      </c>
      <c r="AE10" s="17">
        <f>[6]Outubro!$E$34</f>
        <v>70.375</v>
      </c>
      <c r="AF10" s="17">
        <f>[6]Outubro!$E$35</f>
        <v>75.333333333333329</v>
      </c>
      <c r="AG10" s="27">
        <f t="shared" si="1"/>
        <v>70.345430107526852</v>
      </c>
    </row>
    <row r="11" spans="1:34" ht="17.100000000000001" customHeight="1" x14ac:dyDescent="0.2">
      <c r="A11" s="15" t="s">
        <v>3</v>
      </c>
      <c r="B11" s="17">
        <f>[7]Outubro!$E$5</f>
        <v>37.166666666666664</v>
      </c>
      <c r="C11" s="17">
        <f>[7]Outubro!$E$6</f>
        <v>50.666666666666664</v>
      </c>
      <c r="D11" s="17" t="str">
        <f>[7]Outubro!$E$7</f>
        <v>*</v>
      </c>
      <c r="E11" s="17" t="str">
        <f>[7]Outubro!$E$8</f>
        <v>*</v>
      </c>
      <c r="F11" s="17" t="str">
        <f>[7]Outubro!$E$9</f>
        <v>*</v>
      </c>
      <c r="G11" s="17" t="str">
        <f>[7]Outubro!$E$10</f>
        <v>*</v>
      </c>
      <c r="H11" s="17" t="str">
        <f>[7]Outubro!$E$11</f>
        <v>*</v>
      </c>
      <c r="I11" s="17" t="str">
        <f>[7]Outubro!$E$12</f>
        <v>*</v>
      </c>
      <c r="J11" s="17" t="str">
        <f>[7]Outubro!$E$13</f>
        <v>*</v>
      </c>
      <c r="K11" s="17" t="str">
        <f>[7]Outubro!$E$14</f>
        <v>*</v>
      </c>
      <c r="L11" s="17" t="str">
        <f>[7]Outubro!$E$15</f>
        <v>*</v>
      </c>
      <c r="M11" s="17" t="str">
        <f>[7]Outubro!$E$16</f>
        <v>*</v>
      </c>
      <c r="N11" s="17" t="str">
        <f>[7]Outubro!$E$17</f>
        <v>*</v>
      </c>
      <c r="O11" s="17" t="str">
        <f>[7]Outubro!$E$18</f>
        <v>*</v>
      </c>
      <c r="P11" s="17" t="str">
        <f>[7]Outubro!$E$19</f>
        <v>*</v>
      </c>
      <c r="Q11" s="17" t="str">
        <f>[7]Outubro!$E$20</f>
        <v>*</v>
      </c>
      <c r="R11" s="17" t="str">
        <f>[7]Outubro!$E$21</f>
        <v>*</v>
      </c>
      <c r="S11" s="17" t="str">
        <f>[7]Outubro!$E$22</f>
        <v>*</v>
      </c>
      <c r="T11" s="17" t="str">
        <f>[7]Outubro!$E$23</f>
        <v>*</v>
      </c>
      <c r="U11" s="17" t="str">
        <f>[7]Outubro!$E$24</f>
        <v>*</v>
      </c>
      <c r="V11" s="17" t="str">
        <f>[7]Outubro!$E$25</f>
        <v>*</v>
      </c>
      <c r="W11" s="17" t="str">
        <f>[7]Outubro!$E$26</f>
        <v>*</v>
      </c>
      <c r="X11" s="17" t="str">
        <f>[7]Outubro!$E$27</f>
        <v>*</v>
      </c>
      <c r="Y11" s="17" t="str">
        <f>[7]Outubro!$E$28</f>
        <v>*</v>
      </c>
      <c r="Z11" s="17">
        <f>[7]Outubro!$E$29</f>
        <v>57</v>
      </c>
      <c r="AA11" s="17">
        <f>[7]Outubro!$E$30</f>
        <v>67.125</v>
      </c>
      <c r="AB11" s="17">
        <f>[7]Outubro!$E$31</f>
        <v>74.5</v>
      </c>
      <c r="AC11" s="17">
        <f>[7]Outubro!$E$32</f>
        <v>53.875</v>
      </c>
      <c r="AD11" s="17">
        <f>[7]Outubro!$E$33</f>
        <v>47.125</v>
      </c>
      <c r="AE11" s="17">
        <f>[7]Outubro!$E$34</f>
        <v>50.5</v>
      </c>
      <c r="AF11" s="17">
        <f>[7]Outubro!$E$35</f>
        <v>64.291666666666671</v>
      </c>
      <c r="AG11" s="27">
        <f t="shared" si="1"/>
        <v>55.805555555555557</v>
      </c>
    </row>
    <row r="12" spans="1:34" ht="17.100000000000001" customHeight="1" x14ac:dyDescent="0.2">
      <c r="A12" s="15" t="s">
        <v>4</v>
      </c>
      <c r="B12" s="17">
        <f>[8]Outubro!$E$5</f>
        <v>41.291666666666664</v>
      </c>
      <c r="C12" s="17">
        <f>[8]Outubro!$E$6</f>
        <v>47.958333333333336</v>
      </c>
      <c r="D12" s="17">
        <f>[8]Outubro!$E$7</f>
        <v>57</v>
      </c>
      <c r="E12" s="17">
        <f>[8]Outubro!$E$8</f>
        <v>84.041666666666671</v>
      </c>
      <c r="F12" s="17">
        <f>[8]Outubro!$E$9</f>
        <v>89.458333333333329</v>
      </c>
      <c r="G12" s="17">
        <f>[8]Outubro!$E$10</f>
        <v>76.666666666666671</v>
      </c>
      <c r="H12" s="17">
        <f>[8]Outubro!$E$11</f>
        <v>55.041666666666664</v>
      </c>
      <c r="I12" s="17">
        <f>[8]Outubro!$E$12</f>
        <v>43.625</v>
      </c>
      <c r="J12" s="17">
        <f>[8]Outubro!$E$13</f>
        <v>34.916666666666664</v>
      </c>
      <c r="K12" s="17">
        <f>[8]Outubro!$E$14</f>
        <v>36.416666666666664</v>
      </c>
      <c r="L12" s="17">
        <f>[8]Outubro!$E$15</f>
        <v>47.75</v>
      </c>
      <c r="M12" s="17">
        <f>[8]Outubro!$E$16</f>
        <v>60.833333333333336</v>
      </c>
      <c r="N12" s="17">
        <f>[8]Outubro!$E$17</f>
        <v>65.166666666666671</v>
      </c>
      <c r="O12" s="17">
        <f>[8]Outubro!$E$18</f>
        <v>81.083333333333329</v>
      </c>
      <c r="P12" s="17">
        <f>[8]Outubro!$E$19</f>
        <v>69.541666666666671</v>
      </c>
      <c r="Q12" s="17">
        <f>[8]Outubro!$E$20</f>
        <v>53.291666666666664</v>
      </c>
      <c r="R12" s="17">
        <f>[8]Outubro!$E$21</f>
        <v>58.416666666666664</v>
      </c>
      <c r="S12" s="17">
        <f>[8]Outubro!$E$22</f>
        <v>64.391304347826093</v>
      </c>
      <c r="T12" s="17">
        <f>[8]Outubro!$E$23</f>
        <v>64.375</v>
      </c>
      <c r="U12" s="17">
        <f>[8]Outubro!$E$24</f>
        <v>78.958333333333329</v>
      </c>
      <c r="V12" s="17">
        <f>[8]Outubro!$E$25</f>
        <v>76.375</v>
      </c>
      <c r="W12" s="17">
        <f>[8]Outubro!$E$26</f>
        <v>73.25</v>
      </c>
      <c r="X12" s="17">
        <f>[8]Outubro!$E$27</f>
        <v>71.958333333333329</v>
      </c>
      <c r="Y12" s="17">
        <f>[8]Outubro!$E$28</f>
        <v>75.208333333333329</v>
      </c>
      <c r="Z12" s="17">
        <f>[8]Outubro!$E$29</f>
        <v>76.166666666666671</v>
      </c>
      <c r="AA12" s="17">
        <f>[8]Outubro!$E$30</f>
        <v>77.333333333333329</v>
      </c>
      <c r="AB12" s="17">
        <f>[8]Outubro!$E$31</f>
        <v>83.875</v>
      </c>
      <c r="AC12" s="17">
        <f>[8]Outubro!$E$32</f>
        <v>65.833333333333329</v>
      </c>
      <c r="AD12" s="17">
        <f>[8]Outubro!$E$33</f>
        <v>46</v>
      </c>
      <c r="AE12" s="17">
        <f>[8]Outubro!$E$34</f>
        <v>45.791666666666664</v>
      </c>
      <c r="AF12" s="17">
        <f>[8]Outubro!$E$35</f>
        <v>64.875</v>
      </c>
      <c r="AG12" s="27">
        <f t="shared" si="1"/>
        <v>63.448106591865347</v>
      </c>
    </row>
    <row r="13" spans="1:34" ht="17.100000000000001" customHeight="1" x14ac:dyDescent="0.2">
      <c r="A13" s="15" t="s">
        <v>5</v>
      </c>
      <c r="B13" s="17">
        <f>[9]Outubro!$E$5</f>
        <v>42.375</v>
      </c>
      <c r="C13" s="17">
        <f>[9]Outubro!$E$6</f>
        <v>57.916666666666664</v>
      </c>
      <c r="D13" s="17">
        <f>[9]Outubro!$E$7</f>
        <v>60.833333333333336</v>
      </c>
      <c r="E13" s="17">
        <f>[9]Outubro!$E$8</f>
        <v>80.166666666666671</v>
      </c>
      <c r="F13" s="17">
        <f>[9]Outubro!$E$9</f>
        <v>84.083333333333329</v>
      </c>
      <c r="G13" s="17">
        <f>[9]Outubro!$E$10</f>
        <v>53.75</v>
      </c>
      <c r="H13" s="17">
        <f>[9]Outubro!$E$11</f>
        <v>48.916666666666664</v>
      </c>
      <c r="I13" s="17">
        <f>[9]Outubro!$E$12</f>
        <v>49.75</v>
      </c>
      <c r="J13" s="17">
        <f>[9]Outubro!$E$13</f>
        <v>45.916666666666664</v>
      </c>
      <c r="K13" s="17">
        <f>[9]Outubro!$E$14</f>
        <v>37.041666666666664</v>
      </c>
      <c r="L13" s="17">
        <f>[9]Outubro!$E$15</f>
        <v>49.666666666666664</v>
      </c>
      <c r="M13" s="17">
        <f>[9]Outubro!$E$16</f>
        <v>66.25</v>
      </c>
      <c r="N13" s="17">
        <f>[9]Outubro!$E$17</f>
        <v>66.833333333333329</v>
      </c>
      <c r="O13" s="17">
        <f>[9]Outubro!$E$18</f>
        <v>59.75</v>
      </c>
      <c r="P13" s="17">
        <f>[9]Outubro!$E$19</f>
        <v>63.916666666666664</v>
      </c>
      <c r="Q13" s="17">
        <f>[9]Outubro!$E$20</f>
        <v>56.958333333333336</v>
      </c>
      <c r="R13" s="17">
        <f>[9]Outubro!$E$21</f>
        <v>55.416666666666664</v>
      </c>
      <c r="S13" s="17">
        <f>[9]Outubro!$E$22</f>
        <v>60.130434782608695</v>
      </c>
      <c r="T13" s="17">
        <f>[9]Outubro!$E$23</f>
        <v>56.333333333333336</v>
      </c>
      <c r="U13" s="17">
        <f>[9]Outubro!$E$24</f>
        <v>56.708333333333336</v>
      </c>
      <c r="V13" s="17">
        <f>[9]Outubro!$E$25</f>
        <v>62.208333333333336</v>
      </c>
      <c r="W13" s="17">
        <f>[9]Outubro!$E$26</f>
        <v>53.291666666666664</v>
      </c>
      <c r="X13" s="17">
        <f>[9]Outubro!$E$27</f>
        <v>58.833333333333336</v>
      </c>
      <c r="Y13" s="17">
        <f>[9]Outubro!$E$28</f>
        <v>66.541666666666671</v>
      </c>
      <c r="Z13" s="17">
        <f>[9]Outubro!$E$29</f>
        <v>61.958333333333336</v>
      </c>
      <c r="AA13" s="17">
        <f>[9]Outubro!$E$30</f>
        <v>73.541666666666671</v>
      </c>
      <c r="AB13" s="17">
        <f>[9]Outubro!$E$31</f>
        <v>62.666666666666664</v>
      </c>
      <c r="AC13" s="17">
        <f>[9]Outubro!$E$32</f>
        <v>39.791666666666664</v>
      </c>
      <c r="AD13" s="17">
        <f>[9]Outubro!$E$33</f>
        <v>38.125</v>
      </c>
      <c r="AE13" s="17">
        <f>[9]Outubro!$E$34</f>
        <v>51.708333333333336</v>
      </c>
      <c r="AF13" s="17">
        <f>[9]Outubro!$E$35</f>
        <v>54.166666666666664</v>
      </c>
      <c r="AG13" s="27">
        <f t="shared" si="1"/>
        <v>57.275712949976622</v>
      </c>
    </row>
    <row r="14" spans="1:34" ht="17.100000000000001" customHeight="1" x14ac:dyDescent="0.2">
      <c r="A14" s="15" t="s">
        <v>47</v>
      </c>
      <c r="B14" s="17">
        <f>[10]Outubro!$E$5</f>
        <v>34.458333333333336</v>
      </c>
      <c r="C14" s="17">
        <f>[10]Outubro!$E$6</f>
        <v>43.75</v>
      </c>
      <c r="D14" s="17">
        <f>[10]Outubro!$E$7</f>
        <v>58.208333333333336</v>
      </c>
      <c r="E14" s="17">
        <f>[10]Outubro!$E$8</f>
        <v>81</v>
      </c>
      <c r="F14" s="17">
        <f>[10]Outubro!$E$9</f>
        <v>88.375</v>
      </c>
      <c r="G14" s="17">
        <f>[10]Outubro!$E$10</f>
        <v>75.541666666666671</v>
      </c>
      <c r="H14" s="17">
        <f>[10]Outubro!$E$11</f>
        <v>54.75</v>
      </c>
      <c r="I14" s="17">
        <f>[10]Outubro!$E$12</f>
        <v>47.333333333333336</v>
      </c>
      <c r="J14" s="17">
        <f>[10]Outubro!$E$13</f>
        <v>38.375</v>
      </c>
      <c r="K14" s="17">
        <f>[10]Outubro!$E$14</f>
        <v>35.5</v>
      </c>
      <c r="L14" s="17">
        <f>[10]Outubro!$E$15</f>
        <v>61.041666666666664</v>
      </c>
      <c r="M14" s="17">
        <f>[10]Outubro!$E$16</f>
        <v>67.833333333333329</v>
      </c>
      <c r="N14" s="17">
        <f>[10]Outubro!$E$17</f>
        <v>70.708333333333329</v>
      </c>
      <c r="O14" s="17">
        <f>[10]Outubro!$E$18</f>
        <v>82</v>
      </c>
      <c r="P14" s="17">
        <f>[10]Outubro!$E$19</f>
        <v>77.666666666666671</v>
      </c>
      <c r="Q14" s="17">
        <f>[10]Outubro!$E$20</f>
        <v>59.25</v>
      </c>
      <c r="R14" s="17">
        <f>[10]Outubro!$E$21</f>
        <v>62.875</v>
      </c>
      <c r="S14" s="17">
        <f>[10]Outubro!$E$22</f>
        <v>76.708333333333329</v>
      </c>
      <c r="T14" s="17">
        <f>[10]Outubro!$E$23</f>
        <v>64.666666666666671</v>
      </c>
      <c r="U14" s="17">
        <f>[10]Outubro!$E$24</f>
        <v>81.666666666666671</v>
      </c>
      <c r="V14" s="17">
        <f>[10]Outubro!$E$25</f>
        <v>80.166666666666671</v>
      </c>
      <c r="W14" s="17">
        <f>[10]Outubro!$E$26</f>
        <v>79.083333333333329</v>
      </c>
      <c r="X14" s="17">
        <f>[10]Outubro!$E$27</f>
        <v>75.5</v>
      </c>
      <c r="Y14" s="17">
        <f>[10]Outubro!$E$28</f>
        <v>80.833333333333329</v>
      </c>
      <c r="Z14" s="17">
        <f>[10]Outubro!$E$29</f>
        <v>71.541666666666671</v>
      </c>
      <c r="AA14" s="17">
        <f>[10]Outubro!$E$30</f>
        <v>79.458333333333329</v>
      </c>
      <c r="AB14" s="17">
        <f>[10]Outubro!$E$31</f>
        <v>87.541666666666671</v>
      </c>
      <c r="AC14" s="17">
        <f>[10]Outubro!$E$32</f>
        <v>65.583333333333329</v>
      </c>
      <c r="AD14" s="17">
        <f>[10]Outubro!$E$33</f>
        <v>48.958333333333336</v>
      </c>
      <c r="AE14" s="17">
        <f>[10]Outubro!$E$34</f>
        <v>45.583333333333336</v>
      </c>
      <c r="AF14" s="17">
        <f>[10]Outubro!$E$35</f>
        <v>62.541666666666664</v>
      </c>
      <c r="AG14" s="27">
        <f>AVERAGE(B14:AF14)</f>
        <v>65.758064516129039</v>
      </c>
    </row>
    <row r="15" spans="1:34" ht="17.100000000000001" customHeight="1" x14ac:dyDescent="0.2">
      <c r="A15" s="15" t="s">
        <v>6</v>
      </c>
      <c r="B15" s="17">
        <f>[11]Outubro!$E$5</f>
        <v>23.818181818181817</v>
      </c>
      <c r="C15" s="17">
        <f>[11]Outubro!$E$6</f>
        <v>27.818181818181817</v>
      </c>
      <c r="D15" s="17">
        <f>[11]Outubro!$E$7</f>
        <v>45.777777777777779</v>
      </c>
      <c r="E15" s="17">
        <f>[11]Outubro!$E$8</f>
        <v>73</v>
      </c>
      <c r="F15" s="17">
        <f>[11]Outubro!$E$9</f>
        <v>85.583333333333329</v>
      </c>
      <c r="G15" s="17">
        <f>[11]Outubro!$E$10</f>
        <v>45.5</v>
      </c>
      <c r="H15" s="17">
        <f>[11]Outubro!$E$11</f>
        <v>59.375</v>
      </c>
      <c r="I15" s="17">
        <f>[11]Outubro!$E$12</f>
        <v>56.666666666666664</v>
      </c>
      <c r="J15" s="17">
        <f>[11]Outubro!$E$13</f>
        <v>37.700000000000003</v>
      </c>
      <c r="K15" s="17">
        <f>[11]Outubro!$E$14</f>
        <v>34.875</v>
      </c>
      <c r="L15" s="17">
        <f>[11]Outubro!$E$15</f>
        <v>53.785714285714285</v>
      </c>
      <c r="M15" s="17">
        <f>[11]Outubro!$E$16</f>
        <v>59.357142857142854</v>
      </c>
      <c r="N15" s="17">
        <f>[11]Outubro!$E$17</f>
        <v>56.714285714285715</v>
      </c>
      <c r="O15" s="17">
        <f>[11]Outubro!$E$18</f>
        <v>69.84210526315789</v>
      </c>
      <c r="P15" s="17">
        <f>[11]Outubro!$E$19</f>
        <v>58.857142857142854</v>
      </c>
      <c r="Q15" s="17">
        <f>[11]Outubro!$E$20</f>
        <v>59.3</v>
      </c>
      <c r="R15" s="17">
        <f>[11]Outubro!$E$21</f>
        <v>74.333333333333329</v>
      </c>
      <c r="S15" s="17">
        <f>[11]Outubro!$E$22</f>
        <v>61.307692307692307</v>
      </c>
      <c r="T15" s="17">
        <f>[11]Outubro!$E$23</f>
        <v>60.142857142857146</v>
      </c>
      <c r="U15" s="17">
        <f>[11]Outubro!$E$24</f>
        <v>76.166666666666671</v>
      </c>
      <c r="V15" s="17">
        <f>[11]Outubro!$E$25</f>
        <v>58.857142857142854</v>
      </c>
      <c r="W15" s="17">
        <f>[11]Outubro!$E$26</f>
        <v>65.916666666666671</v>
      </c>
      <c r="X15" s="17">
        <f>[11]Outubro!$E$27</f>
        <v>73.75</v>
      </c>
      <c r="Y15" s="17">
        <f>[11]Outubro!$E$28</f>
        <v>79</v>
      </c>
      <c r="Z15" s="17">
        <f>[11]Outubro!$E$29</f>
        <v>76.416666666666671</v>
      </c>
      <c r="AA15" s="17">
        <f>[11]Outubro!$E$30</f>
        <v>80.583333333333329</v>
      </c>
      <c r="AB15" s="17">
        <f>[11]Outubro!$E$31</f>
        <v>67.791666666666671</v>
      </c>
      <c r="AC15" s="17">
        <f>[11]Outubro!$E$32</f>
        <v>55.25</v>
      </c>
      <c r="AD15" s="17">
        <f>[11]Outubro!$E$33</f>
        <v>50.708333333333336</v>
      </c>
      <c r="AE15" s="17">
        <f>[11]Outubro!$E$34</f>
        <v>52.625</v>
      </c>
      <c r="AF15" s="17">
        <f>[11]Outubro!$E$35</f>
        <v>65.416666666666671</v>
      </c>
      <c r="AG15" s="27">
        <f t="shared" si="1"/>
        <v>59.556018001051967</v>
      </c>
    </row>
    <row r="16" spans="1:34" ht="17.100000000000001" customHeight="1" x14ac:dyDescent="0.2">
      <c r="A16" s="15" t="s">
        <v>7</v>
      </c>
      <c r="B16" s="17">
        <f>[12]Outubro!$E$5</f>
        <v>57.541666666666664</v>
      </c>
      <c r="C16" s="17">
        <f>[12]Outubro!$E$6</f>
        <v>54.041666666666664</v>
      </c>
      <c r="D16" s="17">
        <f>[12]Outubro!$E$7</f>
        <v>71.75</v>
      </c>
      <c r="E16" s="17">
        <f>[12]Outubro!$E$8</f>
        <v>82.041666666666671</v>
      </c>
      <c r="F16" s="17">
        <f>[12]Outubro!$E$9</f>
        <v>77.5</v>
      </c>
      <c r="G16" s="17">
        <f>[12]Outubro!$E$10</f>
        <v>69.166666666666671</v>
      </c>
      <c r="H16" s="17">
        <f>[12]Outubro!$E$11</f>
        <v>65.291666666666671</v>
      </c>
      <c r="I16" s="17">
        <f>[12]Outubro!$E$12</f>
        <v>46</v>
      </c>
      <c r="J16" s="17">
        <f>[12]Outubro!$E$13</f>
        <v>47.666666666666664</v>
      </c>
      <c r="K16" s="17">
        <f>[12]Outubro!$E$14</f>
        <v>38.375</v>
      </c>
      <c r="L16" s="17">
        <f>[12]Outubro!$E$15</f>
        <v>54.625</v>
      </c>
      <c r="M16" s="17">
        <f>[12]Outubro!$E$16</f>
        <v>61.041666666666664</v>
      </c>
      <c r="N16" s="17">
        <f>[12]Outubro!$E$17</f>
        <v>78.958333333333329</v>
      </c>
      <c r="O16" s="17">
        <f>[12]Outubro!$E$18</f>
        <v>89.458333333333329</v>
      </c>
      <c r="P16" s="17">
        <f>[12]Outubro!$E$19</f>
        <v>70.125</v>
      </c>
      <c r="Q16" s="17">
        <f>[12]Outubro!$E$20</f>
        <v>56.625</v>
      </c>
      <c r="R16" s="17">
        <f>[12]Outubro!$E$21</f>
        <v>59.5</v>
      </c>
      <c r="S16" s="17">
        <f>[12]Outubro!$E$22</f>
        <v>58.75</v>
      </c>
      <c r="T16" s="17">
        <f>[12]Outubro!$E$23</f>
        <v>54.791666666666664</v>
      </c>
      <c r="U16" s="17">
        <f>[12]Outubro!$E$24</f>
        <v>67.625</v>
      </c>
      <c r="V16" s="17">
        <f>[12]Outubro!$E$25</f>
        <v>71.125</v>
      </c>
      <c r="W16" s="17">
        <f>[12]Outubro!$E$26</f>
        <v>58.708333333333336</v>
      </c>
      <c r="X16" s="17">
        <f>[12]Outubro!$E$27</f>
        <v>62.75</v>
      </c>
      <c r="Y16" s="17">
        <f>[12]Outubro!$E$28</f>
        <v>66.208333333333329</v>
      </c>
      <c r="Z16" s="17">
        <f>[12]Outubro!$E$29</f>
        <v>66.041666666666671</v>
      </c>
      <c r="AA16" s="17">
        <f>[12]Outubro!$E$30</f>
        <v>84.708333333333329</v>
      </c>
      <c r="AB16" s="17">
        <f>[12]Outubro!$E$31</f>
        <v>75.166666666666671</v>
      </c>
      <c r="AC16" s="17">
        <f>[12]Outubro!$E$32</f>
        <v>60</v>
      </c>
      <c r="AD16" s="17">
        <f>[12]Outubro!$E$33</f>
        <v>52.708333333333336</v>
      </c>
      <c r="AE16" s="17">
        <f>[12]Outubro!$E$34</f>
        <v>52.625</v>
      </c>
      <c r="AF16" s="17">
        <f>[12]Outubro!$E$35</f>
        <v>59.75</v>
      </c>
      <c r="AG16" s="27">
        <f t="shared" si="1"/>
        <v>63.56989247311828</v>
      </c>
    </row>
    <row r="17" spans="1:33" ht="17.100000000000001" customHeight="1" x14ac:dyDescent="0.2">
      <c r="A17" s="15" t="s">
        <v>8</v>
      </c>
      <c r="B17" s="17">
        <f>[13]Outubro!$E$5</f>
        <v>72.25</v>
      </c>
      <c r="C17" s="17">
        <f>[13]Outubro!$E$6</f>
        <v>59.208333333333336</v>
      </c>
      <c r="D17" s="17">
        <f>[13]Outubro!$E$7</f>
        <v>82.333333333333329</v>
      </c>
      <c r="E17" s="17">
        <f>[13]Outubro!$E$8</f>
        <v>81.631578947368425</v>
      </c>
      <c r="F17" s="17">
        <f>[13]Outubro!$E$9</f>
        <v>76.875</v>
      </c>
      <c r="G17" s="17">
        <f>[13]Outubro!$E$10</f>
        <v>71.791666666666671</v>
      </c>
      <c r="H17" s="17">
        <f>[13]Outubro!$E$11</f>
        <v>68.875</v>
      </c>
      <c r="I17" s="17">
        <f>[13]Outubro!$E$12</f>
        <v>54.208333333333336</v>
      </c>
      <c r="J17" s="17">
        <f>[13]Outubro!$E$13</f>
        <v>51.166666666666664</v>
      </c>
      <c r="K17" s="17">
        <f>[13]Outubro!$E$14</f>
        <v>43.916666666666664</v>
      </c>
      <c r="L17" s="17">
        <f>[13]Outubro!$E$15</f>
        <v>54.666666666666664</v>
      </c>
      <c r="M17" s="17">
        <f>[13]Outubro!$E$16</f>
        <v>67.666666666666671</v>
      </c>
      <c r="N17" s="17">
        <f>[13]Outubro!$E$17</f>
        <v>92.708333333333329</v>
      </c>
      <c r="O17" s="17">
        <f>[13]Outubro!$E$18</f>
        <v>88.291666666666671</v>
      </c>
      <c r="P17" s="17">
        <f>[13]Outubro!$E$19</f>
        <v>80.875</v>
      </c>
      <c r="Q17" s="17">
        <f>[13]Outubro!$E$20</f>
        <v>64.333333333333329</v>
      </c>
      <c r="R17" s="17">
        <f>[13]Outubro!$E$21</f>
        <v>61.5</v>
      </c>
      <c r="S17" s="17">
        <f>[13]Outubro!$E$22</f>
        <v>69.142857142857139</v>
      </c>
      <c r="T17" s="17">
        <f>[13]Outubro!$E$23</f>
        <v>57.5</v>
      </c>
      <c r="U17" s="17">
        <f>[13]Outubro!$E$24</f>
        <v>73.125</v>
      </c>
      <c r="V17" s="17">
        <f>[13]Outubro!$E$25</f>
        <v>66.791666666666671</v>
      </c>
      <c r="W17" s="17">
        <f>[13]Outubro!$E$26</f>
        <v>65.958333333333329</v>
      </c>
      <c r="X17" s="17">
        <f>[13]Outubro!$E$27</f>
        <v>66.5</v>
      </c>
      <c r="Y17" s="17">
        <f>[13]Outubro!$E$28</f>
        <v>67.041666666666671</v>
      </c>
      <c r="Z17" s="17">
        <f>[13]Outubro!$E$29</f>
        <v>77.333333333333329</v>
      </c>
      <c r="AA17" s="17">
        <f>[13]Outubro!$E$30</f>
        <v>90</v>
      </c>
      <c r="AB17" s="17">
        <f>[13]Outubro!$E$31</f>
        <v>73.952380952380949</v>
      </c>
      <c r="AC17" s="17">
        <f>[13]Outubro!$E$32</f>
        <v>59.375</v>
      </c>
      <c r="AD17" s="17">
        <f>[13]Outubro!$E$33</f>
        <v>57.708333333333336</v>
      </c>
      <c r="AE17" s="17">
        <f>[13]Outubro!$E$34</f>
        <v>57.166666666666664</v>
      </c>
      <c r="AF17" s="17">
        <f>[13]Outubro!$E$35</f>
        <v>63.583333333333336</v>
      </c>
      <c r="AG17" s="27">
        <f t="shared" si="1"/>
        <v>68.305703775567949</v>
      </c>
    </row>
    <row r="18" spans="1:33" ht="17.100000000000001" customHeight="1" x14ac:dyDescent="0.2">
      <c r="A18" s="15" t="s">
        <v>9</v>
      </c>
      <c r="B18" s="17">
        <f>[14]Outubro!$E$5</f>
        <v>56.521739130434781</v>
      </c>
      <c r="C18" s="17">
        <f>[14]Outubro!$E$6</f>
        <v>56.304347826086953</v>
      </c>
      <c r="D18" s="17">
        <f>[14]Outubro!$E$7</f>
        <v>71.416666666666671</v>
      </c>
      <c r="E18" s="17">
        <f>[14]Outubro!$E$8</f>
        <v>78.458333333333329</v>
      </c>
      <c r="F18" s="17">
        <f>[14]Outubro!$E$9</f>
        <v>70.416666666666671</v>
      </c>
      <c r="G18" s="17">
        <f>[14]Outubro!$E$10</f>
        <v>63.083333333333336</v>
      </c>
      <c r="H18" s="17">
        <f>[14]Outubro!$E$11</f>
        <v>59.5</v>
      </c>
      <c r="I18" s="17">
        <f>[14]Outubro!$E$12</f>
        <v>46.263157894736842</v>
      </c>
      <c r="J18" s="17">
        <f>[14]Outubro!$E$13</f>
        <v>46.263157894736842</v>
      </c>
      <c r="K18" s="17">
        <f>[14]Outubro!$E$14</f>
        <v>44.75</v>
      </c>
      <c r="L18" s="17">
        <f>[14]Outubro!$E$15</f>
        <v>61.18181818181818</v>
      </c>
      <c r="M18" s="17">
        <f>[14]Outubro!$E$16</f>
        <v>67.5</v>
      </c>
      <c r="N18" s="17">
        <f>[14]Outubro!$E$17</f>
        <v>82.13636363636364</v>
      </c>
      <c r="O18" s="17">
        <f>[14]Outubro!$E$18</f>
        <v>86.260869565217391</v>
      </c>
      <c r="P18" s="17">
        <f>[14]Outubro!$E$19</f>
        <v>87.214285714285708</v>
      </c>
      <c r="Q18" s="17">
        <f>[14]Outubro!$E$20</f>
        <v>74.909090909090907</v>
      </c>
      <c r="R18" s="17">
        <f>[14]Outubro!$E$21</f>
        <v>62.833333333333336</v>
      </c>
      <c r="S18" s="17">
        <f>[14]Outubro!$E$22</f>
        <v>73.166666666666671</v>
      </c>
      <c r="T18" s="17">
        <f>[14]Outubro!$E$23</f>
        <v>68.666666666666671</v>
      </c>
      <c r="U18" s="17">
        <f>[14]Outubro!$E$24</f>
        <v>63</v>
      </c>
      <c r="V18" s="17">
        <f>[14]Outubro!$E$25</f>
        <v>84.36363636363636</v>
      </c>
      <c r="W18" s="17">
        <f>[14]Outubro!$E$26</f>
        <v>64.818181818181813</v>
      </c>
      <c r="X18" s="17">
        <f>[14]Outubro!$E$27</f>
        <v>77.833333333333329</v>
      </c>
      <c r="Y18" s="17">
        <f>[14]Outubro!$E$28</f>
        <v>74.666666666666671</v>
      </c>
      <c r="Z18" s="17">
        <f>[14]Outubro!$E$29</f>
        <v>78.833333333333329</v>
      </c>
      <c r="AA18" s="17">
        <f>[14]Outubro!$E$30</f>
        <v>89.769230769230774</v>
      </c>
      <c r="AB18" s="17">
        <f>[14]Outubro!$E$31</f>
        <v>79.900000000000006</v>
      </c>
      <c r="AC18" s="17">
        <f>[14]Outubro!$E$32</f>
        <v>58.590909090909093</v>
      </c>
      <c r="AD18" s="17">
        <f>[14]Outubro!$E$33</f>
        <v>56.714285714285715</v>
      </c>
      <c r="AE18" s="17">
        <f>[14]Outubro!$E$34</f>
        <v>66.230769230769226</v>
      </c>
      <c r="AF18" s="17">
        <f>[14]Outubro!$E$35</f>
        <v>65.5</v>
      </c>
      <c r="AG18" s="27">
        <f t="shared" si="1"/>
        <v>68.292478830315616</v>
      </c>
    </row>
    <row r="19" spans="1:33" ht="17.100000000000001" customHeight="1" x14ac:dyDescent="0.2">
      <c r="A19" s="15" t="s">
        <v>46</v>
      </c>
      <c r="B19" s="17">
        <f>[15]Outubro!$E$5</f>
        <v>46.833333333333336</v>
      </c>
      <c r="C19" s="17">
        <f>[15]Outubro!$E$6</f>
        <v>51.125</v>
      </c>
      <c r="D19" s="17">
        <f>[15]Outubro!$E$7</f>
        <v>72.25</v>
      </c>
      <c r="E19" s="17">
        <f>[15]Outubro!$E$8</f>
        <v>74.958333333333329</v>
      </c>
      <c r="F19" s="17">
        <f>[15]Outubro!$E$9</f>
        <v>72.583333333333329</v>
      </c>
      <c r="G19" s="17">
        <f>[15]Outubro!$E$10</f>
        <v>60.708333333333336</v>
      </c>
      <c r="H19" s="17">
        <f>[15]Outubro!$E$11</f>
        <v>63.083333333333336</v>
      </c>
      <c r="I19" s="17">
        <f>[15]Outubro!$E$12</f>
        <v>57.916666666666664</v>
      </c>
      <c r="J19" s="17">
        <f>[15]Outubro!$E$13</f>
        <v>51.083333333333336</v>
      </c>
      <c r="K19" s="17">
        <f>[15]Outubro!$E$14</f>
        <v>36.375</v>
      </c>
      <c r="L19" s="17">
        <f>[15]Outubro!$E$15</f>
        <v>55.666666666666664</v>
      </c>
      <c r="M19" s="17">
        <f>[15]Outubro!$E$16</f>
        <v>59.541666666666664</v>
      </c>
      <c r="N19" s="17">
        <f>[15]Outubro!$E$17</f>
        <v>64.041666666666671</v>
      </c>
      <c r="O19" s="17">
        <f>[15]Outubro!$E$18</f>
        <v>74.375</v>
      </c>
      <c r="P19" s="17">
        <f>[15]Outubro!$E$19</f>
        <v>63.541666666666664</v>
      </c>
      <c r="Q19" s="17">
        <f>[15]Outubro!$E$20</f>
        <v>50.833333333333336</v>
      </c>
      <c r="R19" s="17">
        <f>[15]Outubro!$E$21</f>
        <v>51.333333333333336</v>
      </c>
      <c r="S19" s="17">
        <f>[15]Outubro!$E$22</f>
        <v>55.041666666666664</v>
      </c>
      <c r="T19" s="17">
        <f>[15]Outubro!$E$23</f>
        <v>55.166666666666664</v>
      </c>
      <c r="U19" s="17">
        <f>[15]Outubro!$E$24</f>
        <v>71.708333333333329</v>
      </c>
      <c r="V19" s="17">
        <f>[15]Outubro!$E$25</f>
        <v>69.541666666666671</v>
      </c>
      <c r="W19" s="17">
        <f>[15]Outubro!$E$26</f>
        <v>55.166666666666664</v>
      </c>
      <c r="X19" s="17">
        <f>[15]Outubro!$E$27</f>
        <v>61.166666666666664</v>
      </c>
      <c r="Y19" s="17">
        <f>[15]Outubro!$E$28</f>
        <v>80.5</v>
      </c>
      <c r="Z19" s="17">
        <f>[15]Outubro!$E$29</f>
        <v>70.458333333333329</v>
      </c>
      <c r="AA19" s="17">
        <f>[15]Outubro!$E$30</f>
        <v>76.166666666666671</v>
      </c>
      <c r="AB19" s="17">
        <f>[15]Outubro!$E$31</f>
        <v>68.291666666666671</v>
      </c>
      <c r="AC19" s="17">
        <f>[15]Outubro!$E$32</f>
        <v>55.083333333333336</v>
      </c>
      <c r="AD19" s="17">
        <f>[15]Outubro!$E$33</f>
        <v>51.75</v>
      </c>
      <c r="AE19" s="17">
        <f>[15]Outubro!$E$34</f>
        <v>46.291666666666664</v>
      </c>
      <c r="AF19" s="17">
        <f>[15]Outubro!$E$35</f>
        <v>59.458333333333336</v>
      </c>
      <c r="AG19" s="27">
        <f t="shared" si="1"/>
        <v>60.711021505376344</v>
      </c>
    </row>
    <row r="20" spans="1:33" ht="17.100000000000001" customHeight="1" x14ac:dyDescent="0.2">
      <c r="A20" s="15" t="s">
        <v>10</v>
      </c>
      <c r="B20" s="17">
        <f>[16]Outubro!$E$5</f>
        <v>51.75</v>
      </c>
      <c r="C20" s="17">
        <f>[16]Outubro!$E$6</f>
        <v>46.75</v>
      </c>
      <c r="D20" s="17" t="str">
        <f>[16]Outubro!$E$7</f>
        <v>*</v>
      </c>
      <c r="E20" s="17">
        <f>[16]Outubro!$E$8</f>
        <v>67.25</v>
      </c>
      <c r="F20" s="17">
        <f>[16]Outubro!$E$9</f>
        <v>66.5</v>
      </c>
      <c r="G20" s="17">
        <f>[16]Outubro!$E$10</f>
        <v>48.5</v>
      </c>
      <c r="H20" s="17">
        <f>[16]Outubro!$E$11</f>
        <v>44.625</v>
      </c>
      <c r="I20" s="17">
        <f>[16]Outubro!$E$12</f>
        <v>31.142857142857142</v>
      </c>
      <c r="J20" s="17">
        <f>[16]Outubro!$E$13</f>
        <v>34.375</v>
      </c>
      <c r="K20" s="17">
        <f>[16]Outubro!$E$14</f>
        <v>40</v>
      </c>
      <c r="L20" s="17">
        <f>[16]Outubro!$E$15</f>
        <v>43</v>
      </c>
      <c r="M20" s="17">
        <f>[16]Outubro!$E$16</f>
        <v>40.857142857142854</v>
      </c>
      <c r="N20" s="17" t="str">
        <f>[16]Outubro!$E$17</f>
        <v>*</v>
      </c>
      <c r="O20" s="17">
        <f>[16]Outubro!$E$18</f>
        <v>74</v>
      </c>
      <c r="P20" s="17">
        <f>[16]Outubro!$E$19</f>
        <v>60.2</v>
      </c>
      <c r="Q20" s="17">
        <f>[16]Outubro!$E$20</f>
        <v>46.571428571428569</v>
      </c>
      <c r="R20" s="17" t="str">
        <f>[16]Outubro!$E$21</f>
        <v>*</v>
      </c>
      <c r="S20" s="17" t="str">
        <f>[16]Outubro!$E$22</f>
        <v>*</v>
      </c>
      <c r="T20" s="17">
        <f>[16]Outubro!$E$23</f>
        <v>38</v>
      </c>
      <c r="U20" s="17">
        <f>[16]Outubro!$E$24</f>
        <v>66</v>
      </c>
      <c r="V20" s="17" t="str">
        <f>[16]Outubro!$E$25</f>
        <v>*</v>
      </c>
      <c r="W20" s="17">
        <f>[16]Outubro!$E$26</f>
        <v>52.833333333333336</v>
      </c>
      <c r="X20" s="17">
        <f>[16]Outubro!$E$27</f>
        <v>53.285714285714285</v>
      </c>
      <c r="Y20" s="17">
        <f>[16]Outubro!$E$28</f>
        <v>50</v>
      </c>
      <c r="Z20" s="17">
        <f>[16]Outubro!$E$29</f>
        <v>63.8</v>
      </c>
      <c r="AA20" s="17">
        <f>[16]Outubro!$E$30</f>
        <v>91</v>
      </c>
      <c r="AB20" s="17">
        <f>[16]Outubro!$E$31</f>
        <v>56.833333333333336</v>
      </c>
      <c r="AC20" s="17">
        <f>[16]Outubro!$E$32</f>
        <v>40.125</v>
      </c>
      <c r="AD20" s="17">
        <f>[16]Outubro!$E$33</f>
        <v>39.875</v>
      </c>
      <c r="AE20" s="17">
        <f>[16]Outubro!$E$34</f>
        <v>42.75</v>
      </c>
      <c r="AF20" s="17">
        <f>[16]Outubro!$E$35</f>
        <v>51.5</v>
      </c>
      <c r="AG20" s="27">
        <f t="shared" ref="AG20:AG30" si="2">AVERAGE(B20:AF20)</f>
        <v>51.597069597069591</v>
      </c>
    </row>
    <row r="21" spans="1:33" ht="17.100000000000001" customHeight="1" x14ac:dyDescent="0.2">
      <c r="A21" s="15" t="s">
        <v>11</v>
      </c>
      <c r="B21" s="17">
        <f>[17]Outubro!$E$5</f>
        <v>57.833333333333336</v>
      </c>
      <c r="C21" s="17">
        <f>[17]Outubro!$E$6</f>
        <v>55.958333333333336</v>
      </c>
      <c r="D21" s="17">
        <f>[17]Outubro!$E$7</f>
        <v>74.833333333333329</v>
      </c>
      <c r="E21" s="17">
        <f>[17]Outubro!$E$8</f>
        <v>80.625</v>
      </c>
      <c r="F21" s="17">
        <f>[17]Outubro!$E$9</f>
        <v>83.041666666666671</v>
      </c>
      <c r="G21" s="17">
        <f>[17]Outubro!$E$10</f>
        <v>65.083333333333329</v>
      </c>
      <c r="H21" s="17">
        <f>[17]Outubro!$E$11</f>
        <v>64.25</v>
      </c>
      <c r="I21" s="17">
        <f>[17]Outubro!$E$12</f>
        <v>58.541666666666664</v>
      </c>
      <c r="J21" s="17">
        <f>[17]Outubro!$E$13</f>
        <v>47.583333333333336</v>
      </c>
      <c r="K21" s="17">
        <f>[17]Outubro!$E$14</f>
        <v>43.666666666666664</v>
      </c>
      <c r="L21" s="17">
        <f>[17]Outubro!$E$15</f>
        <v>58.75</v>
      </c>
      <c r="M21" s="17">
        <f>[17]Outubro!$E$16</f>
        <v>61.583333333333336</v>
      </c>
      <c r="N21" s="17">
        <f>[17]Outubro!$E$17</f>
        <v>74.75</v>
      </c>
      <c r="O21" s="17">
        <f>[17]Outubro!$E$18</f>
        <v>82.625</v>
      </c>
      <c r="P21" s="17">
        <f>[17]Outubro!$E$19</f>
        <v>68.916666666666671</v>
      </c>
      <c r="Q21" s="17">
        <f>[17]Outubro!$E$20</f>
        <v>58.416666666666664</v>
      </c>
      <c r="R21" s="17">
        <f>[17]Outubro!$E$21</f>
        <v>60.5</v>
      </c>
      <c r="S21" s="17">
        <f>[17]Outubro!$E$22</f>
        <v>56.25</v>
      </c>
      <c r="T21" s="17">
        <f>[17]Outubro!$E$23</f>
        <v>55.416666666666664</v>
      </c>
      <c r="U21" s="17">
        <f>[17]Outubro!$E$24</f>
        <v>68.208333333333329</v>
      </c>
      <c r="V21" s="17">
        <f>[17]Outubro!$E$25</f>
        <v>73.208333333333329</v>
      </c>
      <c r="W21" s="17">
        <f>[17]Outubro!$E$26</f>
        <v>57.541666666666664</v>
      </c>
      <c r="X21" s="17">
        <f>[17]Outubro!$E$27</f>
        <v>73.25</v>
      </c>
      <c r="Y21" s="17">
        <f>[17]Outubro!$E$28</f>
        <v>80.958333333333329</v>
      </c>
      <c r="Z21" s="17">
        <f>[17]Outubro!$E$29</f>
        <v>73.708333333333329</v>
      </c>
      <c r="AA21" s="17">
        <f>[17]Outubro!$E$30</f>
        <v>72.625</v>
      </c>
      <c r="AB21" s="17">
        <f>[17]Outubro!$E$31</f>
        <v>67.041666666666671</v>
      </c>
      <c r="AC21" s="17">
        <f>[17]Outubro!$E$32</f>
        <v>56.208333333333336</v>
      </c>
      <c r="AD21" s="17">
        <f>[17]Outubro!$E$33</f>
        <v>48.041666666666664</v>
      </c>
      <c r="AE21" s="17">
        <f>[17]Outubro!$E$34</f>
        <v>55.208333333333336</v>
      </c>
      <c r="AF21" s="17">
        <f>[17]Outubro!$E$35</f>
        <v>65.541666666666671</v>
      </c>
      <c r="AG21" s="27">
        <f t="shared" si="2"/>
        <v>64.521505376344081</v>
      </c>
    </row>
    <row r="22" spans="1:33" ht="17.100000000000001" customHeight="1" x14ac:dyDescent="0.2">
      <c r="A22" s="15" t="s">
        <v>12</v>
      </c>
      <c r="B22" s="17">
        <f>[18]Outubro!$E$5</f>
        <v>44.416666666666664</v>
      </c>
      <c r="C22" s="17">
        <f>[18]Outubro!$E$6</f>
        <v>49.125</v>
      </c>
      <c r="D22" s="17">
        <f>[18]Outubro!$E$7</f>
        <v>60.208333333333336</v>
      </c>
      <c r="E22" s="17">
        <f>[18]Outubro!$E$8</f>
        <v>76.75</v>
      </c>
      <c r="F22" s="17">
        <f>[18]Outubro!$E$9</f>
        <v>79.125</v>
      </c>
      <c r="G22" s="17">
        <f>[18]Outubro!$E$10</f>
        <v>56.25</v>
      </c>
      <c r="H22" s="17">
        <f>[18]Outubro!$E$11</f>
        <v>59.583333333333336</v>
      </c>
      <c r="I22" s="17">
        <f>[18]Outubro!$E$12</f>
        <v>53.041666666666664</v>
      </c>
      <c r="J22" s="17">
        <f>[18]Outubro!$E$13</f>
        <v>44.125</v>
      </c>
      <c r="K22" s="17">
        <f>[18]Outubro!$E$14</f>
        <v>43.875</v>
      </c>
      <c r="L22" s="17">
        <f>[18]Outubro!$E$15</f>
        <v>50.666666666666664</v>
      </c>
      <c r="M22" s="17">
        <f>[18]Outubro!$E$16</f>
        <v>64.041666666666671</v>
      </c>
      <c r="N22" s="17">
        <f>[18]Outubro!$E$17</f>
        <v>60.875</v>
      </c>
      <c r="O22" s="17">
        <f>[18]Outubro!$E$18</f>
        <v>71.541666666666671</v>
      </c>
      <c r="P22" s="17">
        <f>[18]Outubro!$E$19</f>
        <v>69.375</v>
      </c>
      <c r="Q22" s="17">
        <f>[18]Outubro!$E$20</f>
        <v>52.333333333333336</v>
      </c>
      <c r="R22" s="17">
        <f>[18]Outubro!$E$21</f>
        <v>53.208333333333336</v>
      </c>
      <c r="S22" s="17">
        <f>[18]Outubro!$E$22</f>
        <v>58</v>
      </c>
      <c r="T22" s="17">
        <f>[18]Outubro!$E$23</f>
        <v>56.5</v>
      </c>
      <c r="U22" s="17">
        <f>[18]Outubro!$E$24</f>
        <v>63.208333333333336</v>
      </c>
      <c r="V22" s="17">
        <f>[18]Outubro!$E$25</f>
        <v>64.083333333333329</v>
      </c>
      <c r="W22" s="17">
        <f>[18]Outubro!$E$26</f>
        <v>47.791666666666664</v>
      </c>
      <c r="X22" s="17">
        <f>[18]Outubro!$E$27</f>
        <v>57.083333333333336</v>
      </c>
      <c r="Y22" s="17">
        <f>[18]Outubro!$E$28</f>
        <v>79.291666666666671</v>
      </c>
      <c r="Z22" s="17">
        <f>[18]Outubro!$E$29</f>
        <v>71.5</v>
      </c>
      <c r="AA22" s="17">
        <f>[18]Outubro!$E$30</f>
        <v>76.041666666666671</v>
      </c>
      <c r="AB22" s="17">
        <f>[18]Outubro!$E$31</f>
        <v>57.5</v>
      </c>
      <c r="AC22" s="17">
        <f>[18]Outubro!$E$32</f>
        <v>48.583333333333336</v>
      </c>
      <c r="AD22" s="17">
        <f>[18]Outubro!$E$33</f>
        <v>44.25</v>
      </c>
      <c r="AE22" s="17">
        <f>[18]Outubro!$E$34</f>
        <v>48.333333333333336</v>
      </c>
      <c r="AF22" s="17">
        <f>[18]Outubro!$E$35</f>
        <v>59.916666666666664</v>
      </c>
      <c r="AG22" s="27">
        <f t="shared" si="2"/>
        <v>58.729838709677409</v>
      </c>
    </row>
    <row r="23" spans="1:33" ht="17.100000000000001" customHeight="1" x14ac:dyDescent="0.2">
      <c r="A23" s="15" t="s">
        <v>13</v>
      </c>
      <c r="B23" s="17">
        <f>[19]Outubro!$E$5</f>
        <v>51.333333333333336</v>
      </c>
      <c r="C23" s="17">
        <f>[19]Outubro!$E$6</f>
        <v>53.416666666666664</v>
      </c>
      <c r="D23" s="17">
        <f>[19]Outubro!$E$7</f>
        <v>65.5</v>
      </c>
      <c r="E23" s="17">
        <f>[19]Outubro!$E$8</f>
        <v>84.041666666666671</v>
      </c>
      <c r="F23" s="17">
        <f>[19]Outubro!$E$9</f>
        <v>91.5</v>
      </c>
      <c r="G23" s="17">
        <f>[19]Outubro!$E$10</f>
        <v>66.416666666666671</v>
      </c>
      <c r="H23" s="17">
        <f>[19]Outubro!$E$11</f>
        <v>64.916666666666671</v>
      </c>
      <c r="I23" s="17">
        <f>[19]Outubro!$E$12</f>
        <v>61.5</v>
      </c>
      <c r="J23" s="17">
        <f>[19]Outubro!$E$13</f>
        <v>54.083333333333336</v>
      </c>
      <c r="K23" s="17">
        <f>[19]Outubro!$E$14</f>
        <v>56</v>
      </c>
      <c r="L23" s="17">
        <f>[19]Outubro!$E$15</f>
        <v>63.041666666666664</v>
      </c>
      <c r="M23" s="17">
        <f>[19]Outubro!$E$16</f>
        <v>63.625</v>
      </c>
      <c r="N23" s="17">
        <f>[19]Outubro!$E$17</f>
        <v>61</v>
      </c>
      <c r="O23" s="17">
        <f>[19]Outubro!$E$18</f>
        <v>57.75</v>
      </c>
      <c r="P23" s="17">
        <f>[19]Outubro!$E$19</f>
        <v>63.333333333333336</v>
      </c>
      <c r="Q23" s="17">
        <f>[19]Outubro!$E$20</f>
        <v>54.583333333333336</v>
      </c>
      <c r="R23" s="17">
        <f>[19]Outubro!$E$21</f>
        <v>59.541666666666664</v>
      </c>
      <c r="S23" s="17">
        <f>[19]Outubro!$E$22</f>
        <v>56.652173913043477</v>
      </c>
      <c r="T23" s="17">
        <f>[19]Outubro!$E$23</f>
        <v>54.75</v>
      </c>
      <c r="U23" s="17">
        <f>[19]Outubro!$E$24</f>
        <v>65.5</v>
      </c>
      <c r="V23" s="17">
        <f>[19]Outubro!$E$25</f>
        <v>72.708333333333329</v>
      </c>
      <c r="W23" s="17">
        <f>[19]Outubro!$E$26</f>
        <v>61.583333333333336</v>
      </c>
      <c r="X23" s="17">
        <f>[19]Outubro!$E$27</f>
        <v>59.208333333333336</v>
      </c>
      <c r="Y23" s="17">
        <f>[19]Outubro!$E$28</f>
        <v>71.375</v>
      </c>
      <c r="Z23" s="17">
        <f>[19]Outubro!$E$29</f>
        <v>64.958333333333329</v>
      </c>
      <c r="AA23" s="17">
        <f>[19]Outubro!$E$30</f>
        <v>76.791666666666671</v>
      </c>
      <c r="AB23" s="17">
        <f>[19]Outubro!$E$31</f>
        <v>68.958333333333329</v>
      </c>
      <c r="AC23" s="17">
        <f>[19]Outubro!$E$32</f>
        <v>55.416666666666664</v>
      </c>
      <c r="AD23" s="17">
        <f>[19]Outubro!$E$33</f>
        <v>58.625</v>
      </c>
      <c r="AE23" s="17">
        <f>[19]Outubro!$E$34</f>
        <v>58.083333333333336</v>
      </c>
      <c r="AF23" s="17">
        <f>[19]Outubro!$E$35</f>
        <v>69.291666666666671</v>
      </c>
      <c r="AG23" s="27">
        <f t="shared" si="2"/>
        <v>63.402758298270221</v>
      </c>
    </row>
    <row r="24" spans="1:33" ht="17.100000000000001" customHeight="1" x14ac:dyDescent="0.2">
      <c r="A24" s="15" t="s">
        <v>14</v>
      </c>
      <c r="B24" s="17">
        <f>[20]Outubro!$E$5</f>
        <v>46</v>
      </c>
      <c r="C24" s="17">
        <f>[20]Outubro!$E$6</f>
        <v>52.583333333333336</v>
      </c>
      <c r="D24" s="17">
        <f>[20]Outubro!$E$7</f>
        <v>56.875</v>
      </c>
      <c r="E24" s="17">
        <f>[20]Outubro!$E$8</f>
        <v>82.333333333333329</v>
      </c>
      <c r="F24" s="17">
        <f>[20]Outubro!$E$9</f>
        <v>82.958333333333329</v>
      </c>
      <c r="G24" s="17">
        <f>[20]Outubro!$E$10</f>
        <v>74.333333333333329</v>
      </c>
      <c r="H24" s="17">
        <f>[20]Outubro!$E$11</f>
        <v>59.791666666666664</v>
      </c>
      <c r="I24" s="17">
        <f>[20]Outubro!$E$12</f>
        <v>54.291666666666664</v>
      </c>
      <c r="J24" s="17">
        <f>[20]Outubro!$E$13</f>
        <v>49</v>
      </c>
      <c r="K24" s="17">
        <f>[20]Outubro!$E$14</f>
        <v>43.625</v>
      </c>
      <c r="L24" s="17">
        <f>[20]Outubro!$E$15</f>
        <v>47.5</v>
      </c>
      <c r="M24" s="17">
        <f>[20]Outubro!$E$16</f>
        <v>57.625</v>
      </c>
      <c r="N24" s="17">
        <f>[20]Outubro!$E$17</f>
        <v>64.041666666666671</v>
      </c>
      <c r="O24" s="17">
        <f>[20]Outubro!$E$18</f>
        <v>87.083333333333329</v>
      </c>
      <c r="P24" s="17">
        <f>[20]Outubro!$E$19</f>
        <v>71.208333333333329</v>
      </c>
      <c r="Q24" s="17">
        <f>[20]Outubro!$E$20</f>
        <v>56.416666666666664</v>
      </c>
      <c r="R24" s="17">
        <f>[20]Outubro!$E$21</f>
        <v>48.208333333333336</v>
      </c>
      <c r="S24" s="17">
        <f>[20]Outubro!$E$22</f>
        <v>59.608695652173914</v>
      </c>
      <c r="T24" s="17">
        <f>[20]Outubro!$E$23</f>
        <v>54.416666666666664</v>
      </c>
      <c r="U24" s="17">
        <f>[20]Outubro!$E$24</f>
        <v>73</v>
      </c>
      <c r="V24" s="17">
        <f>[20]Outubro!$E$25</f>
        <v>72.708333333333329</v>
      </c>
      <c r="W24" s="17">
        <f>[20]Outubro!$E$26</f>
        <v>66.041666666666671</v>
      </c>
      <c r="X24" s="17">
        <f>[20]Outubro!$E$27</f>
        <v>62.833333333333336</v>
      </c>
      <c r="Y24" s="17">
        <f>[20]Outubro!$E$28</f>
        <v>59.666666666666664</v>
      </c>
      <c r="Z24" s="17">
        <f>[20]Outubro!$E$29</f>
        <v>67.041666666666671</v>
      </c>
      <c r="AA24" s="17">
        <f>[20]Outubro!$E$30</f>
        <v>72.541666666666671</v>
      </c>
      <c r="AB24" s="17">
        <f>[20]Outubro!$E$31</f>
        <v>76.583333333333329</v>
      </c>
      <c r="AC24" s="17">
        <f>[20]Outubro!$E$32</f>
        <v>61.041666666666664</v>
      </c>
      <c r="AD24" s="17">
        <f>[20]Outubro!$E$33</f>
        <v>52</v>
      </c>
      <c r="AE24" s="17">
        <f>[20]Outubro!$E$34</f>
        <v>50.75</v>
      </c>
      <c r="AF24" s="17">
        <f>[20]Outubro!$E$35</f>
        <v>59.916666666666664</v>
      </c>
      <c r="AG24" s="27">
        <f t="shared" si="2"/>
        <v>62.000818139317452</v>
      </c>
    </row>
    <row r="25" spans="1:33" ht="17.100000000000001" customHeight="1" x14ac:dyDescent="0.2">
      <c r="A25" s="15" t="s">
        <v>15</v>
      </c>
      <c r="B25" s="17">
        <f>[21]Outubro!$E$5</f>
        <v>64.875</v>
      </c>
      <c r="C25" s="17">
        <f>[21]Outubro!$E$6</f>
        <v>56.083333333333336</v>
      </c>
      <c r="D25" s="17">
        <f>[21]Outubro!$E$7</f>
        <v>76.833333333333329</v>
      </c>
      <c r="E25" s="17">
        <f>[21]Outubro!$E$8</f>
        <v>81.875</v>
      </c>
      <c r="F25" s="17">
        <f>[21]Outubro!$E$9</f>
        <v>80.208333333333329</v>
      </c>
      <c r="G25" s="17">
        <f>[21]Outubro!$E$10</f>
        <v>71</v>
      </c>
      <c r="H25" s="17">
        <f>[21]Outubro!$E$11</f>
        <v>65.708333333333329</v>
      </c>
      <c r="I25" s="17">
        <f>[21]Outubro!$E$12</f>
        <v>46.333333333333336</v>
      </c>
      <c r="J25" s="17">
        <f>[21]Outubro!$E$13</f>
        <v>44.875</v>
      </c>
      <c r="K25" s="17">
        <f>[21]Outubro!$E$14</f>
        <v>32.416666666666664</v>
      </c>
      <c r="L25" s="17">
        <f>[21]Outubro!$E$15</f>
        <v>52.791666666666664</v>
      </c>
      <c r="M25" s="17">
        <f>[21]Outubro!$E$16</f>
        <v>64.083333333333329</v>
      </c>
      <c r="N25" s="17">
        <f>[21]Outubro!$E$17</f>
        <v>77.5</v>
      </c>
      <c r="O25" s="17">
        <f>[21]Outubro!$E$18</f>
        <v>86.875</v>
      </c>
      <c r="P25" s="17">
        <f>[21]Outubro!$E$19</f>
        <v>72.041666666666671</v>
      </c>
      <c r="Q25" s="17">
        <f>[21]Outubro!$E$20</f>
        <v>58.75</v>
      </c>
      <c r="R25" s="17">
        <f>[21]Outubro!$E$21</f>
        <v>56.708333333333336</v>
      </c>
      <c r="S25" s="17">
        <f>[21]Outubro!$E$22</f>
        <v>57.125</v>
      </c>
      <c r="T25" s="17">
        <f>[21]Outubro!$E$23</f>
        <v>54.291666666666664</v>
      </c>
      <c r="U25" s="17">
        <f>[21]Outubro!$E$24</f>
        <v>87.458333333333329</v>
      </c>
      <c r="V25" s="17">
        <f>[21]Outubro!$E$25</f>
        <v>79.291666666666671</v>
      </c>
      <c r="W25" s="17">
        <f>[21]Outubro!$E$26</f>
        <v>55.166666666666664</v>
      </c>
      <c r="X25" s="17">
        <f>[21]Outubro!$E$27</f>
        <v>70</v>
      </c>
      <c r="Y25" s="17">
        <f>[21]Outubro!$E$28</f>
        <v>67.75</v>
      </c>
      <c r="Z25" s="17">
        <f>[21]Outubro!$E$29</f>
        <v>68.791666666666671</v>
      </c>
      <c r="AA25" s="17">
        <f>[21]Outubro!$E$30</f>
        <v>90.75</v>
      </c>
      <c r="AB25" s="17">
        <f>[21]Outubro!$E$31</f>
        <v>79.291666666666671</v>
      </c>
      <c r="AC25" s="17">
        <f>[21]Outubro!$E$32</f>
        <v>60.583333333333336</v>
      </c>
      <c r="AD25" s="17">
        <f>[21]Outubro!$E$33</f>
        <v>45.791666666666664</v>
      </c>
      <c r="AE25" s="17">
        <f>[21]Outubro!$E$34</f>
        <v>54.791666666666664</v>
      </c>
      <c r="AF25" s="17">
        <f>[21]Outubro!$E$35</f>
        <v>59.125</v>
      </c>
      <c r="AG25" s="27">
        <f t="shared" si="2"/>
        <v>65.134408602150543</v>
      </c>
    </row>
    <row r="26" spans="1:33" ht="17.100000000000001" customHeight="1" x14ac:dyDescent="0.2">
      <c r="A26" s="15" t="s">
        <v>16</v>
      </c>
      <c r="B26" s="17">
        <f>[22]Outubro!$E$5</f>
        <v>55.916666666666664</v>
      </c>
      <c r="C26" s="17">
        <f>[22]Outubro!$E$6</f>
        <v>47.958333333333336</v>
      </c>
      <c r="D26" s="17">
        <f>[22]Outubro!$E$7</f>
        <v>68.833333333333329</v>
      </c>
      <c r="E26" s="17">
        <f>[22]Outubro!$E$8</f>
        <v>78.791666666666671</v>
      </c>
      <c r="F26" s="17">
        <f>[22]Outubro!$E$9</f>
        <v>75.25</v>
      </c>
      <c r="G26" s="17">
        <f>[22]Outubro!$E$10</f>
        <v>55.375</v>
      </c>
      <c r="H26" s="17">
        <f>[22]Outubro!$E$11</f>
        <v>55.666666666666664</v>
      </c>
      <c r="I26" s="17">
        <f>[22]Outubro!$E$12</f>
        <v>45.083333333333336</v>
      </c>
      <c r="J26" s="17">
        <f>[22]Outubro!$E$13</f>
        <v>47.791666666666664</v>
      </c>
      <c r="K26" s="17">
        <f>[22]Outubro!$E$14</f>
        <v>40.916666666666664</v>
      </c>
      <c r="L26" s="17">
        <f>[22]Outubro!$E$15</f>
        <v>41.708333333333336</v>
      </c>
      <c r="M26" s="17">
        <f>[22]Outubro!$E$16</f>
        <v>48.75</v>
      </c>
      <c r="N26" s="17">
        <f>[22]Outubro!$E$17</f>
        <v>59.208333333333336</v>
      </c>
      <c r="O26" s="17">
        <f>[22]Outubro!$E$18</f>
        <v>66.041666666666671</v>
      </c>
      <c r="P26" s="17">
        <f>[22]Outubro!$E$19</f>
        <v>53.583333333333336</v>
      </c>
      <c r="Q26" s="17">
        <f>[22]Outubro!$E$20</f>
        <v>40.458333333333336</v>
      </c>
      <c r="R26" s="17">
        <f>[22]Outubro!$E$21</f>
        <v>37.541666666666664</v>
      </c>
      <c r="S26" s="17">
        <f>[22]Outubro!$E$22</f>
        <v>39.916666666666664</v>
      </c>
      <c r="T26" s="17">
        <f>[22]Outubro!$E$23</f>
        <v>39.458333333333336</v>
      </c>
      <c r="U26" s="17">
        <f>[22]Outubro!$E$24</f>
        <v>67.458333333333329</v>
      </c>
      <c r="V26" s="17">
        <f>[22]Outubro!$E$25</f>
        <v>59.208333333333336</v>
      </c>
      <c r="W26" s="17">
        <f>[22]Outubro!$E$26</f>
        <v>47.416666666666664</v>
      </c>
      <c r="X26" s="17">
        <f>[22]Outubro!$E$27</f>
        <v>52.916666666666664</v>
      </c>
      <c r="Y26" s="17">
        <f>[22]Outubro!$E$28</f>
        <v>56.166666666666664</v>
      </c>
      <c r="Z26" s="17">
        <f>[22]Outubro!$E$29</f>
        <v>47.958333333333336</v>
      </c>
      <c r="AA26" s="17">
        <f>[22]Outubro!$E$30</f>
        <v>81.541666666666671</v>
      </c>
      <c r="AB26" s="17">
        <f>[22]Outubro!$E$31</f>
        <v>73.125</v>
      </c>
      <c r="AC26" s="17">
        <f>[22]Outubro!$E$32</f>
        <v>53.125</v>
      </c>
      <c r="AD26" s="17">
        <f>[22]Outubro!$E$33</f>
        <v>47.666666666666664</v>
      </c>
      <c r="AE26" s="17">
        <f>[22]Outubro!$E$34</f>
        <v>44.208333333333336</v>
      </c>
      <c r="AF26" s="17">
        <f>[22]Outubro!$E$35</f>
        <v>41.25</v>
      </c>
      <c r="AG26" s="27">
        <f t="shared" si="2"/>
        <v>53.880376344086024</v>
      </c>
    </row>
    <row r="27" spans="1:33" ht="17.100000000000001" customHeight="1" x14ac:dyDescent="0.2">
      <c r="A27" s="15" t="s">
        <v>17</v>
      </c>
      <c r="B27" s="17" t="str">
        <f>[23]Outubro!$E$5</f>
        <v>*</v>
      </c>
      <c r="C27" s="17" t="str">
        <f>[23]Outubro!$E$6</f>
        <v>*</v>
      </c>
      <c r="D27" s="17" t="str">
        <f>[23]Outubro!$E$7</f>
        <v>*</v>
      </c>
      <c r="E27" s="17" t="str">
        <f>[23]Outubro!$E$8</f>
        <v>*</v>
      </c>
      <c r="F27" s="17" t="str">
        <f>[23]Outubro!$E$9</f>
        <v>*</v>
      </c>
      <c r="G27" s="17" t="str">
        <f>[23]Outubro!$E$10</f>
        <v>*</v>
      </c>
      <c r="H27" s="17" t="str">
        <f>[23]Outubro!$E$11</f>
        <v>*</v>
      </c>
      <c r="I27" s="17" t="str">
        <f>[23]Outubro!$E$12</f>
        <v>*</v>
      </c>
      <c r="J27" s="17" t="str">
        <f>[23]Outubro!$E$13</f>
        <v>*</v>
      </c>
      <c r="K27" s="17" t="str">
        <f>[23]Outubro!$E$14</f>
        <v>*</v>
      </c>
      <c r="L27" s="17" t="str">
        <f>[23]Outubro!$E$15</f>
        <v>*</v>
      </c>
      <c r="M27" s="17" t="str">
        <f>[23]Outubro!$E$16</f>
        <v>*</v>
      </c>
      <c r="N27" s="17">
        <f>[23]Outubro!$E$17</f>
        <v>23</v>
      </c>
      <c r="O27" s="17">
        <f>[23]Outubro!$E$18</f>
        <v>14</v>
      </c>
      <c r="P27" s="17" t="str">
        <f>[23]Outubro!$E$19</f>
        <v>*</v>
      </c>
      <c r="Q27" s="17" t="str">
        <f>[23]Outubro!$E$20</f>
        <v>*</v>
      </c>
      <c r="R27" s="17" t="str">
        <f>[23]Outubro!$E$21</f>
        <v>*</v>
      </c>
      <c r="S27" s="17" t="str">
        <f>[23]Outubro!$E$22</f>
        <v>*</v>
      </c>
      <c r="T27" s="17" t="str">
        <f>[23]Outubro!$E$23</f>
        <v>*</v>
      </c>
      <c r="U27" s="17">
        <f>[23]Outubro!$E$24</f>
        <v>75</v>
      </c>
      <c r="V27" s="17" t="str">
        <f>[23]Outubro!$E$25</f>
        <v>*</v>
      </c>
      <c r="W27" s="17" t="str">
        <f>[23]Outubro!$E$26</f>
        <v>*</v>
      </c>
      <c r="X27" s="17" t="str">
        <f>[23]Outubro!$E$27</f>
        <v>*</v>
      </c>
      <c r="Y27" s="17" t="str">
        <f>[23]Outubro!$E$28</f>
        <v>*</v>
      </c>
      <c r="Z27" s="17" t="str">
        <f>[23]Outubro!$E$29</f>
        <v>*</v>
      </c>
      <c r="AA27" s="17">
        <f>[23]Outubro!$E$30</f>
        <v>36</v>
      </c>
      <c r="AB27" s="17" t="str">
        <f>[23]Outubro!$E$31</f>
        <v>*</v>
      </c>
      <c r="AC27" s="17" t="str">
        <f>[23]Outubro!$E$32</f>
        <v>*</v>
      </c>
      <c r="AD27" s="17" t="str">
        <f>[23]Outubro!$E$33</f>
        <v>*</v>
      </c>
      <c r="AE27" s="17" t="str">
        <f>[23]Outubro!$E$34</f>
        <v>*</v>
      </c>
      <c r="AF27" s="17" t="str">
        <f>[23]Outubro!$E$35</f>
        <v>*</v>
      </c>
      <c r="AG27" s="27" t="s">
        <v>141</v>
      </c>
    </row>
    <row r="28" spans="1:33" ht="17.100000000000001" customHeight="1" x14ac:dyDescent="0.2">
      <c r="A28" s="15" t="s">
        <v>18</v>
      </c>
      <c r="B28" s="17">
        <f>[24]Outubro!$E$5</f>
        <v>42.041666666666664</v>
      </c>
      <c r="C28" s="17">
        <f>[24]Outubro!$E$6</f>
        <v>47.5</v>
      </c>
      <c r="D28" s="17">
        <f>[24]Outubro!$E$7</f>
        <v>57.583333333333336</v>
      </c>
      <c r="E28" s="17">
        <f>[24]Outubro!$E$8</f>
        <v>83.416666666666671</v>
      </c>
      <c r="F28" s="17">
        <f>[24]Outubro!$E$9</f>
        <v>93.166666666666671</v>
      </c>
      <c r="G28" s="17">
        <f>[24]Outubro!$E$10</f>
        <v>70.583333333333329</v>
      </c>
      <c r="H28" s="17">
        <f>[24]Outubro!$E$11</f>
        <v>58.25</v>
      </c>
      <c r="I28" s="17">
        <f>[24]Outubro!$E$12</f>
        <v>46.583333333333336</v>
      </c>
      <c r="J28" s="17">
        <f>[24]Outubro!$E$13</f>
        <v>40.666666666666664</v>
      </c>
      <c r="K28" s="17">
        <f>[24]Outubro!$E$14</f>
        <v>38.583333333333336</v>
      </c>
      <c r="L28" s="17">
        <f>[24]Outubro!$E$15</f>
        <v>58.083333333333336</v>
      </c>
      <c r="M28" s="17">
        <f>[24]Outubro!$E$16</f>
        <v>70.75</v>
      </c>
      <c r="N28" s="17">
        <f>[24]Outubro!$E$17</f>
        <v>63.958333333333336</v>
      </c>
      <c r="O28" s="17">
        <f>[24]Outubro!$E$18</f>
        <v>75.916666666666671</v>
      </c>
      <c r="P28" s="17">
        <f>[24]Outubro!$E$19</f>
        <v>68.75</v>
      </c>
      <c r="Q28" s="17">
        <f>[24]Outubro!$E$20</f>
        <v>56.708333333333336</v>
      </c>
      <c r="R28" s="17">
        <f>[24]Outubro!$E$21</f>
        <v>73.125</v>
      </c>
      <c r="S28" s="17">
        <f>[24]Outubro!$E$22</f>
        <v>64.869565217391298</v>
      </c>
      <c r="T28" s="17">
        <f>[24]Outubro!$E$23</f>
        <v>57.208333333333336</v>
      </c>
      <c r="U28" s="17">
        <f>[24]Outubro!$E$24</f>
        <v>68.666666666666671</v>
      </c>
      <c r="V28" s="17">
        <f>[24]Outubro!$E$25</f>
        <v>79.5</v>
      </c>
      <c r="W28" s="17">
        <f>[24]Outubro!$E$26</f>
        <v>70.416666666666671</v>
      </c>
      <c r="X28" s="17">
        <f>[24]Outubro!$E$27</f>
        <v>68.5</v>
      </c>
      <c r="Y28" s="17">
        <f>[24]Outubro!$E$28</f>
        <v>75.5</v>
      </c>
      <c r="Z28" s="17">
        <f>[24]Outubro!$E$29</f>
        <v>76.333333333333329</v>
      </c>
      <c r="AA28" s="17">
        <f>[24]Outubro!$E$30</f>
        <v>81.958333333333329</v>
      </c>
      <c r="AB28" s="17">
        <f>[24]Outubro!$E$31</f>
        <v>76.375</v>
      </c>
      <c r="AC28" s="17">
        <f>[24]Outubro!$E$32</f>
        <v>59.541666666666664</v>
      </c>
      <c r="AD28" s="17">
        <f>[24]Outubro!$E$33</f>
        <v>46.458333333333336</v>
      </c>
      <c r="AE28" s="17">
        <f>[24]Outubro!$E$34</f>
        <v>45.916666666666664</v>
      </c>
      <c r="AF28" s="17">
        <f>[24]Outubro!$E$35</f>
        <v>62.041666666666664</v>
      </c>
      <c r="AG28" s="27">
        <f t="shared" si="2"/>
        <v>63.837190275829833</v>
      </c>
    </row>
    <row r="29" spans="1:33" ht="17.100000000000001" customHeight="1" x14ac:dyDescent="0.2">
      <c r="A29" s="15" t="s">
        <v>19</v>
      </c>
      <c r="B29" s="17">
        <f>[25]Outubro!$E$5</f>
        <v>74.291666666666671</v>
      </c>
      <c r="C29" s="17">
        <f>[25]Outubro!$E$6</f>
        <v>59.291666666666664</v>
      </c>
      <c r="D29" s="17">
        <f>[25]Outubro!$E$7</f>
        <v>85.166666666666671</v>
      </c>
      <c r="E29" s="17">
        <f>[25]Outubro!$E$8</f>
        <v>80.095238095238102</v>
      </c>
      <c r="F29" s="17">
        <f>[25]Outubro!$E$9</f>
        <v>77.347826086956516</v>
      </c>
      <c r="G29" s="17">
        <f>[25]Outubro!$E$10</f>
        <v>74.458333333333329</v>
      </c>
      <c r="H29" s="17">
        <f>[25]Outubro!$E$11</f>
        <v>68.590909090909093</v>
      </c>
      <c r="I29" s="17">
        <f>[25]Outubro!$E$12</f>
        <v>53.041666666666664</v>
      </c>
      <c r="J29" s="17">
        <f>[25]Outubro!$E$13</f>
        <v>46.5</v>
      </c>
      <c r="K29" s="17">
        <f>[25]Outubro!$E$14</f>
        <v>35.875</v>
      </c>
      <c r="L29" s="17">
        <f>[25]Outubro!$E$15</f>
        <v>50.916666666666664</v>
      </c>
      <c r="M29" s="17">
        <f>[25]Outubro!$E$16</f>
        <v>69.684210526315795</v>
      </c>
      <c r="N29" s="17">
        <f>[25]Outubro!$E$17</f>
        <v>88</v>
      </c>
      <c r="O29" s="17">
        <f>[25]Outubro!$E$18</f>
        <v>89.92307692307692</v>
      </c>
      <c r="P29" s="17">
        <f>[25]Outubro!$E$19</f>
        <v>89.727272727272734</v>
      </c>
      <c r="Q29" s="17">
        <f>[25]Outubro!$E$20</f>
        <v>66.958333333333329</v>
      </c>
      <c r="R29" s="17">
        <f>[25]Outubro!$E$21</f>
        <v>57.875</v>
      </c>
      <c r="S29" s="17">
        <f>[25]Outubro!$E$22</f>
        <v>67.782608695652172</v>
      </c>
      <c r="T29" s="17">
        <f>[25]Outubro!$E$23</f>
        <v>62.875</v>
      </c>
      <c r="U29" s="17">
        <f>[25]Outubro!$E$24</f>
        <v>82.571428571428569</v>
      </c>
      <c r="V29" s="17">
        <f>[25]Outubro!$E$25</f>
        <v>68.833333333333329</v>
      </c>
      <c r="W29" s="17">
        <f>[25]Outubro!$E$26</f>
        <v>61.875</v>
      </c>
      <c r="X29" s="17">
        <f>[25]Outubro!$E$27</f>
        <v>65.041666666666671</v>
      </c>
      <c r="Y29" s="17">
        <f>[25]Outubro!$E$28</f>
        <v>64</v>
      </c>
      <c r="Z29" s="17">
        <f>[25]Outubro!$E$29</f>
        <v>79.933333333333337</v>
      </c>
      <c r="AA29" s="17">
        <f>[25]Outubro!$E$30</f>
        <v>97.333333333333329</v>
      </c>
      <c r="AB29" s="17">
        <f>[25]Outubro!$E$31</f>
        <v>73.4375</v>
      </c>
      <c r="AC29" s="17">
        <f>[25]Outubro!$E$32</f>
        <v>62.416666666666664</v>
      </c>
      <c r="AD29" s="17">
        <f>[25]Outubro!$E$33</f>
        <v>55.416666666666664</v>
      </c>
      <c r="AE29" s="17">
        <f>[25]Outubro!$E$34</f>
        <v>55.458333333333336</v>
      </c>
      <c r="AF29" s="17">
        <f>[25]Outubro!$E$35</f>
        <v>60.25</v>
      </c>
      <c r="AG29" s="27">
        <f t="shared" si="2"/>
        <v>68.547367872586562</v>
      </c>
    </row>
    <row r="30" spans="1:33" ht="17.100000000000001" customHeight="1" x14ac:dyDescent="0.2">
      <c r="A30" s="15" t="s">
        <v>31</v>
      </c>
      <c r="B30" s="17">
        <f>[26]Outubro!$E$5</f>
        <v>58.041666666666664</v>
      </c>
      <c r="C30" s="17">
        <f>[26]Outubro!$E$6</f>
        <v>54.416666666666664</v>
      </c>
      <c r="D30" s="17">
        <f>[26]Outubro!$E$7</f>
        <v>65.791666666666671</v>
      </c>
      <c r="E30" s="17">
        <f>[26]Outubro!$E$8</f>
        <v>78.458333333333329</v>
      </c>
      <c r="F30" s="17">
        <f>[26]Outubro!$E$9</f>
        <v>82.041666666666671</v>
      </c>
      <c r="G30" s="17">
        <f>[26]Outubro!$E$10</f>
        <v>65.458333333333329</v>
      </c>
      <c r="H30" s="17">
        <f>[26]Outubro!$E$11</f>
        <v>59.666666666666664</v>
      </c>
      <c r="I30" s="17">
        <f>[26]Outubro!$E$12</f>
        <v>48.083333333333336</v>
      </c>
      <c r="J30" s="17">
        <f>[26]Outubro!$E$13</f>
        <v>48.583333333333336</v>
      </c>
      <c r="K30" s="17">
        <f>[26]Outubro!$E$14</f>
        <v>43.833333333333336</v>
      </c>
      <c r="L30" s="17">
        <f>[26]Outubro!$E$15</f>
        <v>43.291666666666664</v>
      </c>
      <c r="M30" s="17">
        <f>[26]Outubro!$E$16</f>
        <v>61.5</v>
      </c>
      <c r="N30" s="17">
        <f>[26]Outubro!$E$17</f>
        <v>67.875</v>
      </c>
      <c r="O30" s="17">
        <f>[26]Outubro!$E$18</f>
        <v>77</v>
      </c>
      <c r="P30" s="17">
        <f>[26]Outubro!$E$19</f>
        <v>62.291666666666664</v>
      </c>
      <c r="Q30" s="17">
        <f>[26]Outubro!$E$20</f>
        <v>50.666666666666664</v>
      </c>
      <c r="R30" s="17">
        <f>[26]Outubro!$E$21</f>
        <v>54.583333333333336</v>
      </c>
      <c r="S30" s="17">
        <f>[26]Outubro!$E$22</f>
        <v>56.304347826086953</v>
      </c>
      <c r="T30" s="17">
        <f>[26]Outubro!$E$23</f>
        <v>50.083333333333336</v>
      </c>
      <c r="U30" s="17">
        <f>[26]Outubro!$E$24</f>
        <v>65.041666666666671</v>
      </c>
      <c r="V30" s="17">
        <f>[26]Outubro!$E$25</f>
        <v>78.416666666666671</v>
      </c>
      <c r="W30" s="17">
        <f>[26]Outubro!$E$26</f>
        <v>61.041666666666664</v>
      </c>
      <c r="X30" s="17">
        <f>[26]Outubro!$E$27</f>
        <v>70.291666666666671</v>
      </c>
      <c r="Y30" s="17">
        <f>[26]Outubro!$E$28</f>
        <v>75.5</v>
      </c>
      <c r="Z30" s="17">
        <f>[26]Outubro!$E$29</f>
        <v>69.5</v>
      </c>
      <c r="AA30" s="17">
        <f>[26]Outubro!$E$30</f>
        <v>73.833333333333329</v>
      </c>
      <c r="AB30" s="17">
        <f>[26]Outubro!$E$31</f>
        <v>66.541666666666671</v>
      </c>
      <c r="AC30" s="17">
        <f>[26]Outubro!$E$32</f>
        <v>56.25</v>
      </c>
      <c r="AD30" s="17">
        <f>[26]Outubro!$E$33</f>
        <v>51.166666666666664</v>
      </c>
      <c r="AE30" s="17">
        <f>[26]Outubro!$E$34</f>
        <v>51.458333333333336</v>
      </c>
      <c r="AF30" s="17">
        <f>[26]Outubro!$E$35</f>
        <v>55.416666666666664</v>
      </c>
      <c r="AG30" s="27">
        <f t="shared" si="2"/>
        <v>61.368688639551202</v>
      </c>
    </row>
    <row r="31" spans="1:33" ht="17.100000000000001" customHeight="1" x14ac:dyDescent="0.2">
      <c r="A31" s="15" t="s">
        <v>48</v>
      </c>
      <c r="B31" s="17">
        <f>[27]Outubro!$E$5</f>
        <v>36</v>
      </c>
      <c r="C31" s="17">
        <f>[27]Outubro!$E$6</f>
        <v>50.083333333333336</v>
      </c>
      <c r="D31" s="17">
        <f>[27]Outubro!$E$7</f>
        <v>56.25</v>
      </c>
      <c r="E31" s="17">
        <f>[27]Outubro!$E$8</f>
        <v>83</v>
      </c>
      <c r="F31" s="17">
        <f>[27]Outubro!$E$9</f>
        <v>86.375</v>
      </c>
      <c r="G31" s="17">
        <f>[27]Outubro!$E$10</f>
        <v>72.291666666666671</v>
      </c>
      <c r="H31" s="17">
        <f>[27]Outubro!$E$11</f>
        <v>52.5</v>
      </c>
      <c r="I31" s="17">
        <f>[27]Outubro!$E$12</f>
        <v>39.416666666666664</v>
      </c>
      <c r="J31" s="17">
        <f>[27]Outubro!$E$13</f>
        <v>38.583333333333336</v>
      </c>
      <c r="K31" s="17">
        <f>[27]Outubro!$E$14</f>
        <v>35.458333333333336</v>
      </c>
      <c r="L31" s="17">
        <f>[27]Outubro!$E$15</f>
        <v>57.791666666666664</v>
      </c>
      <c r="M31" s="17">
        <f>[27]Outubro!$E$16</f>
        <v>70</v>
      </c>
      <c r="N31" s="17">
        <f>[27]Outubro!$E$17</f>
        <v>68.708333333333329</v>
      </c>
      <c r="O31" s="17">
        <f>[27]Outubro!$E$18</f>
        <v>60.791666666666664</v>
      </c>
      <c r="P31" s="17">
        <f>[27]Outubro!$E$19</f>
        <v>67.916666666666671</v>
      </c>
      <c r="Q31" s="17">
        <f>[27]Outubro!$E$20</f>
        <v>56.041666666666664</v>
      </c>
      <c r="R31" s="17">
        <f>[27]Outubro!$E$21</f>
        <v>67.958333333333329</v>
      </c>
      <c r="S31" s="17">
        <f>[27]Outubro!$E$22</f>
        <v>60.130434782608695</v>
      </c>
      <c r="T31" s="17">
        <f>[27]Outubro!$E$23</f>
        <v>57.083333333333336</v>
      </c>
      <c r="U31" s="17">
        <f>[27]Outubro!$E$24</f>
        <v>78.708333333333329</v>
      </c>
      <c r="V31" s="17">
        <f>[27]Outubro!$E$25</f>
        <v>83.458333333333329</v>
      </c>
      <c r="W31" s="17">
        <f>[27]Outubro!$E$26</f>
        <v>74.041666666666671</v>
      </c>
      <c r="X31" s="17">
        <f>[27]Outubro!$E$27</f>
        <v>72</v>
      </c>
      <c r="Y31" s="17">
        <f>[27]Outubro!$E$28</f>
        <v>78.541666666666671</v>
      </c>
      <c r="Z31" s="17">
        <f>[27]Outubro!$E$29</f>
        <v>71.208333333333329</v>
      </c>
      <c r="AA31" s="17">
        <f>[27]Outubro!$E$30</f>
        <v>65.375</v>
      </c>
      <c r="AB31" s="17">
        <f>[27]Outubro!$E$31</f>
        <v>76.958333333333329</v>
      </c>
      <c r="AC31" s="17">
        <f>[27]Outubro!$E$32</f>
        <v>61.916666666666664</v>
      </c>
      <c r="AD31" s="17">
        <f>[27]Outubro!$E$33</f>
        <v>50.875</v>
      </c>
      <c r="AE31" s="17">
        <f>[27]Outubro!$E$34</f>
        <v>41.083333333333336</v>
      </c>
      <c r="AF31" s="17">
        <f>[27]Outubro!$E$35</f>
        <v>58.916666666666664</v>
      </c>
      <c r="AG31" s="27">
        <f t="shared" ref="AG31" si="3">AVERAGE(B31:AF31)</f>
        <v>62.240766713417486</v>
      </c>
    </row>
    <row r="32" spans="1:33" ht="17.100000000000001" customHeight="1" x14ac:dyDescent="0.2">
      <c r="A32" s="15" t="s">
        <v>20</v>
      </c>
      <c r="B32" s="17" t="str">
        <f>[28]Outubro!$E$5</f>
        <v>*</v>
      </c>
      <c r="C32" s="17" t="str">
        <f>[28]Outubro!$E$6</f>
        <v>*</v>
      </c>
      <c r="D32" s="17" t="str">
        <f>[28]Outubro!$E$7</f>
        <v>*</v>
      </c>
      <c r="E32" s="17" t="str">
        <f>[28]Outubro!$E$8</f>
        <v>*</v>
      </c>
      <c r="F32" s="17" t="str">
        <f>[28]Outubro!$E$9</f>
        <v>*</v>
      </c>
      <c r="G32" s="17" t="str">
        <f>[28]Outubro!$E$10</f>
        <v>*</v>
      </c>
      <c r="H32" s="17" t="str">
        <f>[28]Outubro!$E$11</f>
        <v>*</v>
      </c>
      <c r="I32" s="17" t="str">
        <f>[28]Outubro!$E$12</f>
        <v>*</v>
      </c>
      <c r="J32" s="17" t="str">
        <f>[28]Outubro!$E$13</f>
        <v>*</v>
      </c>
      <c r="K32" s="17" t="str">
        <f>[28]Outubro!$E$14</f>
        <v>*</v>
      </c>
      <c r="L32" s="17" t="str">
        <f>[28]Outubro!$E$15</f>
        <v>*</v>
      </c>
      <c r="M32" s="17" t="str">
        <f>[28]Outubro!$E$16</f>
        <v>*</v>
      </c>
      <c r="N32" s="17" t="str">
        <f>[28]Outubro!$E$17</f>
        <v>*</v>
      </c>
      <c r="O32" s="17" t="str">
        <f>[28]Outubro!$E$18</f>
        <v>*</v>
      </c>
      <c r="P32" s="17" t="str">
        <f>[28]Outubro!$E$19</f>
        <v>*</v>
      </c>
      <c r="Q32" s="17" t="str">
        <f>[28]Outubro!$E$20</f>
        <v>*</v>
      </c>
      <c r="R32" s="17" t="str">
        <f>[28]Outubro!$E$21</f>
        <v>*</v>
      </c>
      <c r="S32" s="17" t="str">
        <f>[28]Outubro!$E$22</f>
        <v>*</v>
      </c>
      <c r="T32" s="17" t="str">
        <f>[28]Outubro!$E$23</f>
        <v>*</v>
      </c>
      <c r="U32" s="17" t="str">
        <f>[28]Outubro!$E$24</f>
        <v>*</v>
      </c>
      <c r="V32" s="17" t="str">
        <f>[28]Outubro!$E$25</f>
        <v>*</v>
      </c>
      <c r="W32" s="17" t="str">
        <f>[28]Outubro!$E$26</f>
        <v>*</v>
      </c>
      <c r="X32" s="17" t="str">
        <f>[28]Outubro!$E$27</f>
        <v>*</v>
      </c>
      <c r="Y32" s="17" t="str">
        <f>[28]Outubro!$E$28</f>
        <v>*</v>
      </c>
      <c r="Z32" s="17" t="str">
        <f>[28]Outubro!$E$29</f>
        <v>*</v>
      </c>
      <c r="AA32" s="17" t="str">
        <f>[28]Outubro!$E$30</f>
        <v>*</v>
      </c>
      <c r="AB32" s="17" t="str">
        <f>[28]Outubro!$E$31</f>
        <v>*</v>
      </c>
      <c r="AC32" s="17" t="str">
        <f>[28]Outubro!$E$32</f>
        <v>*</v>
      </c>
      <c r="AD32" s="17" t="str">
        <f>[28]Outubro!$E$33</f>
        <v>*</v>
      </c>
      <c r="AE32" s="17" t="str">
        <f>[28]Outubro!$E$34</f>
        <v>*</v>
      </c>
      <c r="AF32" s="17" t="str">
        <f>[28]Outubro!$E$35</f>
        <v>*</v>
      </c>
      <c r="AG32" s="27" t="s">
        <v>141</v>
      </c>
    </row>
    <row r="33" spans="1:35" s="5" customFormat="1" ht="17.100000000000001" customHeight="1" thickBot="1" x14ac:dyDescent="0.25">
      <c r="A33" s="23" t="s">
        <v>34</v>
      </c>
      <c r="B33" s="24">
        <f t="shared" ref="B33:AG33" si="4">AVERAGE(B5:B32)</f>
        <v>51.785509780075017</v>
      </c>
      <c r="C33" s="24">
        <f t="shared" si="4"/>
        <v>52.539969088882131</v>
      </c>
      <c r="D33" s="24">
        <f t="shared" si="4"/>
        <v>67.162615740740748</v>
      </c>
      <c r="E33" s="24">
        <f t="shared" si="4"/>
        <v>78.747798171900342</v>
      </c>
      <c r="F33" s="24">
        <f t="shared" si="4"/>
        <v>79.867246376811593</v>
      </c>
      <c r="G33" s="24">
        <f t="shared" si="4"/>
        <v>64.291282051282053</v>
      </c>
      <c r="H33" s="24">
        <f t="shared" si="4"/>
        <v>59.876004784689002</v>
      </c>
      <c r="I33" s="24">
        <f t="shared" si="4"/>
        <v>51.073170426065154</v>
      </c>
      <c r="J33" s="24">
        <f t="shared" si="4"/>
        <v>46.046859649122808</v>
      </c>
      <c r="K33" s="24">
        <f t="shared" si="4"/>
        <v>42.15</v>
      </c>
      <c r="L33" s="24">
        <f t="shared" si="4"/>
        <v>54.388701298701299</v>
      </c>
      <c r="M33" s="24">
        <f t="shared" si="4"/>
        <v>61.704273182957394</v>
      </c>
      <c r="N33" s="24">
        <f t="shared" si="4"/>
        <v>68.122359307359304</v>
      </c>
      <c r="O33" s="24">
        <f t="shared" si="4"/>
        <v>75.136212613151102</v>
      </c>
      <c r="P33" s="24">
        <f t="shared" si="4"/>
        <v>68.700227086638847</v>
      </c>
      <c r="Q33" s="24">
        <f t="shared" si="4"/>
        <v>56.760109668109664</v>
      </c>
      <c r="R33" s="24">
        <f t="shared" si="4"/>
        <v>58.901041666666664</v>
      </c>
      <c r="S33" s="24">
        <f t="shared" si="4"/>
        <v>60.764394874449231</v>
      </c>
      <c r="T33" s="24">
        <f t="shared" si="4"/>
        <v>56.146547619047602</v>
      </c>
      <c r="U33" s="24">
        <f t="shared" si="4"/>
        <v>71.042811355311343</v>
      </c>
      <c r="V33" s="24">
        <f t="shared" si="4"/>
        <v>71.672699951192584</v>
      </c>
      <c r="W33" s="24">
        <f t="shared" si="4"/>
        <v>61.878727272727282</v>
      </c>
      <c r="X33" s="24">
        <f t="shared" si="4"/>
        <v>65.939663865546223</v>
      </c>
      <c r="Y33" s="24">
        <f t="shared" si="4"/>
        <v>70.836666666666673</v>
      </c>
      <c r="Z33" s="24">
        <f t="shared" si="4"/>
        <v>69.827884615384605</v>
      </c>
      <c r="AA33" s="24">
        <f t="shared" si="4"/>
        <v>78.549393507726847</v>
      </c>
      <c r="AB33" s="24">
        <f t="shared" si="4"/>
        <v>70.901854395604389</v>
      </c>
      <c r="AC33" s="24">
        <f t="shared" si="4"/>
        <v>56.801573426573441</v>
      </c>
      <c r="AD33" s="24">
        <f t="shared" si="4"/>
        <v>51.126831501831511</v>
      </c>
      <c r="AE33" s="24">
        <f t="shared" si="4"/>
        <v>52.556952662721883</v>
      </c>
      <c r="AF33" s="24">
        <f t="shared" si="4"/>
        <v>61.072115384615401</v>
      </c>
      <c r="AG33" s="27">
        <f t="shared" si="4"/>
        <v>62.355316091349806</v>
      </c>
      <c r="AH33" s="8"/>
    </row>
    <row r="34" spans="1:35" x14ac:dyDescent="0.2">
      <c r="A34" s="109"/>
      <c r="B34" s="110"/>
      <c r="C34" s="110"/>
      <c r="D34" s="110" t="s">
        <v>134</v>
      </c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2"/>
      <c r="AE34" s="113"/>
      <c r="AF34" s="114"/>
      <c r="AG34" s="115"/>
      <c r="AH34"/>
    </row>
    <row r="35" spans="1:35" x14ac:dyDescent="0.2">
      <c r="A35" s="83"/>
      <c r="B35" s="90"/>
      <c r="C35" s="90"/>
      <c r="D35" s="90"/>
      <c r="E35" s="90" t="s">
        <v>135</v>
      </c>
      <c r="F35" s="90"/>
      <c r="G35" s="90"/>
      <c r="H35" s="90"/>
      <c r="I35" s="90"/>
      <c r="J35" s="91"/>
      <c r="K35" s="91"/>
      <c r="L35" s="91"/>
      <c r="M35" s="91" t="s">
        <v>49</v>
      </c>
      <c r="N35" s="91"/>
      <c r="O35" s="91"/>
      <c r="P35" s="91"/>
      <c r="Q35" s="91"/>
      <c r="R35" s="91"/>
      <c r="S35" s="91"/>
      <c r="T35" s="131" t="s">
        <v>136</v>
      </c>
      <c r="U35" s="131"/>
      <c r="V35" s="131"/>
      <c r="W35" s="131"/>
      <c r="X35" s="131"/>
      <c r="Y35" s="91"/>
      <c r="Z35" s="91"/>
      <c r="AA35" s="91"/>
      <c r="AB35" s="91"/>
      <c r="AC35" s="90"/>
      <c r="AD35" s="90"/>
      <c r="AE35" s="90"/>
      <c r="AF35" s="91"/>
      <c r="AG35" s="92"/>
      <c r="AH35" s="2"/>
    </row>
    <row r="36" spans="1:35" ht="13.5" thickBot="1" x14ac:dyDescent="0.25">
      <c r="A36" s="97"/>
      <c r="B36" s="99"/>
      <c r="C36" s="99"/>
      <c r="D36" s="99"/>
      <c r="E36" s="99"/>
      <c r="F36" s="99"/>
      <c r="G36" s="99"/>
      <c r="H36" s="99"/>
      <c r="I36" s="99"/>
      <c r="J36" s="104"/>
      <c r="K36" s="104"/>
      <c r="L36" s="104"/>
      <c r="M36" s="104" t="s">
        <v>50</v>
      </c>
      <c r="N36" s="104"/>
      <c r="O36" s="104"/>
      <c r="P36" s="104"/>
      <c r="Q36" s="99"/>
      <c r="R36" s="99"/>
      <c r="S36" s="99"/>
      <c r="T36" s="138" t="s">
        <v>137</v>
      </c>
      <c r="U36" s="138"/>
      <c r="V36" s="138"/>
      <c r="W36" s="138"/>
      <c r="X36" s="138"/>
      <c r="Y36" s="104"/>
      <c r="Z36" s="104"/>
      <c r="AA36" s="104"/>
      <c r="AB36" s="104"/>
      <c r="AC36" s="99"/>
      <c r="AD36" s="99"/>
      <c r="AE36" s="99"/>
      <c r="AF36" s="99"/>
      <c r="AG36" s="101"/>
      <c r="AH36" s="2"/>
      <c r="AI36" s="2"/>
    </row>
    <row r="37" spans="1:35" x14ac:dyDescent="0.2">
      <c r="AD37" s="9"/>
      <c r="AE37" s="1"/>
      <c r="AF37"/>
      <c r="AG37" s="40"/>
      <c r="AH37" s="40"/>
      <c r="AI37" s="2"/>
    </row>
    <row r="40" spans="1:35" x14ac:dyDescent="0.2">
      <c r="D40" s="2" t="s">
        <v>51</v>
      </c>
    </row>
  </sheetData>
  <sheetProtection password="C6EC" sheet="1" objects="1" scenarios="1"/>
  <mergeCells count="36">
    <mergeCell ref="T35:X35"/>
    <mergeCell ref="T36:X36"/>
    <mergeCell ref="Z3:Z4"/>
    <mergeCell ref="AE3:AE4"/>
    <mergeCell ref="AA3:AA4"/>
    <mergeCell ref="AB3:AB4"/>
    <mergeCell ref="AC3:AC4"/>
    <mergeCell ref="AD3:AD4"/>
    <mergeCell ref="Y3:Y4"/>
    <mergeCell ref="X3:X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opLeftCell="A19" zoomScale="90" zoomScaleNormal="90" workbookViewId="0">
      <selection activeCell="AB42" sqref="AB42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7.7109375" style="1" customWidth="1"/>
    <col min="35" max="35" width="9.140625" style="1"/>
  </cols>
  <sheetData>
    <row r="1" spans="1:35" ht="20.100000000000001" customHeight="1" x14ac:dyDescent="0.2">
      <c r="A1" s="137" t="s">
        <v>26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</row>
    <row r="2" spans="1:35" s="4" customFormat="1" ht="20.100000000000001" customHeight="1" x14ac:dyDescent="0.2">
      <c r="A2" s="139" t="s">
        <v>21</v>
      </c>
      <c r="B2" s="133" t="s">
        <v>133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  <c r="AI2" s="7"/>
    </row>
    <row r="3" spans="1:35" s="5" customFormat="1" ht="20.100000000000001" customHeight="1" x14ac:dyDescent="0.2">
      <c r="A3" s="139"/>
      <c r="B3" s="140">
        <v>1</v>
      </c>
      <c r="C3" s="140">
        <f>SUM(B3+1)</f>
        <v>2</v>
      </c>
      <c r="D3" s="140">
        <f t="shared" ref="D3:AD3" si="0">SUM(C3+1)</f>
        <v>3</v>
      </c>
      <c r="E3" s="140">
        <f t="shared" si="0"/>
        <v>4</v>
      </c>
      <c r="F3" s="140">
        <f t="shared" si="0"/>
        <v>5</v>
      </c>
      <c r="G3" s="140">
        <f t="shared" si="0"/>
        <v>6</v>
      </c>
      <c r="H3" s="140">
        <f t="shared" si="0"/>
        <v>7</v>
      </c>
      <c r="I3" s="140">
        <f t="shared" si="0"/>
        <v>8</v>
      </c>
      <c r="J3" s="140">
        <f t="shared" si="0"/>
        <v>9</v>
      </c>
      <c r="K3" s="140">
        <f t="shared" si="0"/>
        <v>10</v>
      </c>
      <c r="L3" s="140">
        <f t="shared" si="0"/>
        <v>11</v>
      </c>
      <c r="M3" s="140">
        <f t="shared" si="0"/>
        <v>12</v>
      </c>
      <c r="N3" s="140">
        <f t="shared" si="0"/>
        <v>13</v>
      </c>
      <c r="O3" s="140">
        <f t="shared" si="0"/>
        <v>14</v>
      </c>
      <c r="P3" s="140">
        <f t="shared" si="0"/>
        <v>15</v>
      </c>
      <c r="Q3" s="140">
        <f t="shared" si="0"/>
        <v>16</v>
      </c>
      <c r="R3" s="140">
        <f t="shared" si="0"/>
        <v>17</v>
      </c>
      <c r="S3" s="140">
        <f t="shared" si="0"/>
        <v>18</v>
      </c>
      <c r="T3" s="140">
        <f t="shared" si="0"/>
        <v>19</v>
      </c>
      <c r="U3" s="140">
        <f t="shared" si="0"/>
        <v>20</v>
      </c>
      <c r="V3" s="140">
        <f t="shared" si="0"/>
        <v>21</v>
      </c>
      <c r="W3" s="140">
        <f t="shared" si="0"/>
        <v>22</v>
      </c>
      <c r="X3" s="140">
        <f t="shared" si="0"/>
        <v>23</v>
      </c>
      <c r="Y3" s="140">
        <f t="shared" si="0"/>
        <v>24</v>
      </c>
      <c r="Z3" s="140">
        <f t="shared" si="0"/>
        <v>25</v>
      </c>
      <c r="AA3" s="140">
        <f t="shared" si="0"/>
        <v>26</v>
      </c>
      <c r="AB3" s="140">
        <f t="shared" si="0"/>
        <v>27</v>
      </c>
      <c r="AC3" s="140">
        <f t="shared" si="0"/>
        <v>28</v>
      </c>
      <c r="AD3" s="140">
        <f t="shared" si="0"/>
        <v>29</v>
      </c>
      <c r="AE3" s="140">
        <v>30</v>
      </c>
      <c r="AF3" s="140">
        <v>31</v>
      </c>
      <c r="AG3" s="81" t="s">
        <v>39</v>
      </c>
      <c r="AH3" s="82" t="s">
        <v>38</v>
      </c>
      <c r="AI3" s="8"/>
    </row>
    <row r="4" spans="1:35" s="5" customFormat="1" ht="20.100000000000001" customHeight="1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81" t="s">
        <v>37</v>
      </c>
      <c r="AH4" s="82" t="s">
        <v>37</v>
      </c>
      <c r="AI4" s="8"/>
    </row>
    <row r="5" spans="1:35" s="5" customFormat="1" ht="20.100000000000001" customHeight="1" x14ac:dyDescent="0.2">
      <c r="A5" s="15" t="s">
        <v>44</v>
      </c>
      <c r="B5" s="17">
        <f>[1]Outubro!$F$5</f>
        <v>90</v>
      </c>
      <c r="C5" s="17">
        <f>[1]Outubro!$F$6</f>
        <v>85</v>
      </c>
      <c r="D5" s="17">
        <f>[1]Outubro!$F$7</f>
        <v>100</v>
      </c>
      <c r="E5" s="17">
        <f>[1]Outubro!$F$8</f>
        <v>100</v>
      </c>
      <c r="F5" s="17">
        <f>[1]Outubro!$F$9</f>
        <v>82</v>
      </c>
      <c r="G5" s="17">
        <f>[1]Outubro!$F$10</f>
        <v>100</v>
      </c>
      <c r="H5" s="17">
        <f>[1]Outubro!$F$11</f>
        <v>100</v>
      </c>
      <c r="I5" s="17">
        <f>[1]Outubro!$F$12</f>
        <v>100</v>
      </c>
      <c r="J5" s="17">
        <f>[1]Outubro!$F$13</f>
        <v>100</v>
      </c>
      <c r="K5" s="17">
        <f>[1]Outubro!$F$14</f>
        <v>85</v>
      </c>
      <c r="L5" s="17">
        <f>[1]Outubro!$F$15</f>
        <v>81</v>
      </c>
      <c r="M5" s="17">
        <f>[1]Outubro!$F$16</f>
        <v>80</v>
      </c>
      <c r="N5" s="17">
        <f>[1]Outubro!$F$17</f>
        <v>85</v>
      </c>
      <c r="O5" s="17">
        <f>[1]Outubro!$F$18</f>
        <v>100</v>
      </c>
      <c r="P5" s="17">
        <f>[1]Outubro!$F$19</f>
        <v>95</v>
      </c>
      <c r="Q5" s="17">
        <f>[1]Outubro!$F$20</f>
        <v>98</v>
      </c>
      <c r="R5" s="17">
        <f>[1]Outubro!$F$21</f>
        <v>100</v>
      </c>
      <c r="S5" s="17">
        <f>[1]Outubro!$F$22</f>
        <v>100</v>
      </c>
      <c r="T5" s="17">
        <f>[1]Outubro!$F$23</f>
        <v>100</v>
      </c>
      <c r="U5" s="17">
        <f>[1]Outubro!$F$24</f>
        <v>100</v>
      </c>
      <c r="V5" s="17">
        <f>[1]Outubro!$F$25</f>
        <v>100</v>
      </c>
      <c r="W5" s="17">
        <f>[1]Outubro!$F$26</f>
        <v>100</v>
      </c>
      <c r="X5" s="17">
        <f>[1]Outubro!$F$27</f>
        <v>100</v>
      </c>
      <c r="Y5" s="17">
        <f>[1]Outubro!$F$28</f>
        <v>100</v>
      </c>
      <c r="Z5" s="17">
        <f>[1]Outubro!$F$29</f>
        <v>100</v>
      </c>
      <c r="AA5" s="17">
        <f>[1]Outubro!$F$30</f>
        <v>100</v>
      </c>
      <c r="AB5" s="17">
        <f>[1]Outubro!$F$31</f>
        <v>100</v>
      </c>
      <c r="AC5" s="17">
        <f>[1]Outubro!$F$32</f>
        <v>87</v>
      </c>
      <c r="AD5" s="17">
        <f>[1]Outubro!$F$33</f>
        <v>100</v>
      </c>
      <c r="AE5" s="17">
        <f>[1]Outubro!$F$34</f>
        <v>99</v>
      </c>
      <c r="AF5" s="17">
        <f>[1]Outubro!$F$35</f>
        <v>100</v>
      </c>
      <c r="AG5" s="26">
        <f>MAX(B5:AF5)</f>
        <v>100</v>
      </c>
      <c r="AH5" s="34">
        <f>AVERAGE(B5:AF5)</f>
        <v>95.709677419354833</v>
      </c>
      <c r="AI5" s="8"/>
    </row>
    <row r="6" spans="1:35" ht="17.100000000000001" customHeight="1" x14ac:dyDescent="0.2">
      <c r="A6" s="15" t="s">
        <v>0</v>
      </c>
      <c r="B6" s="17">
        <f>[2]Outubro!$F$5</f>
        <v>97</v>
      </c>
      <c r="C6" s="17">
        <f>[2]Outubro!$F$6</f>
        <v>86</v>
      </c>
      <c r="D6" s="17">
        <f>[2]Outubro!$F$7</f>
        <v>96</v>
      </c>
      <c r="E6" s="17">
        <f>[2]Outubro!$F$8</f>
        <v>98</v>
      </c>
      <c r="F6" s="17">
        <f>[2]Outubro!$F$9</f>
        <v>97</v>
      </c>
      <c r="G6" s="17">
        <f>[2]Outubro!$F$10</f>
        <v>86</v>
      </c>
      <c r="H6" s="17">
        <f>[2]Outubro!$F$11</f>
        <v>97</v>
      </c>
      <c r="I6" s="17">
        <f>[2]Outubro!$F$12</f>
        <v>90</v>
      </c>
      <c r="J6" s="17">
        <f>[2]Outubro!$F$13</f>
        <v>76</v>
      </c>
      <c r="K6" s="17">
        <f>[2]Outubro!$F$14</f>
        <v>67</v>
      </c>
      <c r="L6" s="17">
        <f>[2]Outubro!$F$15</f>
        <v>91</v>
      </c>
      <c r="M6" s="17">
        <f>[2]Outubro!$F$16</f>
        <v>90</v>
      </c>
      <c r="N6" s="17">
        <f>[2]Outubro!$F$17</f>
        <v>96</v>
      </c>
      <c r="O6" s="17">
        <f>[2]Outubro!$F$18</f>
        <v>97</v>
      </c>
      <c r="P6" s="17">
        <f>[2]Outubro!$F$19</f>
        <v>93</v>
      </c>
      <c r="Q6" s="17">
        <f>[2]Outubro!$F$20</f>
        <v>88</v>
      </c>
      <c r="R6" s="17">
        <f>[2]Outubro!$F$21</f>
        <v>80</v>
      </c>
      <c r="S6" s="17">
        <f>[2]Outubro!$F$22</f>
        <v>80</v>
      </c>
      <c r="T6" s="17">
        <f>[2]Outubro!$F$23</f>
        <v>84</v>
      </c>
      <c r="U6" s="17">
        <f>[2]Outubro!$F$24</f>
        <v>91</v>
      </c>
      <c r="V6" s="17">
        <f>[2]Outubro!$F$25</f>
        <v>85</v>
      </c>
      <c r="W6" s="17">
        <f>[2]Outubro!$F$26</f>
        <v>81</v>
      </c>
      <c r="X6" s="17">
        <f>[2]Outubro!$F$27</f>
        <v>88</v>
      </c>
      <c r="Y6" s="17">
        <f>[2]Outubro!$F$28</f>
        <v>86</v>
      </c>
      <c r="Z6" s="17">
        <f>[2]Outubro!$F$29</f>
        <v>89</v>
      </c>
      <c r="AA6" s="17">
        <f>[2]Outubro!$F$30</f>
        <v>97</v>
      </c>
      <c r="AB6" s="17">
        <f>[2]Outubro!$F$31</f>
        <v>97</v>
      </c>
      <c r="AC6" s="17">
        <f>[2]Outubro!$F$32</f>
        <v>83</v>
      </c>
      <c r="AD6" s="17">
        <f>[2]Outubro!$F$33</f>
        <v>80</v>
      </c>
      <c r="AE6" s="17">
        <f>[2]Outubro!$F$34</f>
        <v>86</v>
      </c>
      <c r="AF6" s="17">
        <f>[2]Outubro!$F$35</f>
        <v>89</v>
      </c>
      <c r="AG6" s="27">
        <f>MAX(B6:AF6)</f>
        <v>98</v>
      </c>
      <c r="AH6" s="30">
        <f t="shared" ref="AH6:AH16" si="1">AVERAGE(B6:AF6)</f>
        <v>88.41935483870968</v>
      </c>
    </row>
    <row r="7" spans="1:35" ht="17.100000000000001" customHeight="1" x14ac:dyDescent="0.2">
      <c r="A7" s="15" t="s">
        <v>1</v>
      </c>
      <c r="B7" s="17">
        <f>[3]Outubro!$F$5</f>
        <v>79</v>
      </c>
      <c r="C7" s="17">
        <f>[3]Outubro!$F$6</f>
        <v>79</v>
      </c>
      <c r="D7" s="17">
        <f>[3]Outubro!$F$7</f>
        <v>77</v>
      </c>
      <c r="E7" s="17">
        <f>[3]Outubro!$F$8</f>
        <v>85</v>
      </c>
      <c r="F7" s="17">
        <f>[3]Outubro!$F$9</f>
        <v>95</v>
      </c>
      <c r="G7" s="17">
        <f>[3]Outubro!$F$10</f>
        <v>93</v>
      </c>
      <c r="H7" s="17">
        <f>[3]Outubro!$F$11</f>
        <v>88</v>
      </c>
      <c r="I7" s="17">
        <f>[3]Outubro!$F$12</f>
        <v>90</v>
      </c>
      <c r="J7" s="17">
        <f>[3]Outubro!$F$13</f>
        <v>79</v>
      </c>
      <c r="K7" s="17">
        <f>[3]Outubro!$F$14</f>
        <v>84</v>
      </c>
      <c r="L7" s="17">
        <f>[3]Outubro!$F$15</f>
        <v>82</v>
      </c>
      <c r="M7" s="17">
        <f>[3]Outubro!$F$16</f>
        <v>80</v>
      </c>
      <c r="N7" s="17">
        <f>[3]Outubro!$F$17</f>
        <v>78</v>
      </c>
      <c r="O7" s="17">
        <f>[3]Outubro!$F$18</f>
        <v>77</v>
      </c>
      <c r="P7" s="17">
        <f>[3]Outubro!$F$19</f>
        <v>95</v>
      </c>
      <c r="Q7" s="17">
        <f>[3]Outubro!$F$20</f>
        <v>88</v>
      </c>
      <c r="R7" s="17">
        <f>[3]Outubro!$F$21</f>
        <v>81</v>
      </c>
      <c r="S7" s="17">
        <f>[3]Outubro!$F$22</f>
        <v>76</v>
      </c>
      <c r="T7" s="17">
        <f>[3]Outubro!$F$23</f>
        <v>90</v>
      </c>
      <c r="U7" s="17">
        <f>[3]Outubro!$F$24</f>
        <v>78</v>
      </c>
      <c r="V7" s="17">
        <f>[3]Outubro!$F$25</f>
        <v>94</v>
      </c>
      <c r="W7" s="17">
        <f>[3]Outubro!$F$26</f>
        <v>70</v>
      </c>
      <c r="X7" s="17">
        <f>[3]Outubro!$F$27</f>
        <v>74</v>
      </c>
      <c r="Y7" s="17">
        <f>[3]Outubro!$F$28</f>
        <v>93</v>
      </c>
      <c r="Z7" s="17">
        <f>[3]Outubro!$F$29</f>
        <v>94</v>
      </c>
      <c r="AA7" s="17">
        <f>[3]Outubro!$F$30</f>
        <v>84</v>
      </c>
      <c r="AB7" s="17">
        <f>[3]Outubro!$F$31</f>
        <v>86</v>
      </c>
      <c r="AC7" s="17">
        <f>[3]Outubro!$F$32</f>
        <v>78</v>
      </c>
      <c r="AD7" s="17">
        <f>[3]Outubro!$F$33</f>
        <v>82</v>
      </c>
      <c r="AE7" s="17">
        <f>[3]Outubro!$F$34</f>
        <v>76</v>
      </c>
      <c r="AF7" s="17">
        <f>[3]Outubro!$F$35</f>
        <v>72</v>
      </c>
      <c r="AG7" s="27">
        <f>MAX(B7:AF7)</f>
        <v>95</v>
      </c>
      <c r="AH7" s="30">
        <f t="shared" si="1"/>
        <v>83.129032258064512</v>
      </c>
    </row>
    <row r="8" spans="1:35" ht="17.100000000000001" customHeight="1" x14ac:dyDescent="0.2">
      <c r="A8" s="15" t="s">
        <v>74</v>
      </c>
      <c r="B8" s="17">
        <f>[4]Outubro!$F$5</f>
        <v>70</v>
      </c>
      <c r="C8" s="17">
        <f>[4]Outubro!$F$6</f>
        <v>80</v>
      </c>
      <c r="D8" s="17">
        <f>[4]Outubro!$F$7</f>
        <v>87</v>
      </c>
      <c r="E8" s="17">
        <f>[4]Outubro!$F$8</f>
        <v>100</v>
      </c>
      <c r="F8" s="17">
        <f>[4]Outubro!$F$9</f>
        <v>93</v>
      </c>
      <c r="G8" s="17">
        <f>[4]Outubro!$F$10</f>
        <v>100</v>
      </c>
      <c r="H8" s="17">
        <f>[4]Outubro!$F$11</f>
        <v>100</v>
      </c>
      <c r="I8" s="17">
        <f>[4]Outubro!$F$12</f>
        <v>93</v>
      </c>
      <c r="J8" s="17">
        <f>[4]Outubro!$F$13</f>
        <v>60</v>
      </c>
      <c r="K8" s="17">
        <f>[4]Outubro!$F$14</f>
        <v>80</v>
      </c>
      <c r="L8" s="17">
        <f>[4]Outubro!$F$15</f>
        <v>75</v>
      </c>
      <c r="M8" s="17">
        <f>[4]Outubro!$F$16</f>
        <v>94</v>
      </c>
      <c r="N8" s="17">
        <f>[4]Outubro!$F$17</f>
        <v>94</v>
      </c>
      <c r="O8" s="17">
        <f>[4]Outubro!$F$18</f>
        <v>100</v>
      </c>
      <c r="P8" s="17">
        <f>[4]Outubro!$F$19</f>
        <v>100</v>
      </c>
      <c r="Q8" s="17">
        <f>[4]Outubro!$F$20</f>
        <v>78</v>
      </c>
      <c r="R8" s="17">
        <f>[4]Outubro!$F$21</f>
        <v>77</v>
      </c>
      <c r="S8" s="17">
        <f>[4]Outubro!$F$22</f>
        <v>100</v>
      </c>
      <c r="T8" s="17">
        <f>[4]Outubro!$F$23</f>
        <v>82</v>
      </c>
      <c r="U8" s="17">
        <f>[4]Outubro!$F$24</f>
        <v>100</v>
      </c>
      <c r="V8" s="17">
        <f>[4]Outubro!$F$25</f>
        <v>100</v>
      </c>
      <c r="W8" s="17">
        <f>[4]Outubro!$F$26</f>
        <v>100</v>
      </c>
      <c r="X8" s="17">
        <f>[4]Outubro!$F$27</f>
        <v>85</v>
      </c>
      <c r="Y8" s="17">
        <f>[4]Outubro!$F$28</f>
        <v>97</v>
      </c>
      <c r="Z8" s="17">
        <f>[4]Outubro!$F$29</f>
        <v>98</v>
      </c>
      <c r="AA8" s="17">
        <f>[4]Outubro!$F$30</f>
        <v>100</v>
      </c>
      <c r="AB8" s="17">
        <f>[4]Outubro!$F$31</f>
        <v>100</v>
      </c>
      <c r="AC8" s="17">
        <f>[4]Outubro!$F$32</f>
        <v>96</v>
      </c>
      <c r="AD8" s="17">
        <f>[4]Outubro!$F$33</f>
        <v>86</v>
      </c>
      <c r="AE8" s="17">
        <f>[4]Outubro!$F$34</f>
        <v>91</v>
      </c>
      <c r="AF8" s="17">
        <f>[4]Outubro!$F$35</f>
        <v>100</v>
      </c>
      <c r="AG8" s="27">
        <f>MAX(B8:AF8)</f>
        <v>100</v>
      </c>
      <c r="AH8" s="30">
        <f t="shared" si="1"/>
        <v>90.838709677419359</v>
      </c>
    </row>
    <row r="9" spans="1:35" ht="17.100000000000001" customHeight="1" x14ac:dyDescent="0.2">
      <c r="A9" s="15" t="s">
        <v>45</v>
      </c>
      <c r="B9" s="17">
        <f>[5]Outubro!$F$5</f>
        <v>89</v>
      </c>
      <c r="C9" s="17">
        <f>[5]Outubro!$F$6</f>
        <v>88</v>
      </c>
      <c r="D9" s="17">
        <f>[5]Outubro!$F$7</f>
        <v>92</v>
      </c>
      <c r="E9" s="17">
        <f>[5]Outubro!$F$8</f>
        <v>93</v>
      </c>
      <c r="F9" s="17">
        <f>[5]Outubro!$F$9</f>
        <v>94</v>
      </c>
      <c r="G9" s="17">
        <f>[5]Outubro!$F$10</f>
        <v>84</v>
      </c>
      <c r="H9" s="17">
        <f>[5]Outubro!$F$11</f>
        <v>95</v>
      </c>
      <c r="I9" s="17">
        <f>[5]Outubro!$F$12</f>
        <v>91</v>
      </c>
      <c r="J9" s="17">
        <f>[5]Outubro!$F$13</f>
        <v>92</v>
      </c>
      <c r="K9" s="17">
        <f>[5]Outubro!$F$14</f>
        <v>91</v>
      </c>
      <c r="L9" s="17">
        <f>[5]Outubro!$F$15</f>
        <v>90</v>
      </c>
      <c r="M9" s="17">
        <f>[5]Outubro!$F$16</f>
        <v>79</v>
      </c>
      <c r="N9" s="17">
        <f>[5]Outubro!$F$17</f>
        <v>88</v>
      </c>
      <c r="O9" s="17">
        <f>[5]Outubro!$F$18</f>
        <v>91</v>
      </c>
      <c r="P9" s="17">
        <f>[5]Outubro!$F$19</f>
        <v>84</v>
      </c>
      <c r="Q9" s="17">
        <f>[5]Outubro!$F$20</f>
        <v>74</v>
      </c>
      <c r="R9" s="17">
        <f>[5]Outubro!$F$21</f>
        <v>74</v>
      </c>
      <c r="S9" s="17">
        <f>[5]Outubro!$F$22</f>
        <v>68</v>
      </c>
      <c r="T9" s="17">
        <f>[5]Outubro!$F$23</f>
        <v>75</v>
      </c>
      <c r="U9" s="17">
        <f>[5]Outubro!$F$24</f>
        <v>89</v>
      </c>
      <c r="V9" s="17">
        <f>[5]Outubro!$F$25</f>
        <v>74</v>
      </c>
      <c r="W9" s="17">
        <f>[5]Outubro!$F$26</f>
        <v>89</v>
      </c>
      <c r="X9" s="17">
        <f>[5]Outubro!$F$27</f>
        <v>93</v>
      </c>
      <c r="Y9" s="17">
        <f>[5]Outubro!$F$28</f>
        <v>87</v>
      </c>
      <c r="Z9" s="17">
        <f>[5]Outubro!$F$29</f>
        <v>86</v>
      </c>
      <c r="AA9" s="17">
        <f>[5]Outubro!$F$30</f>
        <v>92</v>
      </c>
      <c r="AB9" s="17">
        <f>[5]Outubro!$F$31</f>
        <v>95</v>
      </c>
      <c r="AC9" s="17">
        <f>[5]Outubro!$F$32</f>
        <v>86</v>
      </c>
      <c r="AD9" s="17">
        <f>[5]Outubro!$F$33</f>
        <v>94</v>
      </c>
      <c r="AE9" s="17">
        <f>[5]Outubro!$F$34</f>
        <v>95</v>
      </c>
      <c r="AF9" s="17">
        <f>[5]Outubro!$F$35</f>
        <v>81</v>
      </c>
      <c r="AG9" s="27">
        <f>MAX(B9:AF9)</f>
        <v>95</v>
      </c>
      <c r="AH9" s="30">
        <f t="shared" ref="AH9" si="2">AVERAGE(B9:AF9)</f>
        <v>86.870967741935488</v>
      </c>
    </row>
    <row r="10" spans="1:35" ht="17.100000000000001" customHeight="1" x14ac:dyDescent="0.2">
      <c r="A10" s="15" t="s">
        <v>2</v>
      </c>
      <c r="B10" s="17">
        <f>[6]Outubro!$F$5</f>
        <v>64</v>
      </c>
      <c r="C10" s="17">
        <f>[6]Outubro!$F$6</f>
        <v>66</v>
      </c>
      <c r="D10" s="17">
        <f>[6]Outubro!$F$7</f>
        <v>79</v>
      </c>
      <c r="E10" s="17">
        <f>[6]Outubro!$F$8</f>
        <v>76</v>
      </c>
      <c r="F10" s="17">
        <f>[6]Outubro!$F$9</f>
        <v>80</v>
      </c>
      <c r="G10" s="17">
        <f>[6]Outubro!$F$10</f>
        <v>77</v>
      </c>
      <c r="H10" s="17">
        <f>[6]Outubro!$F$11</f>
        <v>72</v>
      </c>
      <c r="I10" s="17">
        <f>[6]Outubro!$F$12</f>
        <v>73</v>
      </c>
      <c r="J10" s="17">
        <f>[6]Outubro!$F$13</f>
        <v>59</v>
      </c>
      <c r="K10" s="17">
        <f>[6]Outubro!$F$14</f>
        <v>65</v>
      </c>
      <c r="L10" s="17">
        <f>[6]Outubro!$F$15</f>
        <v>71</v>
      </c>
      <c r="M10" s="17">
        <f>[6]Outubro!$F$16</f>
        <v>71</v>
      </c>
      <c r="N10" s="17">
        <f>[6]Outubro!$F$17</f>
        <v>81</v>
      </c>
      <c r="O10" s="17">
        <f>[6]Outubro!$F$18</f>
        <v>83</v>
      </c>
      <c r="P10" s="17">
        <f>[6]Outubro!$F$19</f>
        <v>81</v>
      </c>
      <c r="Q10" s="17">
        <f>[6]Outubro!$F$20</f>
        <v>77</v>
      </c>
      <c r="R10" s="17">
        <f>[6]Outubro!$F$21</f>
        <v>77</v>
      </c>
      <c r="S10" s="17">
        <f>[6]Outubro!$F$22</f>
        <v>77</v>
      </c>
      <c r="T10" s="17">
        <f>[6]Outubro!$F$23</f>
        <v>80</v>
      </c>
      <c r="U10" s="17">
        <f>[6]Outubro!$F$24</f>
        <v>87</v>
      </c>
      <c r="V10" s="17">
        <f>[6]Outubro!$F$25</f>
        <v>87</v>
      </c>
      <c r="W10" s="17">
        <f>[6]Outubro!$F$26</f>
        <v>80</v>
      </c>
      <c r="X10" s="17">
        <f>[6]Outubro!$F$27</f>
        <v>84</v>
      </c>
      <c r="Y10" s="17">
        <f>[6]Outubro!$F$28</f>
        <v>82</v>
      </c>
      <c r="Z10" s="17">
        <f>[6]Outubro!$F$29</f>
        <v>79</v>
      </c>
      <c r="AA10" s="17">
        <f>[6]Outubro!$F$30</f>
        <v>84</v>
      </c>
      <c r="AB10" s="17">
        <f>[6]Outubro!$F$31</f>
        <v>87</v>
      </c>
      <c r="AC10" s="17">
        <f>[6]Outubro!$F$32</f>
        <v>81</v>
      </c>
      <c r="AD10" s="17">
        <f>[6]Outubro!$F$33</f>
        <v>76</v>
      </c>
      <c r="AE10" s="17">
        <f>[6]Outubro!$F$34</f>
        <v>75</v>
      </c>
      <c r="AF10" s="17">
        <f>[6]Outubro!$F$35</f>
        <v>87</v>
      </c>
      <c r="AG10" s="27">
        <f t="shared" ref="AG10:AG16" si="3">MAX(B10:AF10)</f>
        <v>87</v>
      </c>
      <c r="AH10" s="30">
        <f>AVERAGE(B10:AF10)</f>
        <v>77.354838709677423</v>
      </c>
    </row>
    <row r="11" spans="1:35" ht="17.100000000000001" customHeight="1" x14ac:dyDescent="0.2">
      <c r="A11" s="15" t="s">
        <v>3</v>
      </c>
      <c r="B11" s="17">
        <f>[7]Outubro!$F$5</f>
        <v>62</v>
      </c>
      <c r="C11" s="17">
        <f>[7]Outubro!$F$6</f>
        <v>73</v>
      </c>
      <c r="D11" s="17" t="str">
        <f>[7]Outubro!$F$7</f>
        <v>*</v>
      </c>
      <c r="E11" s="17" t="str">
        <f>[7]Outubro!$F$8</f>
        <v>*</v>
      </c>
      <c r="F11" s="17" t="str">
        <f>[7]Outubro!$F$9</f>
        <v>*</v>
      </c>
      <c r="G11" s="17" t="str">
        <f>[7]Outubro!$F$10</f>
        <v>*</v>
      </c>
      <c r="H11" s="17" t="str">
        <f>[7]Outubro!$F$11</f>
        <v>*</v>
      </c>
      <c r="I11" s="17" t="str">
        <f>[7]Outubro!$F$12</f>
        <v>*</v>
      </c>
      <c r="J11" s="17" t="str">
        <f>[7]Outubro!$F$13</f>
        <v>*</v>
      </c>
      <c r="K11" s="17" t="str">
        <f>[7]Outubro!$F$14</f>
        <v>*</v>
      </c>
      <c r="L11" s="17" t="str">
        <f>[7]Outubro!$F$15</f>
        <v>*</v>
      </c>
      <c r="M11" s="17" t="str">
        <f>[7]Outubro!$F$16</f>
        <v>*</v>
      </c>
      <c r="N11" s="17" t="str">
        <f>[7]Outubro!$F$17</f>
        <v>*</v>
      </c>
      <c r="O11" s="17" t="str">
        <f>[7]Outubro!$F$18</f>
        <v>*</v>
      </c>
      <c r="P11" s="17" t="str">
        <f>[7]Outubro!$F$19</f>
        <v>*</v>
      </c>
      <c r="Q11" s="17" t="str">
        <f>[7]Outubro!$F$20</f>
        <v>*</v>
      </c>
      <c r="R11" s="17" t="str">
        <f>[7]Outubro!$F$21</f>
        <v>*</v>
      </c>
      <c r="S11" s="17" t="str">
        <f>[7]Outubro!$F$22</f>
        <v>*</v>
      </c>
      <c r="T11" s="17" t="str">
        <f>[7]Outubro!$F$23</f>
        <v>*</v>
      </c>
      <c r="U11" s="17" t="str">
        <f>[7]Outubro!$F$24</f>
        <v>*</v>
      </c>
      <c r="V11" s="17" t="str">
        <f>[7]Outubro!$F$25</f>
        <v>*</v>
      </c>
      <c r="W11" s="17" t="str">
        <f>[7]Outubro!$F$26</f>
        <v>*</v>
      </c>
      <c r="X11" s="17" t="str">
        <f>[7]Outubro!$F$27</f>
        <v>*</v>
      </c>
      <c r="Y11" s="17" t="str">
        <f>[7]Outubro!$F$28</f>
        <v>*</v>
      </c>
      <c r="Z11" s="17">
        <f>[7]Outubro!$F$29</f>
        <v>73</v>
      </c>
      <c r="AA11" s="17">
        <f>[7]Outubro!$F$30</f>
        <v>90</v>
      </c>
      <c r="AB11" s="17">
        <f>[7]Outubro!$F$31</f>
        <v>91</v>
      </c>
      <c r="AC11" s="17">
        <f>[7]Outubro!$F$32</f>
        <v>82</v>
      </c>
      <c r="AD11" s="17">
        <f>[7]Outubro!$F$33</f>
        <v>88</v>
      </c>
      <c r="AE11" s="17">
        <f>[7]Outubro!$F$34</f>
        <v>77</v>
      </c>
      <c r="AF11" s="17">
        <f>[7]Outubro!$F$35</f>
        <v>86</v>
      </c>
      <c r="AG11" s="27">
        <f t="shared" si="3"/>
        <v>91</v>
      </c>
      <c r="AH11" s="30">
        <f>AVERAGE(B11:AF11)</f>
        <v>80.222222222222229</v>
      </c>
    </row>
    <row r="12" spans="1:35" ht="17.100000000000001" customHeight="1" x14ac:dyDescent="0.2">
      <c r="A12" s="15" t="s">
        <v>4</v>
      </c>
      <c r="B12" s="17">
        <f>[8]Outubro!$F$5</f>
        <v>65</v>
      </c>
      <c r="C12" s="17">
        <f>[8]Outubro!$F$6</f>
        <v>70</v>
      </c>
      <c r="D12" s="17">
        <f>[8]Outubro!$F$7</f>
        <v>93</v>
      </c>
      <c r="E12" s="17">
        <f>[8]Outubro!$F$8</f>
        <v>95</v>
      </c>
      <c r="F12" s="17">
        <f>[8]Outubro!$F$9</f>
        <v>95</v>
      </c>
      <c r="G12" s="17">
        <f>[8]Outubro!$F$10</f>
        <v>96</v>
      </c>
      <c r="H12" s="17">
        <f>[8]Outubro!$F$11</f>
        <v>86</v>
      </c>
      <c r="I12" s="17">
        <f>[8]Outubro!$F$12</f>
        <v>66</v>
      </c>
      <c r="J12" s="17">
        <f>[8]Outubro!$F$13</f>
        <v>49</v>
      </c>
      <c r="K12" s="17">
        <f>[8]Outubro!$F$14</f>
        <v>58</v>
      </c>
      <c r="L12" s="17">
        <f>[8]Outubro!$F$15</f>
        <v>71</v>
      </c>
      <c r="M12" s="17">
        <f>[8]Outubro!$F$16</f>
        <v>87</v>
      </c>
      <c r="N12" s="17">
        <f>[8]Outubro!$F$17</f>
        <v>83</v>
      </c>
      <c r="O12" s="17">
        <f>[8]Outubro!$F$18</f>
        <v>95</v>
      </c>
      <c r="P12" s="17">
        <f>[8]Outubro!$F$19</f>
        <v>95</v>
      </c>
      <c r="Q12" s="17">
        <f>[8]Outubro!$F$20</f>
        <v>76</v>
      </c>
      <c r="R12" s="17">
        <f>[8]Outubro!$F$21</f>
        <v>72</v>
      </c>
      <c r="S12" s="17">
        <f>[8]Outubro!$F$22</f>
        <v>81</v>
      </c>
      <c r="T12" s="17">
        <f>[8]Outubro!$F$23</f>
        <v>81</v>
      </c>
      <c r="U12" s="17">
        <f>[8]Outubro!$F$24</f>
        <v>94</v>
      </c>
      <c r="V12" s="17">
        <f>[8]Outubro!$F$25</f>
        <v>94</v>
      </c>
      <c r="W12" s="17">
        <f>[8]Outubro!$F$26</f>
        <v>93</v>
      </c>
      <c r="X12" s="17">
        <f>[8]Outubro!$F$27</f>
        <v>87</v>
      </c>
      <c r="Y12" s="17">
        <f>[8]Outubro!$F$28</f>
        <v>93</v>
      </c>
      <c r="Z12" s="17">
        <f>[8]Outubro!$F$29</f>
        <v>88</v>
      </c>
      <c r="AA12" s="17">
        <f>[8]Outubro!$F$30</f>
        <v>92</v>
      </c>
      <c r="AB12" s="17">
        <f>[8]Outubro!$F$31</f>
        <v>93</v>
      </c>
      <c r="AC12" s="17">
        <f>[8]Outubro!$F$32</f>
        <v>93</v>
      </c>
      <c r="AD12" s="17">
        <f>[8]Outubro!$F$33</f>
        <v>74</v>
      </c>
      <c r="AE12" s="17">
        <f>[8]Outubro!$F$34</f>
        <v>60</v>
      </c>
      <c r="AF12" s="17">
        <f>[8]Outubro!$F$35</f>
        <v>91</v>
      </c>
      <c r="AG12" s="27">
        <f>MAX(B12:AF12)</f>
        <v>96</v>
      </c>
      <c r="AH12" s="30">
        <f t="shared" si="1"/>
        <v>82.774193548387103</v>
      </c>
    </row>
    <row r="13" spans="1:35" ht="17.100000000000001" customHeight="1" x14ac:dyDescent="0.2">
      <c r="A13" s="15" t="s">
        <v>5</v>
      </c>
      <c r="B13" s="17">
        <f>[9]Outubro!$F$5</f>
        <v>75</v>
      </c>
      <c r="C13" s="17">
        <f>[9]Outubro!$F$6</f>
        <v>92</v>
      </c>
      <c r="D13" s="17">
        <f>[9]Outubro!$F$7</f>
        <v>88</v>
      </c>
      <c r="E13" s="17">
        <f>[9]Outubro!$F$8</f>
        <v>92</v>
      </c>
      <c r="F13" s="17">
        <f>[9]Outubro!$F$9</f>
        <v>93</v>
      </c>
      <c r="G13" s="17">
        <f>[9]Outubro!$F$10</f>
        <v>86</v>
      </c>
      <c r="H13" s="17">
        <f>[9]Outubro!$F$11</f>
        <v>74</v>
      </c>
      <c r="I13" s="17">
        <f>[9]Outubro!$F$12</f>
        <v>85</v>
      </c>
      <c r="J13" s="17">
        <f>[9]Outubro!$F$13</f>
        <v>81</v>
      </c>
      <c r="K13" s="17">
        <f>[9]Outubro!$F$14</f>
        <v>79</v>
      </c>
      <c r="L13" s="17">
        <f>[9]Outubro!$F$15</f>
        <v>75</v>
      </c>
      <c r="M13" s="17">
        <f>[9]Outubro!$F$16</f>
        <v>81</v>
      </c>
      <c r="N13" s="17">
        <f>[9]Outubro!$F$17</f>
        <v>82</v>
      </c>
      <c r="O13" s="17">
        <f>[9]Outubro!$F$18</f>
        <v>75</v>
      </c>
      <c r="P13" s="17">
        <f>[9]Outubro!$F$19</f>
        <v>79</v>
      </c>
      <c r="Q13" s="17">
        <f>[9]Outubro!$F$20</f>
        <v>75</v>
      </c>
      <c r="R13" s="17">
        <f>[9]Outubro!$F$21</f>
        <v>71</v>
      </c>
      <c r="S13" s="17">
        <f>[9]Outubro!$F$22</f>
        <v>71</v>
      </c>
      <c r="T13" s="17">
        <f>[9]Outubro!$F$23</f>
        <v>72</v>
      </c>
      <c r="U13" s="17">
        <f>[9]Outubro!$F$24</f>
        <v>72</v>
      </c>
      <c r="V13" s="17">
        <f>[9]Outubro!$F$25</f>
        <v>76</v>
      </c>
      <c r="W13" s="17">
        <f>[9]Outubro!$F$26</f>
        <v>75</v>
      </c>
      <c r="X13" s="17">
        <f>[9]Outubro!$F$27</f>
        <v>80</v>
      </c>
      <c r="Y13" s="17">
        <f>[9]Outubro!$F$28</f>
        <v>86</v>
      </c>
      <c r="Z13" s="17">
        <f>[9]Outubro!$F$29</f>
        <v>80</v>
      </c>
      <c r="AA13" s="17">
        <f>[9]Outubro!$F$30</f>
        <v>90</v>
      </c>
      <c r="AB13" s="17">
        <f>[9]Outubro!$F$31</f>
        <v>91</v>
      </c>
      <c r="AC13" s="17">
        <f>[9]Outubro!$F$32</f>
        <v>72</v>
      </c>
      <c r="AD13" s="17">
        <f>[9]Outubro!$F$33</f>
        <v>78</v>
      </c>
      <c r="AE13" s="17">
        <f>[9]Outubro!$F$34</f>
        <v>90</v>
      </c>
      <c r="AF13" s="17">
        <f>[9]Outubro!$F$35</f>
        <v>82</v>
      </c>
      <c r="AG13" s="27">
        <f t="shared" si="3"/>
        <v>93</v>
      </c>
      <c r="AH13" s="30">
        <f t="shared" si="1"/>
        <v>80.58064516129032</v>
      </c>
    </row>
    <row r="14" spans="1:35" ht="17.100000000000001" customHeight="1" x14ac:dyDescent="0.2">
      <c r="A14" s="15" t="s">
        <v>47</v>
      </c>
      <c r="B14" s="17">
        <f>[10]Outubro!$F$5</f>
        <v>53</v>
      </c>
      <c r="C14" s="17">
        <f>[10]Outubro!$F$6</f>
        <v>67</v>
      </c>
      <c r="D14" s="17">
        <f>[10]Outubro!$F$7</f>
        <v>86</v>
      </c>
      <c r="E14" s="17">
        <f>[10]Outubro!$F$8</f>
        <v>95</v>
      </c>
      <c r="F14" s="17">
        <f>[10]Outubro!$F$9</f>
        <v>97</v>
      </c>
      <c r="G14" s="17">
        <f>[10]Outubro!$F$10</f>
        <v>97</v>
      </c>
      <c r="H14" s="17">
        <f>[10]Outubro!$F$11</f>
        <v>92</v>
      </c>
      <c r="I14" s="17">
        <f>[10]Outubro!$F$12</f>
        <v>77</v>
      </c>
      <c r="J14" s="17">
        <f>[10]Outubro!$F$13</f>
        <v>70</v>
      </c>
      <c r="K14" s="17">
        <f>[10]Outubro!$F$14</f>
        <v>62</v>
      </c>
      <c r="L14" s="17">
        <f>[10]Outubro!$F$15</f>
        <v>93</v>
      </c>
      <c r="M14" s="17">
        <f>[10]Outubro!$F$16</f>
        <v>88</v>
      </c>
      <c r="N14" s="17">
        <f>[10]Outubro!$F$17</f>
        <v>91</v>
      </c>
      <c r="O14" s="17">
        <f>[10]Outubro!$F$18</f>
        <v>92</v>
      </c>
      <c r="P14" s="17">
        <f>[10]Outubro!$F$19</f>
        <v>92</v>
      </c>
      <c r="Q14" s="17">
        <f>[10]Outubro!$F$20</f>
        <v>86</v>
      </c>
      <c r="R14" s="17">
        <f>[10]Outubro!$F$21</f>
        <v>86</v>
      </c>
      <c r="S14" s="17">
        <f>[10]Outubro!$F$22</f>
        <v>91</v>
      </c>
      <c r="T14" s="17">
        <f>[10]Outubro!$F$23</f>
        <v>89</v>
      </c>
      <c r="U14" s="17">
        <f>[10]Outubro!$F$24</f>
        <v>93</v>
      </c>
      <c r="V14" s="17">
        <f>[10]Outubro!$F$25</f>
        <v>95</v>
      </c>
      <c r="W14" s="17">
        <f>[10]Outubro!$F$26</f>
        <v>94</v>
      </c>
      <c r="X14" s="17">
        <f>[10]Outubro!$F$27</f>
        <v>94</v>
      </c>
      <c r="Y14" s="17">
        <f>[10]Outubro!$F$28</f>
        <v>95</v>
      </c>
      <c r="Z14" s="17">
        <f>[10]Outubro!$F$29</f>
        <v>90</v>
      </c>
      <c r="AA14" s="17">
        <f>[10]Outubro!$F$30</f>
        <v>93</v>
      </c>
      <c r="AB14" s="17">
        <f>[10]Outubro!$F$31</f>
        <v>96</v>
      </c>
      <c r="AC14" s="17">
        <f>[10]Outubro!$F$32</f>
        <v>89</v>
      </c>
      <c r="AD14" s="17">
        <f>[10]Outubro!$F$33</f>
        <v>75</v>
      </c>
      <c r="AE14" s="17">
        <f>[10]Outubro!$F$34</f>
        <v>66</v>
      </c>
      <c r="AF14" s="17">
        <f>[10]Outubro!$F$35</f>
        <v>82</v>
      </c>
      <c r="AG14" s="27">
        <f t="shared" ref="AG14" si="4">MAX(B14:AF14)</f>
        <v>97</v>
      </c>
      <c r="AH14" s="30">
        <f t="shared" ref="AH14" si="5">AVERAGE(B14:AF14)</f>
        <v>86</v>
      </c>
    </row>
    <row r="15" spans="1:35" ht="17.100000000000001" customHeight="1" x14ac:dyDescent="0.2">
      <c r="A15" s="15" t="s">
        <v>6</v>
      </c>
      <c r="B15" s="17">
        <f>[11]Outubro!$F$5</f>
        <v>50</v>
      </c>
      <c r="C15" s="17">
        <f>[11]Outubro!$F$6</f>
        <v>62</v>
      </c>
      <c r="D15" s="17">
        <f>[11]Outubro!$F$7</f>
        <v>74</v>
      </c>
      <c r="E15" s="17">
        <f>[11]Outubro!$F$8</f>
        <v>94</v>
      </c>
      <c r="F15" s="17">
        <f>[11]Outubro!$F$9</f>
        <v>95</v>
      </c>
      <c r="G15" s="17">
        <f>[11]Outubro!$F$10</f>
        <v>96</v>
      </c>
      <c r="H15" s="17">
        <f>[11]Outubro!$F$11</f>
        <v>96</v>
      </c>
      <c r="I15" s="17">
        <f>[11]Outubro!$F$12</f>
        <v>95</v>
      </c>
      <c r="J15" s="17">
        <f>[11]Outubro!$F$13</f>
        <v>74</v>
      </c>
      <c r="K15" s="17">
        <f>[11]Outubro!$F$14</f>
        <v>62</v>
      </c>
      <c r="L15" s="17">
        <f>[11]Outubro!$F$15</f>
        <v>90</v>
      </c>
      <c r="M15" s="17">
        <f>[11]Outubro!$F$16</f>
        <v>90</v>
      </c>
      <c r="N15" s="17">
        <f>[11]Outubro!$F$17</f>
        <v>90</v>
      </c>
      <c r="O15" s="17">
        <f>[11]Outubro!$F$18</f>
        <v>94</v>
      </c>
      <c r="P15" s="17">
        <f>[11]Outubro!$F$19</f>
        <v>95</v>
      </c>
      <c r="Q15" s="17">
        <f>[11]Outubro!$F$20</f>
        <v>91</v>
      </c>
      <c r="R15" s="17">
        <f>[11]Outubro!$F$21</f>
        <v>91</v>
      </c>
      <c r="S15" s="17">
        <f>[11]Outubro!$F$22</f>
        <v>92</v>
      </c>
      <c r="T15" s="17">
        <f>[11]Outubro!$F$23</f>
        <v>94</v>
      </c>
      <c r="U15" s="17">
        <f>[11]Outubro!$F$24</f>
        <v>92</v>
      </c>
      <c r="V15" s="17">
        <f>[11]Outubro!$F$25</f>
        <v>92</v>
      </c>
      <c r="W15" s="17">
        <f>[11]Outubro!$F$26</f>
        <v>93</v>
      </c>
      <c r="X15" s="17">
        <f>[11]Outubro!$F$27</f>
        <v>92</v>
      </c>
      <c r="Y15" s="17">
        <f>[11]Outubro!$F$28</f>
        <v>94</v>
      </c>
      <c r="Z15" s="17">
        <f>[11]Outubro!$F$29</f>
        <v>94</v>
      </c>
      <c r="AA15" s="17">
        <f>[11]Outubro!$F$30</f>
        <v>95</v>
      </c>
      <c r="AB15" s="17">
        <f>[11]Outubro!$F$31</f>
        <v>94</v>
      </c>
      <c r="AC15" s="17">
        <f>[11]Outubro!$F$32</f>
        <v>80</v>
      </c>
      <c r="AD15" s="17">
        <f>[11]Outubro!$F$33</f>
        <v>90</v>
      </c>
      <c r="AE15" s="17">
        <f>[11]Outubro!$F$34</f>
        <v>82</v>
      </c>
      <c r="AF15" s="17">
        <f>[11]Outubro!$F$35</f>
        <v>85</v>
      </c>
      <c r="AG15" s="27">
        <f t="shared" si="3"/>
        <v>96</v>
      </c>
      <c r="AH15" s="30">
        <f t="shared" si="1"/>
        <v>87.354838709677423</v>
      </c>
    </row>
    <row r="16" spans="1:35" ht="17.100000000000001" customHeight="1" x14ac:dyDescent="0.2">
      <c r="A16" s="15" t="s">
        <v>7</v>
      </c>
      <c r="B16" s="17">
        <f>[12]Outubro!$F$5</f>
        <v>81</v>
      </c>
      <c r="C16" s="17">
        <f>[12]Outubro!$F$6</f>
        <v>77</v>
      </c>
      <c r="D16" s="17">
        <f>[12]Outubro!$F$7</f>
        <v>96</v>
      </c>
      <c r="E16" s="17">
        <f>[12]Outubro!$F$8</f>
        <v>97</v>
      </c>
      <c r="F16" s="17">
        <f>[12]Outubro!$F$9</f>
        <v>97</v>
      </c>
      <c r="G16" s="17">
        <f>[12]Outubro!$F$10</f>
        <v>85</v>
      </c>
      <c r="H16" s="17">
        <f>[12]Outubro!$F$11</f>
        <v>97</v>
      </c>
      <c r="I16" s="17">
        <f>[12]Outubro!$F$12</f>
        <v>79</v>
      </c>
      <c r="J16" s="17">
        <f>[12]Outubro!$F$13</f>
        <v>76</v>
      </c>
      <c r="K16" s="17">
        <f>[12]Outubro!$F$14</f>
        <v>54</v>
      </c>
      <c r="L16" s="17">
        <f>[12]Outubro!$F$15</f>
        <v>72</v>
      </c>
      <c r="M16" s="17">
        <f>[12]Outubro!$F$16</f>
        <v>85</v>
      </c>
      <c r="N16" s="17">
        <f>[12]Outubro!$F$17</f>
        <v>95</v>
      </c>
      <c r="O16" s="17">
        <f>[12]Outubro!$F$18</f>
        <v>97</v>
      </c>
      <c r="P16" s="17">
        <f>[12]Outubro!$F$19</f>
        <v>94</v>
      </c>
      <c r="Q16" s="17">
        <f>[12]Outubro!$F$20</f>
        <v>81</v>
      </c>
      <c r="R16" s="17">
        <f>[12]Outubro!$F$21</f>
        <v>75</v>
      </c>
      <c r="S16" s="17">
        <f>[12]Outubro!$F$22</f>
        <v>80</v>
      </c>
      <c r="T16" s="17">
        <f>[12]Outubro!$F$23</f>
        <v>82</v>
      </c>
      <c r="U16" s="17">
        <f>[12]Outubro!$F$24</f>
        <v>91</v>
      </c>
      <c r="V16" s="17">
        <f>[12]Outubro!$F$25</f>
        <v>95</v>
      </c>
      <c r="W16" s="17">
        <f>[12]Outubro!$F$26</f>
        <v>80</v>
      </c>
      <c r="X16" s="17">
        <f>[12]Outubro!$F$27</f>
        <v>83</v>
      </c>
      <c r="Y16" s="17">
        <f>[12]Outubro!$F$28</f>
        <v>79</v>
      </c>
      <c r="Z16" s="17">
        <f>[12]Outubro!$F$29</f>
        <v>86</v>
      </c>
      <c r="AA16" s="17">
        <f>[12]Outubro!$F$30</f>
        <v>97</v>
      </c>
      <c r="AB16" s="17">
        <f>[12]Outubro!$F$31</f>
        <v>96</v>
      </c>
      <c r="AC16" s="17">
        <f>[12]Outubro!$F$32</f>
        <v>85</v>
      </c>
      <c r="AD16" s="17">
        <f>[12]Outubro!$F$33</f>
        <v>80</v>
      </c>
      <c r="AE16" s="17">
        <f>[12]Outubro!$F$34</f>
        <v>79</v>
      </c>
      <c r="AF16" s="17">
        <f>[12]Outubro!$F$35</f>
        <v>81</v>
      </c>
      <c r="AG16" s="27">
        <f t="shared" si="3"/>
        <v>97</v>
      </c>
      <c r="AH16" s="30">
        <f t="shared" si="1"/>
        <v>84.903225806451616</v>
      </c>
    </row>
    <row r="17" spans="1:34" ht="17.100000000000001" customHeight="1" x14ac:dyDescent="0.2">
      <c r="A17" s="15" t="s">
        <v>8</v>
      </c>
      <c r="B17" s="17">
        <f>[13]Outubro!$F$5</f>
        <v>100</v>
      </c>
      <c r="C17" s="17">
        <f>[13]Outubro!$F$6</f>
        <v>80</v>
      </c>
      <c r="D17" s="17">
        <f>[13]Outubro!$F$7</f>
        <v>99</v>
      </c>
      <c r="E17" s="17">
        <f>[13]Outubro!$F$8</f>
        <v>100</v>
      </c>
      <c r="F17" s="17">
        <f>[13]Outubro!$F$9</f>
        <v>96</v>
      </c>
      <c r="G17" s="17">
        <f>[13]Outubro!$F$10</f>
        <v>90</v>
      </c>
      <c r="H17" s="17">
        <f>[13]Outubro!$F$11</f>
        <v>98</v>
      </c>
      <c r="I17" s="17">
        <f>[13]Outubro!$F$12</f>
        <v>89</v>
      </c>
      <c r="J17" s="17">
        <f>[13]Outubro!$F$13</f>
        <v>79</v>
      </c>
      <c r="K17" s="17">
        <f>[13]Outubro!$F$14</f>
        <v>62</v>
      </c>
      <c r="L17" s="17">
        <f>[13]Outubro!$F$15</f>
        <v>73</v>
      </c>
      <c r="M17" s="17">
        <f>[13]Outubro!$F$16</f>
        <v>100</v>
      </c>
      <c r="N17" s="17">
        <f>[13]Outubro!$F$17</f>
        <v>100</v>
      </c>
      <c r="O17" s="17">
        <f>[13]Outubro!$F$18</f>
        <v>100</v>
      </c>
      <c r="P17" s="17">
        <f>[13]Outubro!$F$19</f>
        <v>95</v>
      </c>
      <c r="Q17" s="17">
        <f>[13]Outubro!$F$20</f>
        <v>87</v>
      </c>
      <c r="R17" s="17">
        <f>[13]Outubro!$F$21</f>
        <v>81</v>
      </c>
      <c r="S17" s="17">
        <f>[13]Outubro!$F$22</f>
        <v>84</v>
      </c>
      <c r="T17" s="17">
        <f>[13]Outubro!$F$23</f>
        <v>82</v>
      </c>
      <c r="U17" s="17">
        <f>[13]Outubro!$F$24</f>
        <v>89</v>
      </c>
      <c r="V17" s="17">
        <f>[13]Outubro!$F$25</f>
        <v>87</v>
      </c>
      <c r="W17" s="17">
        <f>[13]Outubro!$F$26</f>
        <v>85</v>
      </c>
      <c r="X17" s="17">
        <f>[13]Outubro!$F$27</f>
        <v>86</v>
      </c>
      <c r="Y17" s="17">
        <f>[13]Outubro!$F$28</f>
        <v>83</v>
      </c>
      <c r="Z17" s="17">
        <f>[13]Outubro!$F$29</f>
        <v>97</v>
      </c>
      <c r="AA17" s="17">
        <f>[13]Outubro!$F$30</f>
        <v>97</v>
      </c>
      <c r="AB17" s="17">
        <f>[13]Outubro!$F$31</f>
        <v>100</v>
      </c>
      <c r="AC17" s="17">
        <f>[13]Outubro!$F$32</f>
        <v>85</v>
      </c>
      <c r="AD17" s="17">
        <f>[13]Outubro!$F$33</f>
        <v>84</v>
      </c>
      <c r="AE17" s="17">
        <f>[13]Outubro!$F$34</f>
        <v>82</v>
      </c>
      <c r="AF17" s="17">
        <f>[13]Outubro!$F$35</f>
        <v>82</v>
      </c>
      <c r="AG17" s="27">
        <f>MAX(B17:AF17)</f>
        <v>100</v>
      </c>
      <c r="AH17" s="30">
        <f>AVERAGE(B17:AF17)</f>
        <v>88.774193548387103</v>
      </c>
    </row>
    <row r="18" spans="1:34" ht="17.100000000000001" customHeight="1" x14ac:dyDescent="0.2">
      <c r="A18" s="15" t="s">
        <v>9</v>
      </c>
      <c r="B18" s="17">
        <f>[14]Outubro!$F$5</f>
        <v>76</v>
      </c>
      <c r="C18" s="17">
        <f>[14]Outubro!$F$6</f>
        <v>78</v>
      </c>
      <c r="D18" s="17">
        <f>[14]Outubro!$F$7</f>
        <v>93</v>
      </c>
      <c r="E18" s="17">
        <f>[14]Outubro!$F$8</f>
        <v>95</v>
      </c>
      <c r="F18" s="17">
        <f>[14]Outubro!$F$9</f>
        <v>82</v>
      </c>
      <c r="G18" s="17">
        <f>[14]Outubro!$F$10</f>
        <v>84</v>
      </c>
      <c r="H18" s="17">
        <f>[14]Outubro!$F$11</f>
        <v>91</v>
      </c>
      <c r="I18" s="17">
        <f>[14]Outubro!$F$12</f>
        <v>64</v>
      </c>
      <c r="J18" s="17">
        <f>[14]Outubro!$F$13</f>
        <v>64</v>
      </c>
      <c r="K18" s="17">
        <f>[14]Outubro!$F$14</f>
        <v>74</v>
      </c>
      <c r="L18" s="17">
        <f>[14]Outubro!$F$15</f>
        <v>83</v>
      </c>
      <c r="M18" s="17">
        <f>[14]Outubro!$F$16</f>
        <v>78</v>
      </c>
      <c r="N18" s="17">
        <f>[14]Outubro!$F$17</f>
        <v>95</v>
      </c>
      <c r="O18" s="17">
        <f>[14]Outubro!$F$18</f>
        <v>96</v>
      </c>
      <c r="P18" s="17">
        <f>[14]Outubro!$F$19</f>
        <v>92</v>
      </c>
      <c r="Q18" s="17">
        <f>[14]Outubro!$F$20</f>
        <v>82</v>
      </c>
      <c r="R18" s="17">
        <f>[14]Outubro!$F$21</f>
        <v>79</v>
      </c>
      <c r="S18" s="17">
        <f>[14]Outubro!$F$22</f>
        <v>83</v>
      </c>
      <c r="T18" s="17">
        <f>[14]Outubro!$F$23</f>
        <v>79</v>
      </c>
      <c r="U18" s="17">
        <f>[14]Outubro!$F$24</f>
        <v>63</v>
      </c>
      <c r="V18" s="17">
        <f>[14]Outubro!$F$25</f>
        <v>100</v>
      </c>
      <c r="W18" s="17">
        <f>[14]Outubro!$F$26</f>
        <v>74</v>
      </c>
      <c r="X18" s="17">
        <f>[14]Outubro!$F$27</f>
        <v>83</v>
      </c>
      <c r="Y18" s="17">
        <f>[14]Outubro!$F$28</f>
        <v>86</v>
      </c>
      <c r="Z18" s="17">
        <f>[14]Outubro!$F$29</f>
        <v>87</v>
      </c>
      <c r="AA18" s="17">
        <f>[14]Outubro!$F$30</f>
        <v>95</v>
      </c>
      <c r="AB18" s="17">
        <f>[14]Outubro!$F$31</f>
        <v>96</v>
      </c>
      <c r="AC18" s="17">
        <f>[14]Outubro!$F$32</f>
        <v>83</v>
      </c>
      <c r="AD18" s="17">
        <f>[14]Outubro!$F$33</f>
        <v>68</v>
      </c>
      <c r="AE18" s="17">
        <f>[14]Outubro!$F$34</f>
        <v>83</v>
      </c>
      <c r="AF18" s="17">
        <f>[14]Outubro!$F$35</f>
        <v>80</v>
      </c>
      <c r="AG18" s="27">
        <f t="shared" ref="AG18:AG29" si="6">MAX(B18:AF18)</f>
        <v>100</v>
      </c>
      <c r="AH18" s="30">
        <f t="shared" ref="AH18:AH30" si="7">AVERAGE(B18:AF18)</f>
        <v>82.774193548387103</v>
      </c>
    </row>
    <row r="19" spans="1:34" ht="17.100000000000001" customHeight="1" x14ac:dyDescent="0.2">
      <c r="A19" s="15" t="s">
        <v>46</v>
      </c>
      <c r="B19" s="17">
        <f>[15]Outubro!$F$5</f>
        <v>65</v>
      </c>
      <c r="C19" s="17">
        <f>[15]Outubro!$F$6</f>
        <v>90</v>
      </c>
      <c r="D19" s="17">
        <f>[15]Outubro!$F$7</f>
        <v>92</v>
      </c>
      <c r="E19" s="17">
        <f>[15]Outubro!$F$8</f>
        <v>97</v>
      </c>
      <c r="F19" s="17">
        <f>[15]Outubro!$F$9</f>
        <v>98</v>
      </c>
      <c r="G19" s="17">
        <f>[15]Outubro!$F$10</f>
        <v>81</v>
      </c>
      <c r="H19" s="17">
        <f>[15]Outubro!$F$11</f>
        <v>98</v>
      </c>
      <c r="I19" s="17">
        <f>[15]Outubro!$F$12</f>
        <v>88</v>
      </c>
      <c r="J19" s="17">
        <f>[15]Outubro!$F$13</f>
        <v>91</v>
      </c>
      <c r="K19" s="17">
        <f>[15]Outubro!$F$14</f>
        <v>57</v>
      </c>
      <c r="L19" s="17">
        <f>[15]Outubro!$F$15</f>
        <v>82</v>
      </c>
      <c r="M19" s="17">
        <f>[15]Outubro!$F$16</f>
        <v>80</v>
      </c>
      <c r="N19" s="17">
        <f>[15]Outubro!$F$17</f>
        <v>79</v>
      </c>
      <c r="O19" s="17">
        <f>[15]Outubro!$F$18</f>
        <v>97</v>
      </c>
      <c r="P19" s="17">
        <f>[15]Outubro!$F$19</f>
        <v>87</v>
      </c>
      <c r="Q19" s="17">
        <f>[15]Outubro!$F$20</f>
        <v>72</v>
      </c>
      <c r="R19" s="17">
        <f>[15]Outubro!$F$21</f>
        <v>77</v>
      </c>
      <c r="S19" s="17">
        <f>[15]Outubro!$F$22</f>
        <v>68</v>
      </c>
      <c r="T19" s="17">
        <f>[15]Outubro!$F$23</f>
        <v>85</v>
      </c>
      <c r="U19" s="17">
        <f>[15]Outubro!$F$24</f>
        <v>87</v>
      </c>
      <c r="V19" s="17">
        <f>[15]Outubro!$F$25</f>
        <v>88</v>
      </c>
      <c r="W19" s="17">
        <f>[15]Outubro!$F$26</f>
        <v>90</v>
      </c>
      <c r="X19" s="17">
        <f>[15]Outubro!$F$27</f>
        <v>96</v>
      </c>
      <c r="Y19" s="17">
        <f>[15]Outubro!$F$28</f>
        <v>97</v>
      </c>
      <c r="Z19" s="17">
        <f>[15]Outubro!$F$29</f>
        <v>89</v>
      </c>
      <c r="AA19" s="17">
        <f>[15]Outubro!$F$30</f>
        <v>91</v>
      </c>
      <c r="AB19" s="17">
        <f>[15]Outubro!$F$31</f>
        <v>91</v>
      </c>
      <c r="AC19" s="17">
        <f>[15]Outubro!$F$32</f>
        <v>88</v>
      </c>
      <c r="AD19" s="17">
        <f>[15]Outubro!$F$33</f>
        <v>93</v>
      </c>
      <c r="AE19" s="17">
        <f>[15]Outubro!$F$34</f>
        <v>75</v>
      </c>
      <c r="AF19" s="17">
        <f>[15]Outubro!$F$35</f>
        <v>84</v>
      </c>
      <c r="AG19" s="27">
        <f t="shared" ref="AG19" si="8">MAX(B19:AF19)</f>
        <v>98</v>
      </c>
      <c r="AH19" s="30">
        <f t="shared" ref="AH19" si="9">AVERAGE(B19:AF19)</f>
        <v>85.58064516129032</v>
      </c>
    </row>
    <row r="20" spans="1:34" ht="17.100000000000001" customHeight="1" x14ac:dyDescent="0.2">
      <c r="A20" s="15" t="s">
        <v>10</v>
      </c>
      <c r="B20" s="17">
        <f>[16]Outubro!$F$5</f>
        <v>87</v>
      </c>
      <c r="C20" s="17">
        <f>[16]Outubro!$F$6</f>
        <v>71</v>
      </c>
      <c r="D20" s="17" t="str">
        <f>[16]Outubro!$F$7</f>
        <v>*</v>
      </c>
      <c r="E20" s="17">
        <f>[16]Outubro!$F$8</f>
        <v>88</v>
      </c>
      <c r="F20" s="17">
        <f>[16]Outubro!$F$9</f>
        <v>80</v>
      </c>
      <c r="G20" s="17">
        <f>[16]Outubro!$F$10</f>
        <v>62</v>
      </c>
      <c r="H20" s="17">
        <f>[16]Outubro!$F$11</f>
        <v>92</v>
      </c>
      <c r="I20" s="17">
        <f>[16]Outubro!$F$12</f>
        <v>53</v>
      </c>
      <c r="J20" s="17">
        <f>[16]Outubro!$F$13</f>
        <v>67</v>
      </c>
      <c r="K20" s="17">
        <f>[16]Outubro!$F$14</f>
        <v>56</v>
      </c>
      <c r="L20" s="17">
        <f>[16]Outubro!$F$15</f>
        <v>58</v>
      </c>
      <c r="M20" s="17">
        <f>[16]Outubro!$F$16</f>
        <v>63</v>
      </c>
      <c r="N20" s="17" t="str">
        <f>[16]Outubro!$F$17</f>
        <v>*</v>
      </c>
      <c r="O20" s="17">
        <f>[16]Outubro!$F$18</f>
        <v>82</v>
      </c>
      <c r="P20" s="17">
        <f>[16]Outubro!$F$19</f>
        <v>72</v>
      </c>
      <c r="Q20" s="17">
        <f>[16]Outubro!$F$20</f>
        <v>72</v>
      </c>
      <c r="R20" s="17" t="str">
        <f>[16]Outubro!$F$21</f>
        <v>*</v>
      </c>
      <c r="S20" s="17" t="str">
        <f>[16]Outubro!$F$22</f>
        <v>*</v>
      </c>
      <c r="T20" s="17">
        <f>[16]Outubro!$F$23</f>
        <v>52</v>
      </c>
      <c r="U20" s="17">
        <f>[16]Outubro!$F$24</f>
        <v>73</v>
      </c>
      <c r="V20" s="17" t="str">
        <f>[16]Outubro!$F$25</f>
        <v>*</v>
      </c>
      <c r="W20" s="17">
        <f>[16]Outubro!$F$26</f>
        <v>70</v>
      </c>
      <c r="X20" s="17">
        <f>[16]Outubro!$F$27</f>
        <v>72</v>
      </c>
      <c r="Y20" s="17">
        <f>[16]Outubro!$F$28</f>
        <v>65</v>
      </c>
      <c r="Z20" s="17">
        <f>[16]Outubro!$F$29</f>
        <v>76</v>
      </c>
      <c r="AA20" s="17">
        <f>[16]Outubro!$F$30</f>
        <v>95</v>
      </c>
      <c r="AB20" s="17">
        <f>[16]Outubro!$F$31</f>
        <v>79</v>
      </c>
      <c r="AC20" s="17">
        <f>[16]Outubro!$F$32</f>
        <v>64</v>
      </c>
      <c r="AD20" s="17">
        <f>[16]Outubro!$F$33</f>
        <v>69</v>
      </c>
      <c r="AE20" s="17">
        <f>[16]Outubro!$F$34</f>
        <v>66</v>
      </c>
      <c r="AF20" s="17">
        <f>[16]Outubro!$F$35</f>
        <v>63</v>
      </c>
      <c r="AG20" s="27">
        <f t="shared" si="6"/>
        <v>95</v>
      </c>
      <c r="AH20" s="30">
        <f t="shared" si="7"/>
        <v>71.038461538461533</v>
      </c>
    </row>
    <row r="21" spans="1:34" ht="17.100000000000001" customHeight="1" x14ac:dyDescent="0.2">
      <c r="A21" s="15" t="s">
        <v>11</v>
      </c>
      <c r="B21" s="17">
        <f>[17]Outubro!$F$5</f>
        <v>88</v>
      </c>
      <c r="C21" s="17">
        <f>[17]Outubro!$F$6</f>
        <v>80</v>
      </c>
      <c r="D21" s="17">
        <f>[17]Outubro!$F$7</f>
        <v>95</v>
      </c>
      <c r="E21" s="17">
        <f>[17]Outubro!$F$8</f>
        <v>96</v>
      </c>
      <c r="F21" s="17">
        <f>[17]Outubro!$F$9</f>
        <v>96</v>
      </c>
      <c r="G21" s="17">
        <f>[17]Outubro!$F$10</f>
        <v>90</v>
      </c>
      <c r="H21" s="17">
        <f>[17]Outubro!$F$11</f>
        <v>95</v>
      </c>
      <c r="I21" s="17">
        <f>[17]Outubro!$F$12</f>
        <v>86</v>
      </c>
      <c r="J21" s="17">
        <f>[17]Outubro!$F$13</f>
        <v>84</v>
      </c>
      <c r="K21" s="17">
        <f>[17]Outubro!$F$14</f>
        <v>75</v>
      </c>
      <c r="L21" s="17">
        <f>[17]Outubro!$F$15</f>
        <v>80</v>
      </c>
      <c r="M21" s="17">
        <f>[17]Outubro!$F$16</f>
        <v>88</v>
      </c>
      <c r="N21" s="17">
        <f>[17]Outubro!$F$17</f>
        <v>92</v>
      </c>
      <c r="O21" s="17">
        <f>[17]Outubro!$F$18</f>
        <v>96</v>
      </c>
      <c r="P21" s="17">
        <f>[17]Outubro!$F$19</f>
        <v>95</v>
      </c>
      <c r="Q21" s="17">
        <f>[17]Outubro!$F$20</f>
        <v>87</v>
      </c>
      <c r="R21" s="17">
        <f>[17]Outubro!$F$21</f>
        <v>86</v>
      </c>
      <c r="S21" s="17">
        <f>[17]Outubro!$F$22</f>
        <v>80</v>
      </c>
      <c r="T21" s="17">
        <f>[17]Outubro!$F$23</f>
        <v>87</v>
      </c>
      <c r="U21" s="17">
        <f>[17]Outubro!$F$24</f>
        <v>96</v>
      </c>
      <c r="V21" s="17">
        <f>[17]Outubro!$F$25</f>
        <v>92</v>
      </c>
      <c r="W21" s="17">
        <f>[17]Outubro!$F$26</f>
        <v>73</v>
      </c>
      <c r="X21" s="17">
        <f>[17]Outubro!$F$27</f>
        <v>95</v>
      </c>
      <c r="Y21" s="17">
        <f>[17]Outubro!$F$28</f>
        <v>95</v>
      </c>
      <c r="Z21" s="17">
        <f>[17]Outubro!$F$29</f>
        <v>92</v>
      </c>
      <c r="AA21" s="17">
        <f>[17]Outubro!$F$30</f>
        <v>91</v>
      </c>
      <c r="AB21" s="17">
        <f>[17]Outubro!$F$31</f>
        <v>95</v>
      </c>
      <c r="AC21" s="17">
        <f>[17]Outubro!$F$32</f>
        <v>83</v>
      </c>
      <c r="AD21" s="17">
        <f>[17]Outubro!$F$33</f>
        <v>83</v>
      </c>
      <c r="AE21" s="17">
        <f>[17]Outubro!$F$34</f>
        <v>85</v>
      </c>
      <c r="AF21" s="17">
        <f>[17]Outubro!$F$35</f>
        <v>94</v>
      </c>
      <c r="AG21" s="27">
        <f t="shared" si="6"/>
        <v>96</v>
      </c>
      <c r="AH21" s="30">
        <f t="shared" si="7"/>
        <v>88.709677419354833</v>
      </c>
    </row>
    <row r="22" spans="1:34" ht="17.100000000000001" customHeight="1" x14ac:dyDescent="0.2">
      <c r="A22" s="15" t="s">
        <v>12</v>
      </c>
      <c r="B22" s="17">
        <f>[18]Outubro!$F$5</f>
        <v>61</v>
      </c>
      <c r="C22" s="17">
        <f>[18]Outubro!$F$6</f>
        <v>68</v>
      </c>
      <c r="D22" s="17">
        <f>[18]Outubro!$F$7</f>
        <v>87</v>
      </c>
      <c r="E22" s="17">
        <f>[18]Outubro!$F$8</f>
        <v>89</v>
      </c>
      <c r="F22" s="17">
        <f>[18]Outubro!$F$9</f>
        <v>94</v>
      </c>
      <c r="G22" s="17">
        <f>[18]Outubro!$F$10</f>
        <v>90</v>
      </c>
      <c r="H22" s="17">
        <f>[18]Outubro!$F$11</f>
        <v>93</v>
      </c>
      <c r="I22" s="17">
        <f>[18]Outubro!$F$12</f>
        <v>88</v>
      </c>
      <c r="J22" s="17">
        <f>[18]Outubro!$F$13</f>
        <v>67</v>
      </c>
      <c r="K22" s="17">
        <f>[18]Outubro!$F$14</f>
        <v>74</v>
      </c>
      <c r="L22" s="17">
        <f>[18]Outubro!$F$15</f>
        <v>81</v>
      </c>
      <c r="M22" s="17">
        <f>[18]Outubro!$F$16</f>
        <v>92</v>
      </c>
      <c r="N22" s="17">
        <f>[18]Outubro!$F$17</f>
        <v>86</v>
      </c>
      <c r="O22" s="17">
        <f>[18]Outubro!$F$18</f>
        <v>93</v>
      </c>
      <c r="P22" s="17">
        <f>[18]Outubro!$F$19</f>
        <v>94</v>
      </c>
      <c r="Q22" s="17">
        <f>[18]Outubro!$F$20</f>
        <v>84</v>
      </c>
      <c r="R22" s="17">
        <f>[18]Outubro!$F$21</f>
        <v>87</v>
      </c>
      <c r="S22" s="17">
        <f>[18]Outubro!$F$22</f>
        <v>84</v>
      </c>
      <c r="T22" s="17">
        <f>[18]Outubro!$F$23</f>
        <v>89</v>
      </c>
      <c r="U22" s="17">
        <f>[18]Outubro!$F$24</f>
        <v>82</v>
      </c>
      <c r="V22" s="17">
        <f>[18]Outubro!$F$25</f>
        <v>83</v>
      </c>
      <c r="W22" s="17">
        <f>[18]Outubro!$F$26</f>
        <v>66</v>
      </c>
      <c r="X22" s="17">
        <f>[18]Outubro!$F$27</f>
        <v>88</v>
      </c>
      <c r="Y22" s="17">
        <f>[18]Outubro!$F$28</f>
        <v>94</v>
      </c>
      <c r="Z22" s="17">
        <f>[18]Outubro!$F$29</f>
        <v>93</v>
      </c>
      <c r="AA22" s="17">
        <f>[18]Outubro!$F$30</f>
        <v>90</v>
      </c>
      <c r="AB22" s="17">
        <f>[18]Outubro!$F$31</f>
        <v>90</v>
      </c>
      <c r="AC22" s="17">
        <f>[18]Outubro!$F$32</f>
        <v>75</v>
      </c>
      <c r="AD22" s="17">
        <f>[18]Outubro!$F$33</f>
        <v>83</v>
      </c>
      <c r="AE22" s="17">
        <f>[18]Outubro!$F$34</f>
        <v>81</v>
      </c>
      <c r="AF22" s="17">
        <f>[18]Outubro!$F$35</f>
        <v>84</v>
      </c>
      <c r="AG22" s="27">
        <f t="shared" si="6"/>
        <v>94</v>
      </c>
      <c r="AH22" s="30">
        <f t="shared" si="7"/>
        <v>84.193548387096769</v>
      </c>
    </row>
    <row r="23" spans="1:34" ht="17.100000000000001" customHeight="1" x14ac:dyDescent="0.2">
      <c r="A23" s="15" t="s">
        <v>13</v>
      </c>
      <c r="B23" s="17">
        <f>[19]Outubro!$F$5</f>
        <v>76</v>
      </c>
      <c r="C23" s="17">
        <f>[19]Outubro!$F$6</f>
        <v>92</v>
      </c>
      <c r="D23" s="17">
        <f>[19]Outubro!$F$7</f>
        <v>90</v>
      </c>
      <c r="E23" s="17">
        <f>[19]Outubro!$F$8</f>
        <v>96</v>
      </c>
      <c r="F23" s="17">
        <f>[19]Outubro!$F$9</f>
        <v>96</v>
      </c>
      <c r="G23" s="17">
        <f>[19]Outubro!$F$10</f>
        <v>97</v>
      </c>
      <c r="H23" s="17">
        <f>[19]Outubro!$F$11</f>
        <v>95</v>
      </c>
      <c r="I23" s="17">
        <f>[19]Outubro!$F$12</f>
        <v>95</v>
      </c>
      <c r="J23" s="17">
        <f>[19]Outubro!$F$13</f>
        <v>89</v>
      </c>
      <c r="K23" s="17">
        <f>[19]Outubro!$F$14</f>
        <v>91</v>
      </c>
      <c r="L23" s="17">
        <f>[19]Outubro!$F$15</f>
        <v>92</v>
      </c>
      <c r="M23" s="17">
        <f>[19]Outubro!$F$16</f>
        <v>83</v>
      </c>
      <c r="N23" s="17">
        <f>[19]Outubro!$F$17</f>
        <v>84</v>
      </c>
      <c r="O23" s="17">
        <f>[19]Outubro!$F$18</f>
        <v>75</v>
      </c>
      <c r="P23" s="17">
        <f>[19]Outubro!$F$19</f>
        <v>94</v>
      </c>
      <c r="Q23" s="17">
        <f>[19]Outubro!$F$20</f>
        <v>80</v>
      </c>
      <c r="R23" s="17">
        <f>[19]Outubro!$F$21</f>
        <v>89</v>
      </c>
      <c r="S23" s="17">
        <f>[19]Outubro!$F$22</f>
        <v>76</v>
      </c>
      <c r="T23" s="17">
        <f>[19]Outubro!$F$23</f>
        <v>91</v>
      </c>
      <c r="U23" s="17">
        <f>[19]Outubro!$F$24</f>
        <v>86</v>
      </c>
      <c r="V23" s="17">
        <f>[19]Outubro!$F$25</f>
        <v>92</v>
      </c>
      <c r="W23" s="17">
        <f>[19]Outubro!$F$26</f>
        <v>89</v>
      </c>
      <c r="X23" s="17">
        <f>[19]Outubro!$F$27</f>
        <v>87</v>
      </c>
      <c r="Y23" s="17">
        <f>[19]Outubro!$F$28</f>
        <v>93</v>
      </c>
      <c r="Z23" s="17">
        <f>[19]Outubro!$F$29</f>
        <v>94</v>
      </c>
      <c r="AA23" s="17">
        <f>[19]Outubro!$F$30</f>
        <v>94</v>
      </c>
      <c r="AB23" s="17">
        <f>[19]Outubro!$F$31</f>
        <v>95</v>
      </c>
      <c r="AC23" s="17">
        <f>[19]Outubro!$F$32</f>
        <v>86</v>
      </c>
      <c r="AD23" s="17">
        <f>[19]Outubro!$F$33</f>
        <v>94</v>
      </c>
      <c r="AE23" s="17">
        <f>[19]Outubro!$F$34</f>
        <v>94</v>
      </c>
      <c r="AF23" s="17">
        <f>[19]Outubro!$F$35</f>
        <v>90</v>
      </c>
      <c r="AG23" s="27">
        <f t="shared" si="6"/>
        <v>97</v>
      </c>
      <c r="AH23" s="30">
        <f t="shared" si="7"/>
        <v>89.516129032258064</v>
      </c>
    </row>
    <row r="24" spans="1:34" ht="17.100000000000001" customHeight="1" x14ac:dyDescent="0.2">
      <c r="A24" s="15" t="s">
        <v>14</v>
      </c>
      <c r="B24" s="17">
        <f>[20]Outubro!$F$5</f>
        <v>76</v>
      </c>
      <c r="C24" s="17">
        <f>[20]Outubro!$F$6</f>
        <v>81</v>
      </c>
      <c r="D24" s="17">
        <f>[20]Outubro!$F$7</f>
        <v>93</v>
      </c>
      <c r="E24" s="17">
        <f>[20]Outubro!$F$8</f>
        <v>94</v>
      </c>
      <c r="F24" s="17">
        <f>[20]Outubro!$F$9</f>
        <v>93</v>
      </c>
      <c r="G24" s="17">
        <f>[20]Outubro!$F$10</f>
        <v>94</v>
      </c>
      <c r="H24" s="17">
        <f>[20]Outubro!$F$11</f>
        <v>92</v>
      </c>
      <c r="I24" s="17">
        <f>[20]Outubro!$F$12</f>
        <v>88</v>
      </c>
      <c r="J24" s="17">
        <f>[20]Outubro!$F$13</f>
        <v>92</v>
      </c>
      <c r="K24" s="17">
        <f>[20]Outubro!$F$14</f>
        <v>67</v>
      </c>
      <c r="L24" s="17">
        <f>[20]Outubro!$F$15</f>
        <v>76</v>
      </c>
      <c r="M24" s="17">
        <f>[20]Outubro!$F$16</f>
        <v>83</v>
      </c>
      <c r="N24" s="17">
        <f>[20]Outubro!$F$17</f>
        <v>90</v>
      </c>
      <c r="O24" s="17">
        <f>[20]Outubro!$F$18</f>
        <v>93</v>
      </c>
      <c r="P24" s="17">
        <f>[20]Outubro!$F$19</f>
        <v>94</v>
      </c>
      <c r="Q24" s="17">
        <f>[20]Outubro!$F$20</f>
        <v>90</v>
      </c>
      <c r="R24" s="17">
        <f>[20]Outubro!$F$21</f>
        <v>77</v>
      </c>
      <c r="S24" s="17">
        <f>[20]Outubro!$F$22</f>
        <v>84</v>
      </c>
      <c r="T24" s="17">
        <f>[20]Outubro!$F$23</f>
        <v>85</v>
      </c>
      <c r="U24" s="17">
        <f>[20]Outubro!$F$24</f>
        <v>92</v>
      </c>
      <c r="V24" s="17">
        <f>[20]Outubro!$F$25</f>
        <v>93</v>
      </c>
      <c r="W24" s="17">
        <f>[20]Outubro!$F$26</f>
        <v>92</v>
      </c>
      <c r="X24" s="17">
        <f>[20]Outubro!$F$27</f>
        <v>84</v>
      </c>
      <c r="Y24" s="17">
        <f>[20]Outubro!$F$28</f>
        <v>87</v>
      </c>
      <c r="Z24" s="17">
        <f>[20]Outubro!$F$29</f>
        <v>93</v>
      </c>
      <c r="AA24" s="17">
        <f>[20]Outubro!$F$30</f>
        <v>94</v>
      </c>
      <c r="AB24" s="17">
        <f>[20]Outubro!$F$31</f>
        <v>93</v>
      </c>
      <c r="AC24" s="17">
        <f>[20]Outubro!$F$32</f>
        <v>90</v>
      </c>
      <c r="AD24" s="17">
        <f>[20]Outubro!$F$33</f>
        <v>87</v>
      </c>
      <c r="AE24" s="17">
        <f>[20]Outubro!$F$34</f>
        <v>81</v>
      </c>
      <c r="AF24" s="17">
        <f>[20]Outubro!$F$35</f>
        <v>90</v>
      </c>
      <c r="AG24" s="27">
        <f t="shared" si="6"/>
        <v>94</v>
      </c>
      <c r="AH24" s="30">
        <f t="shared" si="7"/>
        <v>87.677419354838705</v>
      </c>
    </row>
    <row r="25" spans="1:34" ht="17.100000000000001" customHeight="1" x14ac:dyDescent="0.2">
      <c r="A25" s="15" t="s">
        <v>15</v>
      </c>
      <c r="B25" s="17">
        <f>[21]Outubro!$F$5</f>
        <v>90</v>
      </c>
      <c r="C25" s="17">
        <f>[21]Outubro!$F$6</f>
        <v>80</v>
      </c>
      <c r="D25" s="17">
        <f>[21]Outubro!$F$7</f>
        <v>96</v>
      </c>
      <c r="E25" s="17">
        <f>[21]Outubro!$F$8</f>
        <v>96</v>
      </c>
      <c r="F25" s="17">
        <f>[21]Outubro!$F$9</f>
        <v>96</v>
      </c>
      <c r="G25" s="17">
        <f>[21]Outubro!$F$10</f>
        <v>84</v>
      </c>
      <c r="H25" s="17">
        <f>[21]Outubro!$F$11</f>
        <v>95</v>
      </c>
      <c r="I25" s="17">
        <f>[21]Outubro!$F$12</f>
        <v>70</v>
      </c>
      <c r="J25" s="17">
        <f>[21]Outubro!$F$13</f>
        <v>65</v>
      </c>
      <c r="K25" s="17">
        <f>[21]Outubro!$F$14</f>
        <v>43</v>
      </c>
      <c r="L25" s="17">
        <f>[21]Outubro!$F$15</f>
        <v>72</v>
      </c>
      <c r="M25" s="17">
        <f>[21]Outubro!$F$16</f>
        <v>84</v>
      </c>
      <c r="N25" s="17">
        <f>[21]Outubro!$F$17</f>
        <v>96</v>
      </c>
      <c r="O25" s="17">
        <f>[21]Outubro!$F$18</f>
        <v>96</v>
      </c>
      <c r="P25" s="17">
        <f>[21]Outubro!$F$19</f>
        <v>94</v>
      </c>
      <c r="Q25" s="17">
        <f>[21]Outubro!$F$20</f>
        <v>84</v>
      </c>
      <c r="R25" s="17">
        <f>[21]Outubro!$F$21</f>
        <v>74</v>
      </c>
      <c r="S25" s="17">
        <f>[21]Outubro!$F$22</f>
        <v>74</v>
      </c>
      <c r="T25" s="17">
        <f>[21]Outubro!$F$23</f>
        <v>80</v>
      </c>
      <c r="U25" s="17">
        <f>[21]Outubro!$F$24</f>
        <v>96</v>
      </c>
      <c r="V25" s="17">
        <f>[21]Outubro!$F$25</f>
        <v>96</v>
      </c>
      <c r="W25" s="17">
        <f>[21]Outubro!$F$26</f>
        <v>74</v>
      </c>
      <c r="X25" s="17">
        <f>[21]Outubro!$F$27</f>
        <v>89</v>
      </c>
      <c r="Y25" s="17">
        <f>[21]Outubro!$F$28</f>
        <v>83</v>
      </c>
      <c r="Z25" s="17">
        <f>[21]Outubro!$F$29</f>
        <v>90</v>
      </c>
      <c r="AA25" s="17">
        <f>[21]Outubro!$F$30</f>
        <v>96</v>
      </c>
      <c r="AB25" s="17">
        <f>[21]Outubro!$F$31</f>
        <v>97</v>
      </c>
      <c r="AC25" s="17">
        <f>[21]Outubro!$F$32</f>
        <v>85</v>
      </c>
      <c r="AD25" s="17">
        <f>[21]Outubro!$F$33</f>
        <v>64</v>
      </c>
      <c r="AE25" s="17">
        <f>[21]Outubro!$F$34</f>
        <v>81</v>
      </c>
      <c r="AF25" s="17">
        <f>[21]Outubro!$F$35</f>
        <v>80</v>
      </c>
      <c r="AG25" s="27">
        <f t="shared" si="6"/>
        <v>97</v>
      </c>
      <c r="AH25" s="30">
        <f t="shared" si="7"/>
        <v>83.870967741935488</v>
      </c>
    </row>
    <row r="26" spans="1:34" ht="17.100000000000001" customHeight="1" x14ac:dyDescent="0.2">
      <c r="A26" s="15" t="s">
        <v>16</v>
      </c>
      <c r="B26" s="17">
        <f>[22]Outubro!$F$5</f>
        <v>74</v>
      </c>
      <c r="C26" s="17">
        <f>[22]Outubro!$F$6</f>
        <v>76</v>
      </c>
      <c r="D26" s="17">
        <f>[22]Outubro!$F$7</f>
        <v>89</v>
      </c>
      <c r="E26" s="17">
        <f>[22]Outubro!$F$8</f>
        <v>91</v>
      </c>
      <c r="F26" s="17">
        <f>[22]Outubro!$F$9</f>
        <v>90</v>
      </c>
      <c r="G26" s="17">
        <f>[22]Outubro!$F$10</f>
        <v>72</v>
      </c>
      <c r="H26" s="17">
        <f>[22]Outubro!$F$11</f>
        <v>85</v>
      </c>
      <c r="I26" s="17">
        <f>[22]Outubro!$F$12</f>
        <v>64</v>
      </c>
      <c r="J26" s="17">
        <f>[22]Outubro!$F$13</f>
        <v>74</v>
      </c>
      <c r="K26" s="17">
        <f>[22]Outubro!$F$14</f>
        <v>68</v>
      </c>
      <c r="L26" s="17">
        <f>[22]Outubro!$F$15</f>
        <v>63</v>
      </c>
      <c r="M26" s="17">
        <f>[22]Outubro!$F$16</f>
        <v>63</v>
      </c>
      <c r="N26" s="17">
        <f>[22]Outubro!$F$17</f>
        <v>78</v>
      </c>
      <c r="O26" s="17">
        <f>[22]Outubro!$F$18</f>
        <v>87</v>
      </c>
      <c r="P26" s="17">
        <f>[22]Outubro!$F$19</f>
        <v>70</v>
      </c>
      <c r="Q26" s="17">
        <f>[22]Outubro!$F$20</f>
        <v>56</v>
      </c>
      <c r="R26" s="17">
        <f>[22]Outubro!$F$21</f>
        <v>55</v>
      </c>
      <c r="S26" s="17">
        <f>[22]Outubro!$F$22</f>
        <v>60</v>
      </c>
      <c r="T26" s="17">
        <f>[22]Outubro!$F$23</f>
        <v>60</v>
      </c>
      <c r="U26" s="17">
        <f>[22]Outubro!$F$24</f>
        <v>77</v>
      </c>
      <c r="V26" s="17">
        <f>[22]Outubro!$F$25</f>
        <v>76</v>
      </c>
      <c r="W26" s="17">
        <f>[22]Outubro!$F$26</f>
        <v>63</v>
      </c>
      <c r="X26" s="17">
        <f>[22]Outubro!$F$27</f>
        <v>70</v>
      </c>
      <c r="Y26" s="17">
        <f>[22]Outubro!$F$28</f>
        <v>75</v>
      </c>
      <c r="Z26" s="17">
        <f>[22]Outubro!$F$29</f>
        <v>63</v>
      </c>
      <c r="AA26" s="17">
        <f>[22]Outubro!$F$30</f>
        <v>90</v>
      </c>
      <c r="AB26" s="17">
        <f>[22]Outubro!$F$31</f>
        <v>92</v>
      </c>
      <c r="AC26" s="17">
        <f>[22]Outubro!$F$32</f>
        <v>77</v>
      </c>
      <c r="AD26" s="17">
        <f>[22]Outubro!$F$33</f>
        <v>74</v>
      </c>
      <c r="AE26" s="17">
        <f>[22]Outubro!$F$34</f>
        <v>74</v>
      </c>
      <c r="AF26" s="17">
        <f>[22]Outubro!$F$35</f>
        <v>58</v>
      </c>
      <c r="AG26" s="27">
        <f t="shared" si="6"/>
        <v>92</v>
      </c>
      <c r="AH26" s="30">
        <f t="shared" si="7"/>
        <v>73.032258064516128</v>
      </c>
    </row>
    <row r="27" spans="1:34" ht="17.100000000000001" customHeight="1" x14ac:dyDescent="0.2">
      <c r="A27" s="15" t="s">
        <v>17</v>
      </c>
      <c r="B27" s="17" t="str">
        <f>[23]Outubro!$F$5</f>
        <v>*</v>
      </c>
      <c r="C27" s="17" t="str">
        <f>[23]Outubro!$F$6</f>
        <v>*</v>
      </c>
      <c r="D27" s="17" t="str">
        <f>[23]Outubro!$F$7</f>
        <v>*</v>
      </c>
      <c r="E27" s="17" t="str">
        <f>[23]Outubro!$F$8</f>
        <v>*</v>
      </c>
      <c r="F27" s="17" t="str">
        <f>[23]Outubro!$F$9</f>
        <v>*</v>
      </c>
      <c r="G27" s="17" t="str">
        <f>[23]Outubro!$F$10</f>
        <v>*</v>
      </c>
      <c r="H27" s="17" t="str">
        <f>[23]Outubro!$F$11</f>
        <v>*</v>
      </c>
      <c r="I27" s="17" t="str">
        <f>[23]Outubro!$F$12</f>
        <v>*</v>
      </c>
      <c r="J27" s="17" t="str">
        <f>[23]Outubro!$F$13</f>
        <v>*</v>
      </c>
      <c r="K27" s="17" t="str">
        <f>[23]Outubro!$F$14</f>
        <v>*</v>
      </c>
      <c r="L27" s="17" t="str">
        <f>[23]Outubro!$F$15</f>
        <v>*</v>
      </c>
      <c r="M27" s="17" t="str">
        <f>[23]Outubro!$F$16</f>
        <v>*</v>
      </c>
      <c r="N27" s="17">
        <f>[23]Outubro!$F$17</f>
        <v>80</v>
      </c>
      <c r="O27" s="17" t="str">
        <f>[23]Outubro!$F$18</f>
        <v>*</v>
      </c>
      <c r="P27" s="17" t="str">
        <f>[23]Outubro!$F$19</f>
        <v>*</v>
      </c>
      <c r="Q27" s="17" t="str">
        <f>[23]Outubro!$F$20</f>
        <v>*</v>
      </c>
      <c r="R27" s="17" t="str">
        <f>[23]Outubro!$F$21</f>
        <v>*</v>
      </c>
      <c r="S27" s="17" t="str">
        <f>[23]Outubro!$F$22</f>
        <v>*</v>
      </c>
      <c r="T27" s="17" t="str">
        <f>[23]Outubro!$F$23</f>
        <v>*</v>
      </c>
      <c r="U27" s="17" t="str">
        <f>[23]Outubro!$F$24</f>
        <v>*</v>
      </c>
      <c r="V27" s="17" t="str">
        <f>[23]Outubro!$F$25</f>
        <v>*</v>
      </c>
      <c r="W27" s="17" t="str">
        <f>[23]Outubro!$F$26</f>
        <v>*</v>
      </c>
      <c r="X27" s="17" t="str">
        <f>[23]Outubro!$F$27</f>
        <v>*</v>
      </c>
      <c r="Y27" s="17" t="str">
        <f>[23]Outubro!$F$28</f>
        <v>*</v>
      </c>
      <c r="Z27" s="17" t="str">
        <f>[23]Outubro!$F$29</f>
        <v>*</v>
      </c>
      <c r="AA27" s="17" t="str">
        <f>[23]Outubro!$F$30</f>
        <v>*</v>
      </c>
      <c r="AB27" s="17" t="str">
        <f>[23]Outubro!$F$31</f>
        <v>*</v>
      </c>
      <c r="AC27" s="17" t="str">
        <f>[23]Outubro!$F$32</f>
        <v>*</v>
      </c>
      <c r="AD27" s="17" t="str">
        <f>[23]Outubro!$F$33</f>
        <v>*</v>
      </c>
      <c r="AE27" s="17" t="str">
        <f>[23]Outubro!$F$34</f>
        <v>*</v>
      </c>
      <c r="AF27" s="17" t="str">
        <f>[23]Outubro!$F$35</f>
        <v>*</v>
      </c>
      <c r="AG27" s="27" t="s">
        <v>141</v>
      </c>
      <c r="AH27" s="30" t="s">
        <v>141</v>
      </c>
    </row>
    <row r="28" spans="1:34" ht="17.100000000000001" customHeight="1" x14ac:dyDescent="0.2">
      <c r="A28" s="15" t="s">
        <v>18</v>
      </c>
      <c r="B28" s="17">
        <f>[24]Outubro!$F$5</f>
        <v>67</v>
      </c>
      <c r="C28" s="17">
        <f>[24]Outubro!$F$6</f>
        <v>72</v>
      </c>
      <c r="D28" s="17">
        <f>[24]Outubro!$F$7</f>
        <v>86</v>
      </c>
      <c r="E28" s="17">
        <f>[24]Outubro!$F$8</f>
        <v>93</v>
      </c>
      <c r="F28" s="17">
        <f>[24]Outubro!$F$9</f>
        <v>97</v>
      </c>
      <c r="G28" s="17">
        <f>[24]Outubro!$F$10</f>
        <v>98</v>
      </c>
      <c r="H28" s="17">
        <f>[24]Outubro!$F$11</f>
        <v>84</v>
      </c>
      <c r="I28" s="17">
        <f>[24]Outubro!$F$12</f>
        <v>79</v>
      </c>
      <c r="J28" s="17">
        <f>[24]Outubro!$F$13</f>
        <v>61</v>
      </c>
      <c r="K28" s="17">
        <f>[24]Outubro!$F$14</f>
        <v>57</v>
      </c>
      <c r="L28" s="17">
        <f>[24]Outubro!$F$15</f>
        <v>84</v>
      </c>
      <c r="M28" s="17">
        <f>[24]Outubro!$F$16</f>
        <v>91</v>
      </c>
      <c r="N28" s="17">
        <f>[24]Outubro!$F$17</f>
        <v>85</v>
      </c>
      <c r="O28" s="17">
        <f>[24]Outubro!$F$18</f>
        <v>96</v>
      </c>
      <c r="P28" s="17">
        <f>[24]Outubro!$F$19</f>
        <v>96</v>
      </c>
      <c r="Q28" s="17">
        <f>[24]Outubro!$F$20</f>
        <v>81</v>
      </c>
      <c r="R28" s="17">
        <f>[24]Outubro!$F$21</f>
        <v>95</v>
      </c>
      <c r="S28" s="17">
        <f>[24]Outubro!$F$22</f>
        <v>84</v>
      </c>
      <c r="T28" s="17">
        <f>[24]Outubro!$F$23</f>
        <v>82</v>
      </c>
      <c r="U28" s="17">
        <f>[24]Outubro!$F$24</f>
        <v>95</v>
      </c>
      <c r="V28" s="17">
        <f>[24]Outubro!$F$25</f>
        <v>96</v>
      </c>
      <c r="W28" s="17">
        <f>[24]Outubro!$F$26</f>
        <v>95</v>
      </c>
      <c r="X28" s="17">
        <f>[24]Outubro!$F$27</f>
        <v>86</v>
      </c>
      <c r="Y28" s="17">
        <f>[24]Outubro!$F$28</f>
        <v>92</v>
      </c>
      <c r="Z28" s="17">
        <f>[24]Outubro!$F$29</f>
        <v>94</v>
      </c>
      <c r="AA28" s="17">
        <f>[24]Outubro!$F$30</f>
        <v>94</v>
      </c>
      <c r="AB28" s="17">
        <f>[24]Outubro!$F$31</f>
        <v>96</v>
      </c>
      <c r="AC28" s="17">
        <f>[24]Outubro!$F$32</f>
        <v>90</v>
      </c>
      <c r="AD28" s="17">
        <f>[24]Outubro!$F$33</f>
        <v>73</v>
      </c>
      <c r="AE28" s="17">
        <f>[24]Outubro!$F$34</f>
        <v>70</v>
      </c>
      <c r="AF28" s="17">
        <f>[24]Outubro!$F$35</f>
        <v>91</v>
      </c>
      <c r="AG28" s="27">
        <f t="shared" si="6"/>
        <v>98</v>
      </c>
      <c r="AH28" s="30">
        <f t="shared" si="7"/>
        <v>85.806451612903231</v>
      </c>
    </row>
    <row r="29" spans="1:34" ht="17.100000000000001" customHeight="1" x14ac:dyDescent="0.2">
      <c r="A29" s="15" t="s">
        <v>19</v>
      </c>
      <c r="B29" s="17">
        <f>[25]Outubro!$F$5</f>
        <v>96</v>
      </c>
      <c r="C29" s="17">
        <f>[25]Outubro!$F$6</f>
        <v>81</v>
      </c>
      <c r="D29" s="17">
        <f>[25]Outubro!$F$7</f>
        <v>97</v>
      </c>
      <c r="E29" s="17">
        <f>[25]Outubro!$F$8</f>
        <v>100</v>
      </c>
      <c r="F29" s="17">
        <f>[25]Outubro!$F$9</f>
        <v>100</v>
      </c>
      <c r="G29" s="17">
        <f>[25]Outubro!$F$10</f>
        <v>88</v>
      </c>
      <c r="H29" s="17">
        <f>[25]Outubro!$F$11</f>
        <v>100</v>
      </c>
      <c r="I29" s="17">
        <f>[25]Outubro!$F$12</f>
        <v>78</v>
      </c>
      <c r="J29" s="17">
        <f>[25]Outubro!$F$13</f>
        <v>84</v>
      </c>
      <c r="K29" s="17">
        <f>[25]Outubro!$F$14</f>
        <v>47</v>
      </c>
      <c r="L29" s="17">
        <f>[25]Outubro!$F$15</f>
        <v>74</v>
      </c>
      <c r="M29" s="17">
        <f>[25]Outubro!$F$16</f>
        <v>100</v>
      </c>
      <c r="N29" s="17">
        <f>[25]Outubro!$F$17</f>
        <v>99</v>
      </c>
      <c r="O29" s="17">
        <f>[25]Outubro!$F$18</f>
        <v>100</v>
      </c>
      <c r="P29" s="17">
        <f>[25]Outubro!$F$19</f>
        <v>100</v>
      </c>
      <c r="Q29" s="17">
        <f>[25]Outubro!$F$20</f>
        <v>94</v>
      </c>
      <c r="R29" s="17">
        <f>[25]Outubro!$F$21</f>
        <v>80</v>
      </c>
      <c r="S29" s="17">
        <f>[25]Outubro!$F$22</f>
        <v>85</v>
      </c>
      <c r="T29" s="17">
        <f>[25]Outubro!$F$23</f>
        <v>87</v>
      </c>
      <c r="U29" s="17">
        <f>[25]Outubro!$F$24</f>
        <v>100</v>
      </c>
      <c r="V29" s="17">
        <f>[25]Outubro!$F$25</f>
        <v>95</v>
      </c>
      <c r="W29" s="17">
        <f>[25]Outubro!$F$26</f>
        <v>90</v>
      </c>
      <c r="X29" s="17">
        <f>[25]Outubro!$F$27</f>
        <v>88</v>
      </c>
      <c r="Y29" s="17">
        <f>[25]Outubro!$F$28</f>
        <v>84</v>
      </c>
      <c r="Z29" s="17">
        <f>[25]Outubro!$F$29</f>
        <v>100</v>
      </c>
      <c r="AA29" s="17">
        <f>[25]Outubro!$F$30</f>
        <v>100</v>
      </c>
      <c r="AB29" s="17">
        <f>[25]Outubro!$F$31</f>
        <v>100</v>
      </c>
      <c r="AC29" s="17">
        <f>[25]Outubro!$F$32</f>
        <v>90</v>
      </c>
      <c r="AD29" s="17">
        <f>[25]Outubro!$F$33</f>
        <v>83</v>
      </c>
      <c r="AE29" s="17">
        <f>[25]Outubro!$F$34</f>
        <v>80</v>
      </c>
      <c r="AF29" s="17">
        <f>[25]Outubro!$F$35</f>
        <v>99</v>
      </c>
      <c r="AG29" s="27">
        <f t="shared" si="6"/>
        <v>100</v>
      </c>
      <c r="AH29" s="30">
        <f>AVERAGE(B29:AF29)</f>
        <v>90.290322580645167</v>
      </c>
    </row>
    <row r="30" spans="1:34" ht="17.100000000000001" customHeight="1" x14ac:dyDescent="0.2">
      <c r="A30" s="15" t="s">
        <v>31</v>
      </c>
      <c r="B30" s="17">
        <f>[26]Outubro!$F$5</f>
        <v>85</v>
      </c>
      <c r="C30" s="17">
        <f>[26]Outubro!$F$6</f>
        <v>79</v>
      </c>
      <c r="D30" s="17">
        <f>[26]Outubro!$F$7</f>
        <v>91</v>
      </c>
      <c r="E30" s="17">
        <f>[26]Outubro!$F$8</f>
        <v>95</v>
      </c>
      <c r="F30" s="17">
        <f>[26]Outubro!$F$9</f>
        <v>94</v>
      </c>
      <c r="G30" s="17">
        <f>[26]Outubro!$F$10</f>
        <v>92</v>
      </c>
      <c r="H30" s="17">
        <f>[26]Outubro!$F$11</f>
        <v>91</v>
      </c>
      <c r="I30" s="17">
        <f>[26]Outubro!$F$12</f>
        <v>82</v>
      </c>
      <c r="J30" s="17">
        <f>[26]Outubro!$F$13</f>
        <v>85</v>
      </c>
      <c r="K30" s="17">
        <f>[26]Outubro!$F$14</f>
        <v>72</v>
      </c>
      <c r="L30" s="17">
        <f>[26]Outubro!$F$15</f>
        <v>67</v>
      </c>
      <c r="M30" s="17">
        <f>[26]Outubro!$F$16</f>
        <v>79</v>
      </c>
      <c r="N30" s="17">
        <f>[26]Outubro!$F$17</f>
        <v>85</v>
      </c>
      <c r="O30" s="17">
        <f>[26]Outubro!$F$18</f>
        <v>93</v>
      </c>
      <c r="P30" s="17">
        <f>[26]Outubro!$F$19</f>
        <v>88</v>
      </c>
      <c r="Q30" s="17">
        <f>[26]Outubro!$F$20</f>
        <v>71</v>
      </c>
      <c r="R30" s="17">
        <f>[26]Outubro!$F$21</f>
        <v>74</v>
      </c>
      <c r="S30" s="17">
        <f>[26]Outubro!$F$22</f>
        <v>69</v>
      </c>
      <c r="T30" s="17">
        <f>[26]Outubro!$F$23</f>
        <v>72</v>
      </c>
      <c r="U30" s="17">
        <f>[26]Outubro!$F$24</f>
        <v>91</v>
      </c>
      <c r="V30" s="17">
        <f>[26]Outubro!$F$25</f>
        <v>95</v>
      </c>
      <c r="W30" s="17">
        <f>[26]Outubro!$F$26</f>
        <v>82</v>
      </c>
      <c r="X30" s="17">
        <f>[26]Outubro!$F$27</f>
        <v>87</v>
      </c>
      <c r="Y30" s="17">
        <f>[26]Outubro!$F$28</f>
        <v>91</v>
      </c>
      <c r="Z30" s="17">
        <f>[26]Outubro!$F$29</f>
        <v>86</v>
      </c>
      <c r="AA30" s="17">
        <f>[26]Outubro!$F$30</f>
        <v>85</v>
      </c>
      <c r="AB30" s="17">
        <f>[26]Outubro!$F$31</f>
        <v>94</v>
      </c>
      <c r="AC30" s="17">
        <f>[26]Outubro!$F$32</f>
        <v>88</v>
      </c>
      <c r="AD30" s="17">
        <f>[26]Outubro!$F$33</f>
        <v>80</v>
      </c>
      <c r="AE30" s="17">
        <f>[26]Outubro!$F$34</f>
        <v>80</v>
      </c>
      <c r="AF30" s="17">
        <f>[26]Outubro!$F$35</f>
        <v>77</v>
      </c>
      <c r="AG30" s="27">
        <f>MAX(B30:AF30)</f>
        <v>95</v>
      </c>
      <c r="AH30" s="30">
        <f t="shared" si="7"/>
        <v>83.870967741935488</v>
      </c>
    </row>
    <row r="31" spans="1:34" ht="17.100000000000001" customHeight="1" x14ac:dyDescent="0.2">
      <c r="A31" s="15" t="s">
        <v>48</v>
      </c>
      <c r="B31" s="17">
        <f>[27]Outubro!$F$5</f>
        <v>74</v>
      </c>
      <c r="C31" s="17">
        <f>[27]Outubro!$F$6</f>
        <v>79</v>
      </c>
      <c r="D31" s="17">
        <f>[27]Outubro!$F$7</f>
        <v>93</v>
      </c>
      <c r="E31" s="17">
        <f>[27]Outubro!$F$8</f>
        <v>96</v>
      </c>
      <c r="F31" s="17">
        <f>[27]Outubro!$F$9</f>
        <v>98</v>
      </c>
      <c r="G31" s="17">
        <f>[27]Outubro!$F$10</f>
        <v>97</v>
      </c>
      <c r="H31" s="17">
        <f>[27]Outubro!$F$11</f>
        <v>80</v>
      </c>
      <c r="I31" s="17">
        <f>[27]Outubro!$F$12</f>
        <v>71</v>
      </c>
      <c r="J31" s="17">
        <f>[27]Outubro!$F$13</f>
        <v>68</v>
      </c>
      <c r="K31" s="17">
        <f>[27]Outubro!$F$14</f>
        <v>49</v>
      </c>
      <c r="L31" s="17">
        <f>[27]Outubro!$F$15</f>
        <v>84</v>
      </c>
      <c r="M31" s="17">
        <f>[27]Outubro!$F$16</f>
        <v>88</v>
      </c>
      <c r="N31" s="17">
        <f>[27]Outubro!$F$17</f>
        <v>87</v>
      </c>
      <c r="O31" s="17">
        <f>[27]Outubro!$F$18</f>
        <v>85</v>
      </c>
      <c r="P31" s="17">
        <f>[27]Outubro!$F$19</f>
        <v>93</v>
      </c>
      <c r="Q31" s="17">
        <f>[27]Outubro!$F$20</f>
        <v>80</v>
      </c>
      <c r="R31" s="17">
        <f>[27]Outubro!$F$21</f>
        <v>91</v>
      </c>
      <c r="S31" s="17">
        <f>[27]Outubro!$F$22</f>
        <v>81</v>
      </c>
      <c r="T31" s="17">
        <f>[27]Outubro!$F$23</f>
        <v>79</v>
      </c>
      <c r="U31" s="17">
        <f>[27]Outubro!$F$24</f>
        <v>95</v>
      </c>
      <c r="V31" s="17">
        <f>[27]Outubro!$F$25</f>
        <v>94</v>
      </c>
      <c r="W31" s="17">
        <f>[27]Outubro!$F$26</f>
        <v>90</v>
      </c>
      <c r="X31" s="17">
        <f>[27]Outubro!$F$27</f>
        <v>90</v>
      </c>
      <c r="Y31" s="17">
        <f>[27]Outubro!$F$28</f>
        <v>95</v>
      </c>
      <c r="Z31" s="17">
        <f>[27]Outubro!$F$29</f>
        <v>91</v>
      </c>
      <c r="AA31" s="17">
        <f>[27]Outubro!$F$30</f>
        <v>91</v>
      </c>
      <c r="AB31" s="17">
        <f>[27]Outubro!$F$31</f>
        <v>97</v>
      </c>
      <c r="AC31" s="17">
        <f>[27]Outubro!$F$32</f>
        <v>82</v>
      </c>
      <c r="AD31" s="17">
        <f>[27]Outubro!$F$33</f>
        <v>78</v>
      </c>
      <c r="AE31" s="17">
        <f>[27]Outubro!$F$34</f>
        <v>70</v>
      </c>
      <c r="AF31" s="17">
        <f>[27]Outubro!$F$35</f>
        <v>72</v>
      </c>
      <c r="AG31" s="27">
        <f>MAX(B31:AF31)</f>
        <v>98</v>
      </c>
      <c r="AH31" s="30">
        <f>AVERAGE(B31:AF31)</f>
        <v>84.451612903225808</v>
      </c>
    </row>
    <row r="32" spans="1:34" ht="17.100000000000001" customHeight="1" x14ac:dyDescent="0.2">
      <c r="A32" s="15" t="s">
        <v>20</v>
      </c>
      <c r="B32" s="17" t="str">
        <f>[28]Outubro!$F$5</f>
        <v>*</v>
      </c>
      <c r="C32" s="17" t="str">
        <f>[28]Outubro!$F$6</f>
        <v>*</v>
      </c>
      <c r="D32" s="17" t="str">
        <f>[28]Outubro!$F$7</f>
        <v>*</v>
      </c>
      <c r="E32" s="17" t="str">
        <f>[28]Outubro!$F$8</f>
        <v>*</v>
      </c>
      <c r="F32" s="17" t="str">
        <f>[28]Outubro!$F$9</f>
        <v>*</v>
      </c>
      <c r="G32" s="17" t="str">
        <f>[28]Outubro!$F$10</f>
        <v>*</v>
      </c>
      <c r="H32" s="17" t="str">
        <f>[28]Outubro!$F$11</f>
        <v>*</v>
      </c>
      <c r="I32" s="17" t="str">
        <f>[28]Outubro!$F$12</f>
        <v>*</v>
      </c>
      <c r="J32" s="17" t="str">
        <f>[28]Outubro!$F$13</f>
        <v>*</v>
      </c>
      <c r="K32" s="17" t="str">
        <f>[28]Outubro!$F$14</f>
        <v>*</v>
      </c>
      <c r="L32" s="17" t="str">
        <f>[28]Outubro!$F$15</f>
        <v>*</v>
      </c>
      <c r="M32" s="17" t="str">
        <f>[28]Outubro!$F$16</f>
        <v>*</v>
      </c>
      <c r="N32" s="17" t="str">
        <f>[28]Outubro!$F$17</f>
        <v>*</v>
      </c>
      <c r="O32" s="17" t="str">
        <f>[28]Outubro!$F$18</f>
        <v>*</v>
      </c>
      <c r="P32" s="17" t="str">
        <f>[28]Outubro!$F$19</f>
        <v>*</v>
      </c>
      <c r="Q32" s="17" t="str">
        <f>[28]Outubro!$F$20</f>
        <v>*</v>
      </c>
      <c r="R32" s="17" t="str">
        <f>[28]Outubro!$F$21</f>
        <v>*</v>
      </c>
      <c r="S32" s="17" t="str">
        <f>[28]Outubro!$F$22</f>
        <v>*</v>
      </c>
      <c r="T32" s="17" t="str">
        <f>[28]Outubro!$F$23</f>
        <v>*</v>
      </c>
      <c r="U32" s="17" t="str">
        <f>[28]Outubro!$F$24</f>
        <v>*</v>
      </c>
      <c r="V32" s="17" t="str">
        <f>[28]Outubro!$F$25</f>
        <v>*</v>
      </c>
      <c r="W32" s="17" t="str">
        <f>[28]Outubro!$F$26</f>
        <v>*</v>
      </c>
      <c r="X32" s="17" t="str">
        <f>[28]Outubro!$F$27</f>
        <v>*</v>
      </c>
      <c r="Y32" s="17" t="str">
        <f>[28]Outubro!$F$28</f>
        <v>*</v>
      </c>
      <c r="Z32" s="17" t="str">
        <f>[28]Outubro!$F$29</f>
        <v>*</v>
      </c>
      <c r="AA32" s="17" t="str">
        <f>[28]Outubro!$F$30</f>
        <v>*</v>
      </c>
      <c r="AB32" s="17" t="str">
        <f>[28]Outubro!$F$31</f>
        <v>*</v>
      </c>
      <c r="AC32" s="17" t="str">
        <f>[28]Outubro!$F$32</f>
        <v>*</v>
      </c>
      <c r="AD32" s="17" t="str">
        <f>[28]Outubro!$F$33</f>
        <v>*</v>
      </c>
      <c r="AE32" s="17" t="str">
        <f>[28]Outubro!$F$34</f>
        <v>*</v>
      </c>
      <c r="AF32" s="17" t="str">
        <f>[28]Outubro!$F$35</f>
        <v>*</v>
      </c>
      <c r="AG32" s="27" t="s">
        <v>141</v>
      </c>
      <c r="AH32" s="30" t="s">
        <v>141</v>
      </c>
    </row>
    <row r="33" spans="1:35" s="5" customFormat="1" ht="17.100000000000001" customHeight="1" thickBot="1" x14ac:dyDescent="0.25">
      <c r="A33" s="23" t="s">
        <v>33</v>
      </c>
      <c r="B33" s="24">
        <f t="shared" ref="B33:AG33" si="10">MAX(B5:B32)</f>
        <v>100</v>
      </c>
      <c r="C33" s="24">
        <f t="shared" si="10"/>
        <v>92</v>
      </c>
      <c r="D33" s="24">
        <f t="shared" si="10"/>
        <v>100</v>
      </c>
      <c r="E33" s="24">
        <f t="shared" si="10"/>
        <v>100</v>
      </c>
      <c r="F33" s="24">
        <f t="shared" si="10"/>
        <v>100</v>
      </c>
      <c r="G33" s="24">
        <f t="shared" si="10"/>
        <v>100</v>
      </c>
      <c r="H33" s="24">
        <f t="shared" si="10"/>
        <v>100</v>
      </c>
      <c r="I33" s="24">
        <f t="shared" si="10"/>
        <v>100</v>
      </c>
      <c r="J33" s="24">
        <f t="shared" si="10"/>
        <v>100</v>
      </c>
      <c r="K33" s="24">
        <f t="shared" si="10"/>
        <v>91</v>
      </c>
      <c r="L33" s="24">
        <f t="shared" si="10"/>
        <v>93</v>
      </c>
      <c r="M33" s="24">
        <f t="shared" si="10"/>
        <v>100</v>
      </c>
      <c r="N33" s="24">
        <f t="shared" si="10"/>
        <v>100</v>
      </c>
      <c r="O33" s="24">
        <f t="shared" si="10"/>
        <v>100</v>
      </c>
      <c r="P33" s="24">
        <f t="shared" si="10"/>
        <v>100</v>
      </c>
      <c r="Q33" s="24">
        <f t="shared" si="10"/>
        <v>98</v>
      </c>
      <c r="R33" s="24">
        <f t="shared" si="10"/>
        <v>100</v>
      </c>
      <c r="S33" s="24">
        <f t="shared" si="10"/>
        <v>100</v>
      </c>
      <c r="T33" s="24">
        <f t="shared" si="10"/>
        <v>100</v>
      </c>
      <c r="U33" s="24">
        <f t="shared" si="10"/>
        <v>100</v>
      </c>
      <c r="V33" s="24">
        <f t="shared" si="10"/>
        <v>100</v>
      </c>
      <c r="W33" s="24">
        <f t="shared" si="10"/>
        <v>100</v>
      </c>
      <c r="X33" s="24">
        <f t="shared" si="10"/>
        <v>100</v>
      </c>
      <c r="Y33" s="24">
        <f t="shared" si="10"/>
        <v>100</v>
      </c>
      <c r="Z33" s="24">
        <f t="shared" si="10"/>
        <v>100</v>
      </c>
      <c r="AA33" s="24">
        <f t="shared" si="10"/>
        <v>100</v>
      </c>
      <c r="AB33" s="24">
        <f t="shared" si="10"/>
        <v>100</v>
      </c>
      <c r="AC33" s="24">
        <f t="shared" si="10"/>
        <v>96</v>
      </c>
      <c r="AD33" s="24">
        <f t="shared" si="10"/>
        <v>100</v>
      </c>
      <c r="AE33" s="24">
        <f t="shared" si="10"/>
        <v>99</v>
      </c>
      <c r="AF33" s="24">
        <f t="shared" si="10"/>
        <v>100</v>
      </c>
      <c r="AG33" s="27">
        <f t="shared" si="10"/>
        <v>100</v>
      </c>
      <c r="AH33" s="34">
        <f>AVERAGE(AH5:AH32)</f>
        <v>84.759405951093314</v>
      </c>
      <c r="AI33" s="8"/>
    </row>
    <row r="34" spans="1:35" x14ac:dyDescent="0.2">
      <c r="A34" s="109"/>
      <c r="B34" s="110"/>
      <c r="C34" s="110"/>
      <c r="D34" s="110" t="s">
        <v>134</v>
      </c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2"/>
      <c r="AE34" s="113"/>
      <c r="AF34" s="114"/>
      <c r="AG34" s="114"/>
      <c r="AH34" s="115"/>
      <c r="AI34"/>
    </row>
    <row r="35" spans="1:35" x14ac:dyDescent="0.2">
      <c r="A35" s="83"/>
      <c r="B35" s="90"/>
      <c r="C35" s="90"/>
      <c r="D35" s="90"/>
      <c r="E35" s="90" t="s">
        <v>135</v>
      </c>
      <c r="F35" s="90"/>
      <c r="G35" s="90"/>
      <c r="H35" s="90"/>
      <c r="I35" s="90"/>
      <c r="J35" s="91"/>
      <c r="K35" s="91"/>
      <c r="L35" s="91"/>
      <c r="M35" s="91" t="s">
        <v>49</v>
      </c>
      <c r="N35" s="91"/>
      <c r="O35" s="91"/>
      <c r="P35" s="91"/>
      <c r="Q35" s="91"/>
      <c r="R35" s="91"/>
      <c r="S35" s="91"/>
      <c r="T35" s="131" t="s">
        <v>136</v>
      </c>
      <c r="U35" s="131"/>
      <c r="V35" s="131"/>
      <c r="W35" s="131"/>
      <c r="X35" s="131"/>
      <c r="Y35" s="91"/>
      <c r="Z35" s="91"/>
      <c r="AA35" s="91"/>
      <c r="AB35" s="91"/>
      <c r="AC35" s="90"/>
      <c r="AD35" s="90"/>
      <c r="AE35" s="90"/>
      <c r="AF35" s="91"/>
      <c r="AG35" s="102"/>
      <c r="AH35" s="96"/>
      <c r="AI35"/>
    </row>
    <row r="36" spans="1:35" ht="13.5" thickBot="1" x14ac:dyDescent="0.25">
      <c r="A36" s="97"/>
      <c r="B36" s="99"/>
      <c r="C36" s="99"/>
      <c r="D36" s="99"/>
      <c r="E36" s="99"/>
      <c r="F36" s="99"/>
      <c r="G36" s="99"/>
      <c r="H36" s="99"/>
      <c r="I36" s="99"/>
      <c r="J36" s="104"/>
      <c r="K36" s="104"/>
      <c r="L36" s="104"/>
      <c r="M36" s="104" t="s">
        <v>50</v>
      </c>
      <c r="N36" s="104"/>
      <c r="O36" s="104"/>
      <c r="P36" s="104"/>
      <c r="Q36" s="99"/>
      <c r="R36" s="99"/>
      <c r="S36" s="99"/>
      <c r="T36" s="138" t="s">
        <v>137</v>
      </c>
      <c r="U36" s="138"/>
      <c r="V36" s="138"/>
      <c r="W36" s="138"/>
      <c r="X36" s="138"/>
      <c r="Y36" s="104"/>
      <c r="Z36" s="104"/>
      <c r="AA36" s="104"/>
      <c r="AB36" s="104"/>
      <c r="AC36" s="99"/>
      <c r="AD36" s="99"/>
      <c r="AE36" s="99"/>
      <c r="AF36" s="99"/>
      <c r="AG36" s="105"/>
      <c r="AH36" s="106"/>
      <c r="AI36" s="2"/>
    </row>
    <row r="37" spans="1:35" x14ac:dyDescent="0.2">
      <c r="AD37" s="9"/>
      <c r="AE37" s="1"/>
      <c r="AF37"/>
      <c r="AG37" s="40"/>
      <c r="AH37" s="40"/>
      <c r="AI37" s="2"/>
    </row>
    <row r="43" spans="1:35" x14ac:dyDescent="0.2">
      <c r="L43" s="2" t="s">
        <v>51</v>
      </c>
    </row>
  </sheetData>
  <sheetProtection password="C6EC" sheet="1" objects="1" scenarios="1"/>
  <mergeCells count="36">
    <mergeCell ref="T35:X35"/>
    <mergeCell ref="T36:X36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AF3:AF4"/>
    <mergeCell ref="T3:T4"/>
    <mergeCell ref="AE3:AE4"/>
    <mergeCell ref="Z3:Z4"/>
    <mergeCell ref="U3:U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90" zoomScaleNormal="90" workbookViewId="0">
      <selection activeCell="AJ16" sqref="AJ16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41" t="s">
        <v>27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</row>
    <row r="2" spans="1:34" s="4" customFormat="1" ht="20.100000000000001" customHeight="1" x14ac:dyDescent="0.2">
      <c r="A2" s="130" t="s">
        <v>21</v>
      </c>
      <c r="B2" s="133" t="s">
        <v>133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5"/>
    </row>
    <row r="3" spans="1:34" s="5" customFormat="1" ht="20.100000000000001" customHeight="1" x14ac:dyDescent="0.2">
      <c r="A3" s="130"/>
      <c r="B3" s="127">
        <v>1</v>
      </c>
      <c r="C3" s="127">
        <f>SUM(B3+1)</f>
        <v>2</v>
      </c>
      <c r="D3" s="127">
        <f t="shared" ref="D3:AD3" si="0">SUM(C3+1)</f>
        <v>3</v>
      </c>
      <c r="E3" s="127">
        <f t="shared" si="0"/>
        <v>4</v>
      </c>
      <c r="F3" s="127">
        <f t="shared" si="0"/>
        <v>5</v>
      </c>
      <c r="G3" s="127">
        <f t="shared" si="0"/>
        <v>6</v>
      </c>
      <c r="H3" s="127">
        <f t="shared" si="0"/>
        <v>7</v>
      </c>
      <c r="I3" s="127">
        <f t="shared" si="0"/>
        <v>8</v>
      </c>
      <c r="J3" s="127">
        <f t="shared" si="0"/>
        <v>9</v>
      </c>
      <c r="K3" s="127">
        <f t="shared" si="0"/>
        <v>10</v>
      </c>
      <c r="L3" s="127">
        <f t="shared" si="0"/>
        <v>11</v>
      </c>
      <c r="M3" s="127">
        <f t="shared" si="0"/>
        <v>12</v>
      </c>
      <c r="N3" s="127">
        <f t="shared" si="0"/>
        <v>13</v>
      </c>
      <c r="O3" s="127">
        <f t="shared" si="0"/>
        <v>14</v>
      </c>
      <c r="P3" s="127">
        <f t="shared" si="0"/>
        <v>15</v>
      </c>
      <c r="Q3" s="127">
        <f t="shared" si="0"/>
        <v>16</v>
      </c>
      <c r="R3" s="127">
        <f t="shared" si="0"/>
        <v>17</v>
      </c>
      <c r="S3" s="127">
        <f t="shared" si="0"/>
        <v>18</v>
      </c>
      <c r="T3" s="127">
        <f t="shared" si="0"/>
        <v>19</v>
      </c>
      <c r="U3" s="127">
        <f t="shared" si="0"/>
        <v>20</v>
      </c>
      <c r="V3" s="127">
        <f t="shared" si="0"/>
        <v>21</v>
      </c>
      <c r="W3" s="127">
        <f t="shared" si="0"/>
        <v>22</v>
      </c>
      <c r="X3" s="127">
        <f t="shared" si="0"/>
        <v>23</v>
      </c>
      <c r="Y3" s="127">
        <f t="shared" si="0"/>
        <v>24</v>
      </c>
      <c r="Z3" s="127">
        <f t="shared" si="0"/>
        <v>25</v>
      </c>
      <c r="AA3" s="127">
        <f t="shared" si="0"/>
        <v>26</v>
      </c>
      <c r="AB3" s="127">
        <f t="shared" si="0"/>
        <v>27</v>
      </c>
      <c r="AC3" s="127">
        <f t="shared" si="0"/>
        <v>28</v>
      </c>
      <c r="AD3" s="127">
        <f t="shared" si="0"/>
        <v>29</v>
      </c>
      <c r="AE3" s="127">
        <v>30</v>
      </c>
      <c r="AF3" s="127">
        <v>31</v>
      </c>
      <c r="AG3" s="25" t="s">
        <v>40</v>
      </c>
      <c r="AH3" s="33" t="s">
        <v>38</v>
      </c>
    </row>
    <row r="4" spans="1:34" s="5" customFormat="1" ht="20.100000000000001" customHeight="1" x14ac:dyDescent="0.2">
      <c r="A4" s="13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25" t="s">
        <v>37</v>
      </c>
      <c r="AH4" s="33" t="s">
        <v>37</v>
      </c>
    </row>
    <row r="5" spans="1:34" s="5" customFormat="1" ht="20.100000000000001" customHeight="1" x14ac:dyDescent="0.2">
      <c r="A5" s="15" t="s">
        <v>44</v>
      </c>
      <c r="B5" s="17">
        <f>[1]Outubro!$G$5</f>
        <v>29</v>
      </c>
      <c r="C5" s="17">
        <f>[1]Outubro!$G$6</f>
        <v>29</v>
      </c>
      <c r="D5" s="17">
        <f>[1]Outubro!$G$7</f>
        <v>40</v>
      </c>
      <c r="E5" s="17">
        <f>[1]Outubro!$G$8</f>
        <v>59</v>
      </c>
      <c r="F5" s="17">
        <f>[1]Outubro!$G$9</f>
        <v>72</v>
      </c>
      <c r="G5" s="17">
        <f>[1]Outubro!$G$10</f>
        <v>32</v>
      </c>
      <c r="H5" s="17">
        <f>[1]Outubro!$G$11</f>
        <v>24</v>
      </c>
      <c r="I5" s="17">
        <f>[1]Outubro!$G$12</f>
        <v>18</v>
      </c>
      <c r="J5" s="17">
        <f>[1]Outubro!$G$13</f>
        <v>18</v>
      </c>
      <c r="K5" s="17">
        <f>[1]Outubro!$G$14</f>
        <v>22</v>
      </c>
      <c r="L5" s="17">
        <f>[1]Outubro!$G$15</f>
        <v>25</v>
      </c>
      <c r="M5" s="17">
        <f>[1]Outubro!$G$16</f>
        <v>29</v>
      </c>
      <c r="N5" s="17">
        <f>[1]Outubro!$G$17</f>
        <v>46</v>
      </c>
      <c r="O5" s="17">
        <f>[1]Outubro!$G$18</f>
        <v>62</v>
      </c>
      <c r="P5" s="17">
        <f>[1]Outubro!$G$19</f>
        <v>32</v>
      </c>
      <c r="Q5" s="17">
        <f>[1]Outubro!$G$20</f>
        <v>27</v>
      </c>
      <c r="R5" s="17">
        <f>[1]Outubro!$G$21</f>
        <v>34</v>
      </c>
      <c r="S5" s="17">
        <f>[1]Outubro!$G$22</f>
        <v>29</v>
      </c>
      <c r="T5" s="17">
        <f>[1]Outubro!$G$23</f>
        <v>21</v>
      </c>
      <c r="U5" s="17">
        <f>[1]Outubro!$G$24</f>
        <v>27</v>
      </c>
      <c r="V5" s="17">
        <f>[1]Outubro!$G$25</f>
        <v>52</v>
      </c>
      <c r="W5" s="17">
        <f>[1]Outubro!$G$26</f>
        <v>39</v>
      </c>
      <c r="X5" s="17">
        <f>[1]Outubro!$G$27</f>
        <v>36</v>
      </c>
      <c r="Y5" s="17">
        <f>[1]Outubro!$G$28</f>
        <v>46</v>
      </c>
      <c r="Z5" s="17">
        <f>[1]Outubro!$G$29</f>
        <v>46</v>
      </c>
      <c r="AA5" s="17">
        <f>[1]Outubro!$G$30</f>
        <v>45</v>
      </c>
      <c r="AB5" s="17">
        <f>[1]Outubro!$G$31</f>
        <v>34</v>
      </c>
      <c r="AC5" s="17">
        <f>[1]Outubro!$G$32</f>
        <v>23</v>
      </c>
      <c r="AD5" s="17">
        <f>[1]Outubro!$G$33</f>
        <v>24</v>
      </c>
      <c r="AE5" s="17">
        <f>[1]Outubro!$G$34</f>
        <v>25</v>
      </c>
      <c r="AF5" s="17">
        <f>[1]Outubro!$G$35</f>
        <v>31</v>
      </c>
      <c r="AG5" s="26">
        <f>MIN(B5:AF5)</f>
        <v>18</v>
      </c>
      <c r="AH5" s="29">
        <f>AVERAGE(B5:AF5)</f>
        <v>34.70967741935484</v>
      </c>
    </row>
    <row r="6" spans="1:34" ht="17.100000000000001" customHeight="1" x14ac:dyDescent="0.2">
      <c r="A6" s="15" t="s">
        <v>0</v>
      </c>
      <c r="B6" s="17">
        <f>[2]Outubro!$G$5</f>
        <v>33</v>
      </c>
      <c r="C6" s="17">
        <f>[2]Outubro!$G$6</f>
        <v>29</v>
      </c>
      <c r="D6" s="17">
        <f>[2]Outubro!$G$7</f>
        <v>52</v>
      </c>
      <c r="E6" s="17">
        <f>[2]Outubro!$G$8</f>
        <v>49</v>
      </c>
      <c r="F6" s="17">
        <f>[2]Outubro!$G$9</f>
        <v>41</v>
      </c>
      <c r="G6" s="17">
        <f>[2]Outubro!$G$10</f>
        <v>44</v>
      </c>
      <c r="H6" s="17">
        <f>[2]Outubro!$G$11</f>
        <v>24</v>
      </c>
      <c r="I6" s="17">
        <f>[2]Outubro!$G$12</f>
        <v>22</v>
      </c>
      <c r="J6" s="17">
        <f>[2]Outubro!$G$13</f>
        <v>18</v>
      </c>
      <c r="K6" s="17">
        <f>[2]Outubro!$G$14</f>
        <v>18</v>
      </c>
      <c r="L6" s="17">
        <f>[2]Outubro!$G$15</f>
        <v>26</v>
      </c>
      <c r="M6" s="17">
        <f>[2]Outubro!$G$16</f>
        <v>31</v>
      </c>
      <c r="N6" s="17">
        <f>[2]Outubro!$G$17</f>
        <v>64</v>
      </c>
      <c r="O6" s="17">
        <f>[2]Outubro!$G$18</f>
        <v>60</v>
      </c>
      <c r="P6" s="17">
        <f>[2]Outubro!$G$19</f>
        <v>36</v>
      </c>
      <c r="Q6" s="17">
        <f>[2]Outubro!$G$20</f>
        <v>27</v>
      </c>
      <c r="R6" s="17">
        <f>[2]Outubro!$G$21</f>
        <v>32</v>
      </c>
      <c r="S6" s="17">
        <f>[2]Outubro!$G$22</f>
        <v>30</v>
      </c>
      <c r="T6" s="17">
        <f>[2]Outubro!$G$23</f>
        <v>27</v>
      </c>
      <c r="U6" s="17">
        <f>[2]Outubro!$G$24</f>
        <v>46</v>
      </c>
      <c r="V6" s="17">
        <f>[2]Outubro!$G$25</f>
        <v>32</v>
      </c>
      <c r="W6" s="17">
        <f>[2]Outubro!$G$26</f>
        <v>31</v>
      </c>
      <c r="X6" s="17">
        <f>[2]Outubro!$G$27</f>
        <v>31</v>
      </c>
      <c r="Y6" s="17">
        <f>[2]Outubro!$G$28</f>
        <v>32</v>
      </c>
      <c r="Z6" s="17">
        <f>[2]Outubro!$G$29</f>
        <v>29</v>
      </c>
      <c r="AA6" s="17">
        <f>[2]Outubro!$G$30</f>
        <v>64</v>
      </c>
      <c r="AB6" s="17">
        <f>[2]Outubro!$G$31</f>
        <v>46</v>
      </c>
      <c r="AC6" s="17">
        <f>[2]Outubro!$G$32</f>
        <v>26</v>
      </c>
      <c r="AD6" s="17">
        <f>[2]Outubro!$G$33</f>
        <v>25</v>
      </c>
      <c r="AE6" s="17">
        <f>[2]Outubro!$G$34</f>
        <v>24</v>
      </c>
      <c r="AF6" s="17">
        <f>[2]Outubro!$G$35</f>
        <v>29</v>
      </c>
      <c r="AG6" s="27">
        <f>MIN(B6:AF6)</f>
        <v>18</v>
      </c>
      <c r="AH6" s="30">
        <f t="shared" ref="AH6:AH16" si="1">AVERAGE(B6:AF6)</f>
        <v>34.774193548387096</v>
      </c>
    </row>
    <row r="7" spans="1:34" ht="17.100000000000001" customHeight="1" x14ac:dyDescent="0.2">
      <c r="A7" s="15" t="s">
        <v>1</v>
      </c>
      <c r="B7" s="17">
        <f>[3]Outubro!$G$5</f>
        <v>28</v>
      </c>
      <c r="C7" s="17">
        <f>[3]Outubro!$G$6</f>
        <v>28</v>
      </c>
      <c r="D7" s="17">
        <f>[3]Outubro!$G$7</f>
        <v>35</v>
      </c>
      <c r="E7" s="17">
        <f>[3]Outubro!$G$8</f>
        <v>49</v>
      </c>
      <c r="F7" s="17">
        <f>[3]Outubro!$G$9</f>
        <v>48</v>
      </c>
      <c r="G7" s="17">
        <f>[3]Outubro!$G$10</f>
        <v>30</v>
      </c>
      <c r="H7" s="17">
        <f>[3]Outubro!$G$11</f>
        <v>25</v>
      </c>
      <c r="I7" s="17">
        <f>[3]Outubro!$G$12</f>
        <v>22</v>
      </c>
      <c r="J7" s="17">
        <f>[3]Outubro!$G$13</f>
        <v>20</v>
      </c>
      <c r="K7" s="17">
        <f>[3]Outubro!$G$14</f>
        <v>17</v>
      </c>
      <c r="L7" s="17">
        <f>[3]Outubro!$G$15</f>
        <v>29</v>
      </c>
      <c r="M7" s="17">
        <f>[3]Outubro!$G$16</f>
        <v>42</v>
      </c>
      <c r="N7" s="17">
        <f>[3]Outubro!$G$17</f>
        <v>39</v>
      </c>
      <c r="O7" s="17">
        <f>[3]Outubro!$G$18</f>
        <v>50</v>
      </c>
      <c r="P7" s="17">
        <f>[3]Outubro!$G$19</f>
        <v>28</v>
      </c>
      <c r="Q7" s="17">
        <f>[3]Outubro!$G$20</f>
        <v>28</v>
      </c>
      <c r="R7" s="17">
        <f>[3]Outubro!$G$21</f>
        <v>30</v>
      </c>
      <c r="S7" s="17">
        <f>[3]Outubro!$G$22</f>
        <v>33</v>
      </c>
      <c r="T7" s="17">
        <f>[3]Outubro!$G$23</f>
        <v>25</v>
      </c>
      <c r="U7" s="17">
        <f>[3]Outubro!$G$24</f>
        <v>37</v>
      </c>
      <c r="V7" s="17">
        <f>[3]Outubro!$G$25</f>
        <v>36</v>
      </c>
      <c r="W7" s="17">
        <f>[3]Outubro!$G$26</f>
        <v>28</v>
      </c>
      <c r="X7" s="17">
        <f>[3]Outubro!$G$27</f>
        <v>29</v>
      </c>
      <c r="Y7" s="17">
        <f>[3]Outubro!$G$28</f>
        <v>55</v>
      </c>
      <c r="Z7" s="17">
        <f>[3]Outubro!$G$29</f>
        <v>33</v>
      </c>
      <c r="AA7" s="17">
        <f>[3]Outubro!$G$30</f>
        <v>50</v>
      </c>
      <c r="AB7" s="17">
        <f>[3]Outubro!$G$31</f>
        <v>25</v>
      </c>
      <c r="AC7" s="17">
        <f>[3]Outubro!$G$32</f>
        <v>18</v>
      </c>
      <c r="AD7" s="17">
        <f>[3]Outubro!$G$33</f>
        <v>13</v>
      </c>
      <c r="AE7" s="17">
        <f>[3]Outubro!$G$34</f>
        <v>21</v>
      </c>
      <c r="AF7" s="17">
        <f>[3]Outubro!$G$35</f>
        <v>29</v>
      </c>
      <c r="AG7" s="27">
        <f t="shared" ref="AG7:AG16" si="2">MIN(B7:AF7)</f>
        <v>13</v>
      </c>
      <c r="AH7" s="30">
        <f t="shared" si="1"/>
        <v>31.612903225806452</v>
      </c>
    </row>
    <row r="8" spans="1:34" ht="17.100000000000001" customHeight="1" x14ac:dyDescent="0.2">
      <c r="A8" s="15" t="s">
        <v>74</v>
      </c>
      <c r="B8" s="17">
        <f>[4]Outubro!$G$5</f>
        <v>33</v>
      </c>
      <c r="C8" s="17">
        <f>[4]Outubro!$G$6</f>
        <v>33</v>
      </c>
      <c r="D8" s="17">
        <f>[4]Outubro!$G$7</f>
        <v>47</v>
      </c>
      <c r="E8" s="17">
        <f>[4]Outubro!$G$8</f>
        <v>46</v>
      </c>
      <c r="F8" s="17">
        <f>[4]Outubro!$G$9</f>
        <v>49</v>
      </c>
      <c r="G8" s="17">
        <f>[4]Outubro!$G$10</f>
        <v>37</v>
      </c>
      <c r="H8" s="17">
        <f>[4]Outubro!$G$11</f>
        <v>28</v>
      </c>
      <c r="I8" s="17">
        <f>[4]Outubro!$G$12</f>
        <v>15</v>
      </c>
      <c r="J8" s="17">
        <f>[4]Outubro!$G$13</f>
        <v>17</v>
      </c>
      <c r="K8" s="17">
        <f>[4]Outubro!$G$14</f>
        <v>26</v>
      </c>
      <c r="L8" s="17">
        <f>[4]Outubro!$G$15</f>
        <v>39</v>
      </c>
      <c r="M8" s="17">
        <f>[4]Outubro!$G$16</f>
        <v>27</v>
      </c>
      <c r="N8" s="17">
        <f>[4]Outubro!$G$17</f>
        <v>46</v>
      </c>
      <c r="O8" s="17">
        <f>[4]Outubro!$G$18</f>
        <v>74</v>
      </c>
      <c r="P8" s="17">
        <f>[4]Outubro!$G$19</f>
        <v>46</v>
      </c>
      <c r="Q8" s="17">
        <f>[4]Outubro!$G$20</f>
        <v>28</v>
      </c>
      <c r="R8" s="17">
        <f>[4]Outubro!$G$21</f>
        <v>38</v>
      </c>
      <c r="S8" s="17">
        <f>[4]Outubro!$G$22</f>
        <v>34</v>
      </c>
      <c r="T8" s="17">
        <f>[4]Outubro!$G$23</f>
        <v>24</v>
      </c>
      <c r="U8" s="17">
        <f>[4]Outubro!$G$24</f>
        <v>28</v>
      </c>
      <c r="V8" s="17">
        <f>[4]Outubro!$G$25</f>
        <v>56</v>
      </c>
      <c r="W8" s="17">
        <f>[4]Outubro!$G$26</f>
        <v>45</v>
      </c>
      <c r="X8" s="17">
        <f>[4]Outubro!$G$27</f>
        <v>40</v>
      </c>
      <c r="Y8" s="17">
        <f>[4]Outubro!$G$28</f>
        <v>50</v>
      </c>
      <c r="Z8" s="17">
        <f>[4]Outubro!$G$29</f>
        <v>54</v>
      </c>
      <c r="AA8" s="17">
        <f>[4]Outubro!$G$30</f>
        <v>68</v>
      </c>
      <c r="AB8" s="17">
        <f>[4]Outubro!$G$31</f>
        <v>39</v>
      </c>
      <c r="AC8" s="17">
        <f>[4]Outubro!$G$32</f>
        <v>30</v>
      </c>
      <c r="AD8" s="17">
        <f>[4]Outubro!$G$33</f>
        <v>29</v>
      </c>
      <c r="AE8" s="17">
        <f>[4]Outubro!$G$34</f>
        <v>32</v>
      </c>
      <c r="AF8" s="17">
        <f>[4]Outubro!$G$35</f>
        <v>41</v>
      </c>
      <c r="AG8" s="76">
        <f t="shared" si="2"/>
        <v>15</v>
      </c>
      <c r="AH8" s="30">
        <f t="shared" si="1"/>
        <v>38.677419354838712</v>
      </c>
    </row>
    <row r="9" spans="1:34" ht="17.100000000000001" customHeight="1" x14ac:dyDescent="0.2">
      <c r="A9" s="15" t="s">
        <v>45</v>
      </c>
      <c r="B9" s="17">
        <f>[5]Outubro!$G$5</f>
        <v>37</v>
      </c>
      <c r="C9" s="17">
        <f>[5]Outubro!$G$6</f>
        <v>30</v>
      </c>
      <c r="D9" s="17">
        <f>[5]Outubro!$G$7</f>
        <v>60</v>
      </c>
      <c r="E9" s="17">
        <f>[5]Outubro!$G$8</f>
        <v>52</v>
      </c>
      <c r="F9" s="17">
        <f>[5]Outubro!$G$9</f>
        <v>49</v>
      </c>
      <c r="G9" s="17">
        <f>[5]Outubro!$G$10</f>
        <v>39</v>
      </c>
      <c r="H9" s="17">
        <f>[5]Outubro!$G$11</f>
        <v>25</v>
      </c>
      <c r="I9" s="17">
        <f>[5]Outubro!$G$12</f>
        <v>28</v>
      </c>
      <c r="J9" s="17">
        <f>[5]Outubro!$G$13</f>
        <v>26</v>
      </c>
      <c r="K9" s="17">
        <f>[5]Outubro!$G$14</f>
        <v>26</v>
      </c>
      <c r="L9" s="17">
        <f>[5]Outubro!$G$15</f>
        <v>32</v>
      </c>
      <c r="M9" s="17">
        <f>[5]Outubro!$G$16</f>
        <v>42</v>
      </c>
      <c r="N9" s="17">
        <f>[5]Outubro!$G$17</f>
        <v>50</v>
      </c>
      <c r="O9" s="17">
        <f>[5]Outubro!$G$18</f>
        <v>56</v>
      </c>
      <c r="P9" s="17">
        <f>[5]Outubro!$G$19</f>
        <v>39</v>
      </c>
      <c r="Q9" s="17">
        <f>[5]Outubro!$G$20</f>
        <v>31</v>
      </c>
      <c r="R9" s="17">
        <f>[5]Outubro!$G$21</f>
        <v>37</v>
      </c>
      <c r="S9" s="17">
        <f>[5]Outubro!$G$22</f>
        <v>34</v>
      </c>
      <c r="T9" s="17">
        <f>[5]Outubro!$G$23</f>
        <v>30</v>
      </c>
      <c r="U9" s="17">
        <f>[5]Outubro!$G$24</f>
        <v>54</v>
      </c>
      <c r="V9" s="17">
        <f>[5]Outubro!$G$25</f>
        <v>46</v>
      </c>
      <c r="W9" s="17">
        <f>[5]Outubro!$G$26</f>
        <v>37</v>
      </c>
      <c r="X9" s="17">
        <f>[5]Outubro!$G$27</f>
        <v>33</v>
      </c>
      <c r="Y9" s="17">
        <f>[5]Outubro!$G$28</f>
        <v>52</v>
      </c>
      <c r="Z9" s="17">
        <f>[5]Outubro!$G$29</f>
        <v>49</v>
      </c>
      <c r="AA9" s="17">
        <f>[5]Outubro!$G$30</f>
        <v>56</v>
      </c>
      <c r="AB9" s="17">
        <f>[5]Outubro!$G$31</f>
        <v>48</v>
      </c>
      <c r="AC9" s="17">
        <f>[5]Outubro!$G$32</f>
        <v>31</v>
      </c>
      <c r="AD9" s="17">
        <f>[5]Outubro!$G$33</f>
        <v>22</v>
      </c>
      <c r="AE9" s="17">
        <f>[5]Outubro!$G$34</f>
        <v>26</v>
      </c>
      <c r="AF9" s="17">
        <f>[5]Outubro!$G$35</f>
        <v>35</v>
      </c>
      <c r="AG9" s="27">
        <f t="shared" ref="AG9" si="3">MIN(B9:AF9)</f>
        <v>22</v>
      </c>
      <c r="AH9" s="30">
        <f t="shared" ref="AH9" si="4">AVERAGE(B9:AF9)</f>
        <v>39.096774193548384</v>
      </c>
    </row>
    <row r="10" spans="1:34" ht="17.100000000000001" customHeight="1" x14ac:dyDescent="0.2">
      <c r="A10" s="15" t="s">
        <v>2</v>
      </c>
      <c r="B10" s="17">
        <f>[6]Outubro!$G$5</f>
        <v>59</v>
      </c>
      <c r="C10" s="17">
        <f>[6]Outubro!$G$6</f>
        <v>59</v>
      </c>
      <c r="D10" s="17">
        <f>[6]Outubro!$G$7</f>
        <v>59</v>
      </c>
      <c r="E10" s="17">
        <f>[6]Outubro!$G$8</f>
        <v>65</v>
      </c>
      <c r="F10" s="17">
        <f>[6]Outubro!$G$9</f>
        <v>70</v>
      </c>
      <c r="G10" s="17">
        <f>[6]Outubro!$G$10</f>
        <v>52</v>
      </c>
      <c r="H10" s="17">
        <f>[6]Outubro!$G$11</f>
        <v>51</v>
      </c>
      <c r="I10" s="17">
        <f>[6]Outubro!$G$12</f>
        <v>48</v>
      </c>
      <c r="J10" s="17">
        <f>[6]Outubro!$G$13</f>
        <v>50</v>
      </c>
      <c r="K10" s="17">
        <f>[6]Outubro!$G$14</f>
        <v>47</v>
      </c>
      <c r="L10" s="17">
        <f>[6]Outubro!$G$15</f>
        <v>56</v>
      </c>
      <c r="M10" s="17">
        <f>[6]Outubro!$G$16</f>
        <v>65</v>
      </c>
      <c r="N10" s="17">
        <f>[6]Outubro!$G$17</f>
        <v>67</v>
      </c>
      <c r="O10" s="17">
        <f>[6]Outubro!$G$18</f>
        <v>70</v>
      </c>
      <c r="P10" s="17">
        <f>[6]Outubro!$G$19</f>
        <v>71</v>
      </c>
      <c r="Q10" s="17">
        <f>[6]Outubro!$G$20</f>
        <v>73</v>
      </c>
      <c r="R10" s="17">
        <f>[6]Outubro!$G$21</f>
        <v>71</v>
      </c>
      <c r="S10" s="17">
        <f>[6]Outubro!$G$22</f>
        <v>69</v>
      </c>
      <c r="T10" s="17">
        <f>[6]Outubro!$G$23</f>
        <v>70</v>
      </c>
      <c r="U10" s="17">
        <f>[6]Outubro!$G$24</f>
        <v>70</v>
      </c>
      <c r="V10" s="17">
        <f>[6]Outubro!$G$25</f>
        <v>70</v>
      </c>
      <c r="W10" s="17">
        <f>[6]Outubro!$G$26</f>
        <v>71</v>
      </c>
      <c r="X10" s="17">
        <f>[6]Outubro!$G$27</f>
        <v>70</v>
      </c>
      <c r="Y10" s="17">
        <f>[6]Outubro!$G$28</f>
        <v>71</v>
      </c>
      <c r="Z10" s="17">
        <f>[6]Outubro!$G$29</f>
        <v>72</v>
      </c>
      <c r="AA10" s="17">
        <f>[6]Outubro!$G$30</f>
        <v>72</v>
      </c>
      <c r="AB10" s="17">
        <f>[6]Outubro!$G$31</f>
        <v>61</v>
      </c>
      <c r="AC10" s="17">
        <f>[6]Outubro!$G$32</f>
        <v>61</v>
      </c>
      <c r="AD10" s="17">
        <f>[6]Outubro!$G$33</f>
        <v>60</v>
      </c>
      <c r="AE10" s="17">
        <f>[6]Outubro!$G$34</f>
        <v>65</v>
      </c>
      <c r="AF10" s="17">
        <f>[6]Outubro!$G$35</f>
        <v>68</v>
      </c>
      <c r="AG10" s="27">
        <f t="shared" si="2"/>
        <v>47</v>
      </c>
      <c r="AH10" s="30">
        <f t="shared" si="1"/>
        <v>63.967741935483872</v>
      </c>
    </row>
    <row r="11" spans="1:34" ht="17.100000000000001" customHeight="1" x14ac:dyDescent="0.2">
      <c r="A11" s="15" t="s">
        <v>3</v>
      </c>
      <c r="B11" s="17">
        <f>[7]Outubro!$G$5</f>
        <v>21</v>
      </c>
      <c r="C11" s="17">
        <f>[7]Outubro!$G$6</f>
        <v>26</v>
      </c>
      <c r="D11" s="17" t="str">
        <f>[7]Outubro!$G$7</f>
        <v>*</v>
      </c>
      <c r="E11" s="17" t="str">
        <f>[7]Outubro!$G$8</f>
        <v>*</v>
      </c>
      <c r="F11" s="17" t="str">
        <f>[7]Outubro!$G$9</f>
        <v>*</v>
      </c>
      <c r="G11" s="17" t="str">
        <f>[7]Outubro!$G$10</f>
        <v>*</v>
      </c>
      <c r="H11" s="17" t="str">
        <f>[7]Outubro!$G$11</f>
        <v>*</v>
      </c>
      <c r="I11" s="17" t="str">
        <f>[7]Outubro!$G$12</f>
        <v>*</v>
      </c>
      <c r="J11" s="17" t="str">
        <f>[7]Outubro!$G$13</f>
        <v>*</v>
      </c>
      <c r="K11" s="17" t="str">
        <f>[7]Outubro!$G$14</f>
        <v>*</v>
      </c>
      <c r="L11" s="17" t="str">
        <f>[7]Outubro!$G$15</f>
        <v>*</v>
      </c>
      <c r="M11" s="17" t="str">
        <f>[7]Outubro!$G$16</f>
        <v>*</v>
      </c>
      <c r="N11" s="17" t="str">
        <f>[7]Outubro!$G$17</f>
        <v>*</v>
      </c>
      <c r="O11" s="17" t="str">
        <f>[7]Outubro!$G$18</f>
        <v>*</v>
      </c>
      <c r="P11" s="17" t="str">
        <f>[7]Outubro!$G$19</f>
        <v>*</v>
      </c>
      <c r="Q11" s="17" t="str">
        <f>[7]Outubro!$G$20</f>
        <v>*</v>
      </c>
      <c r="R11" s="17" t="str">
        <f>[7]Outubro!$G$21</f>
        <v>*</v>
      </c>
      <c r="S11" s="17" t="str">
        <f>[7]Outubro!$G$22</f>
        <v>*</v>
      </c>
      <c r="T11" s="17" t="str">
        <f>[7]Outubro!$G$23</f>
        <v>*</v>
      </c>
      <c r="U11" s="17" t="str">
        <f>[7]Outubro!$G$24</f>
        <v>*</v>
      </c>
      <c r="V11" s="17" t="str">
        <f>[7]Outubro!$G$25</f>
        <v>*</v>
      </c>
      <c r="W11" s="17" t="str">
        <f>[7]Outubro!$G$26</f>
        <v>*</v>
      </c>
      <c r="X11" s="17" t="str">
        <f>[7]Outubro!$G$27</f>
        <v>*</v>
      </c>
      <c r="Y11" s="17" t="str">
        <f>[7]Outubro!$G$28</f>
        <v>*</v>
      </c>
      <c r="Z11" s="17">
        <f>[7]Outubro!$G$29</f>
        <v>46</v>
      </c>
      <c r="AA11" s="17">
        <f>[7]Outubro!$G$30</f>
        <v>34</v>
      </c>
      <c r="AB11" s="17">
        <f>[7]Outubro!$G$31</f>
        <v>46</v>
      </c>
      <c r="AC11" s="17">
        <f>[7]Outubro!$G$32</f>
        <v>25</v>
      </c>
      <c r="AD11" s="17">
        <f>[7]Outubro!$G$33</f>
        <v>19</v>
      </c>
      <c r="AE11" s="17">
        <f>[7]Outubro!$G$34</f>
        <v>28</v>
      </c>
      <c r="AF11" s="17">
        <f>[7]Outubro!$G$35</f>
        <v>34</v>
      </c>
      <c r="AG11" s="27">
        <f t="shared" si="2"/>
        <v>19</v>
      </c>
      <c r="AH11" s="30">
        <f>AVERAGE(B11:AF11)</f>
        <v>31</v>
      </c>
    </row>
    <row r="12" spans="1:34" ht="17.100000000000001" customHeight="1" x14ac:dyDescent="0.2">
      <c r="A12" s="15" t="s">
        <v>4</v>
      </c>
      <c r="B12" s="17">
        <f>[8]Outubro!$G$5</f>
        <v>21</v>
      </c>
      <c r="C12" s="17">
        <f>[8]Outubro!$G$6</f>
        <v>24</v>
      </c>
      <c r="D12" s="17">
        <f>[8]Outubro!$G$7</f>
        <v>27</v>
      </c>
      <c r="E12" s="17">
        <f>[8]Outubro!$G$8</f>
        <v>58</v>
      </c>
      <c r="F12" s="17">
        <f>[8]Outubro!$G$9</f>
        <v>65</v>
      </c>
      <c r="G12" s="17">
        <f>[8]Outubro!$G$10</f>
        <v>30</v>
      </c>
      <c r="H12" s="17">
        <f>[8]Outubro!$G$11</f>
        <v>25</v>
      </c>
      <c r="I12" s="17">
        <f>[8]Outubro!$G$12</f>
        <v>26</v>
      </c>
      <c r="J12" s="17">
        <f>[8]Outubro!$G$13</f>
        <v>18</v>
      </c>
      <c r="K12" s="17">
        <f>[8]Outubro!$G$14</f>
        <v>20</v>
      </c>
      <c r="L12" s="17">
        <f>[8]Outubro!$G$15</f>
        <v>29</v>
      </c>
      <c r="M12" s="17">
        <f>[8]Outubro!$G$16</f>
        <v>33</v>
      </c>
      <c r="N12" s="17">
        <f>[8]Outubro!$G$17</f>
        <v>33</v>
      </c>
      <c r="O12" s="17">
        <f>[8]Outubro!$G$18</f>
        <v>45</v>
      </c>
      <c r="P12" s="17">
        <f>[8]Outubro!$G$19</f>
        <v>36</v>
      </c>
      <c r="Q12" s="17">
        <f>[8]Outubro!$G$20</f>
        <v>28</v>
      </c>
      <c r="R12" s="17">
        <f>[8]Outubro!$G$21</f>
        <v>38</v>
      </c>
      <c r="S12" s="17">
        <f>[8]Outubro!$G$22</f>
        <v>35</v>
      </c>
      <c r="T12" s="17">
        <f>[8]Outubro!$G$23</f>
        <v>33</v>
      </c>
      <c r="U12" s="17">
        <f>[8]Outubro!$G$24</f>
        <v>44</v>
      </c>
      <c r="V12" s="17">
        <f>[8]Outubro!$G$25</f>
        <v>42</v>
      </c>
      <c r="W12" s="17">
        <f>[8]Outubro!$G$26</f>
        <v>48</v>
      </c>
      <c r="X12" s="17">
        <f>[8]Outubro!$G$27</f>
        <v>42</v>
      </c>
      <c r="Y12" s="17">
        <f>[8]Outubro!$G$28</f>
        <v>40</v>
      </c>
      <c r="Z12" s="17">
        <f>[8]Outubro!$G$29</f>
        <v>52</v>
      </c>
      <c r="AA12" s="17">
        <f>[8]Outubro!$G$30</f>
        <v>41</v>
      </c>
      <c r="AB12" s="17">
        <f>[8]Outubro!$G$31</f>
        <v>60</v>
      </c>
      <c r="AC12" s="17">
        <f>[8]Outubro!$G$32</f>
        <v>27</v>
      </c>
      <c r="AD12" s="17">
        <f>[8]Outubro!$G$33</f>
        <v>17</v>
      </c>
      <c r="AE12" s="17">
        <f>[8]Outubro!$G$34</f>
        <v>29</v>
      </c>
      <c r="AF12" s="17">
        <f>[8]Outubro!$G$35</f>
        <v>34</v>
      </c>
      <c r="AG12" s="27">
        <f t="shared" si="2"/>
        <v>17</v>
      </c>
      <c r="AH12" s="30">
        <f t="shared" si="1"/>
        <v>35.483870967741936</v>
      </c>
    </row>
    <row r="13" spans="1:34" ht="17.100000000000001" customHeight="1" x14ac:dyDescent="0.2">
      <c r="A13" s="15" t="s">
        <v>5</v>
      </c>
      <c r="B13" s="17">
        <f>[9]Outubro!$G$5</f>
        <v>26</v>
      </c>
      <c r="C13" s="17">
        <f>[9]Outubro!$G$6</f>
        <v>32</v>
      </c>
      <c r="D13" s="17">
        <f>[9]Outubro!$G$7</f>
        <v>45</v>
      </c>
      <c r="E13" s="17">
        <f>[9]Outubro!$G$8</f>
        <v>63</v>
      </c>
      <c r="F13" s="17">
        <f>[9]Outubro!$G$9</f>
        <v>64</v>
      </c>
      <c r="G13" s="17">
        <f>[9]Outubro!$G$10</f>
        <v>29</v>
      </c>
      <c r="H13" s="17">
        <f>[9]Outubro!$G$11</f>
        <v>28</v>
      </c>
      <c r="I13" s="17">
        <f>[9]Outubro!$G$12</f>
        <v>28</v>
      </c>
      <c r="J13" s="17">
        <f>[9]Outubro!$G$13</f>
        <v>26</v>
      </c>
      <c r="K13" s="17">
        <f>[9]Outubro!$G$14</f>
        <v>24</v>
      </c>
      <c r="L13" s="17">
        <f>[9]Outubro!$G$15</f>
        <v>35</v>
      </c>
      <c r="M13" s="17">
        <f>[9]Outubro!$G$16</f>
        <v>52</v>
      </c>
      <c r="N13" s="17">
        <f>[9]Outubro!$G$17</f>
        <v>46</v>
      </c>
      <c r="O13" s="17">
        <f>[9]Outubro!$G$18</f>
        <v>34</v>
      </c>
      <c r="P13" s="17">
        <f>[9]Outubro!$G$19</f>
        <v>46</v>
      </c>
      <c r="Q13" s="17">
        <f>[9]Outubro!$G$20</f>
        <v>29</v>
      </c>
      <c r="R13" s="17">
        <f>[9]Outubro!$G$21</f>
        <v>30</v>
      </c>
      <c r="S13" s="17">
        <f>[9]Outubro!$G$22</f>
        <v>31</v>
      </c>
      <c r="T13" s="17">
        <f>[9]Outubro!$G$23</f>
        <v>30</v>
      </c>
      <c r="U13" s="17">
        <f>[9]Outubro!$G$24</f>
        <v>44</v>
      </c>
      <c r="V13" s="17">
        <f>[9]Outubro!$G$25</f>
        <v>45</v>
      </c>
      <c r="W13" s="17">
        <f>[9]Outubro!$G$26</f>
        <v>38</v>
      </c>
      <c r="X13" s="17">
        <f>[9]Outubro!$G$27</f>
        <v>36</v>
      </c>
      <c r="Y13" s="17">
        <f>[9]Outubro!$G$28</f>
        <v>44</v>
      </c>
      <c r="Z13" s="17">
        <f>[9]Outubro!$G$29</f>
        <v>41</v>
      </c>
      <c r="AA13" s="17">
        <f>[9]Outubro!$G$30</f>
        <v>53</v>
      </c>
      <c r="AB13" s="17">
        <f>[9]Outubro!$G$31</f>
        <v>26</v>
      </c>
      <c r="AC13" s="17">
        <f>[9]Outubro!$G$32</f>
        <v>22</v>
      </c>
      <c r="AD13" s="17">
        <f>[9]Outubro!$G$33</f>
        <v>20</v>
      </c>
      <c r="AE13" s="17">
        <f>[9]Outubro!$G$34</f>
        <v>23</v>
      </c>
      <c r="AF13" s="17">
        <f>[9]Outubro!$G$35</f>
        <v>34</v>
      </c>
      <c r="AG13" s="27">
        <f t="shared" si="2"/>
        <v>20</v>
      </c>
      <c r="AH13" s="30">
        <f t="shared" si="1"/>
        <v>36.258064516129032</v>
      </c>
    </row>
    <row r="14" spans="1:34" ht="17.100000000000001" customHeight="1" x14ac:dyDescent="0.2">
      <c r="A14" s="15" t="s">
        <v>47</v>
      </c>
      <c r="B14" s="17">
        <f>[10]Outubro!$G$5</f>
        <v>17</v>
      </c>
      <c r="C14" s="17">
        <f>[10]Outubro!$G$6</f>
        <v>21</v>
      </c>
      <c r="D14" s="17">
        <f>[10]Outubro!$G$7</f>
        <v>28</v>
      </c>
      <c r="E14" s="17">
        <f>[10]Outubro!$G$8</f>
        <v>56</v>
      </c>
      <c r="F14" s="17">
        <f>[10]Outubro!$G$9</f>
        <v>57</v>
      </c>
      <c r="G14" s="17">
        <f>[10]Outubro!$G$10</f>
        <v>29</v>
      </c>
      <c r="H14" s="17">
        <f>[10]Outubro!$G$11</f>
        <v>19</v>
      </c>
      <c r="I14" s="17">
        <f>[10]Outubro!$G$12</f>
        <v>20</v>
      </c>
      <c r="J14" s="17">
        <f>[10]Outubro!$G$13</f>
        <v>12</v>
      </c>
      <c r="K14" s="17">
        <f>[10]Outubro!$G$14</f>
        <v>18</v>
      </c>
      <c r="L14" s="17">
        <f>[10]Outubro!$G$15</f>
        <v>31</v>
      </c>
      <c r="M14" s="17">
        <f>[10]Outubro!$G$16</f>
        <v>43</v>
      </c>
      <c r="N14" s="17">
        <f>[10]Outubro!$G$17</f>
        <v>40</v>
      </c>
      <c r="O14" s="17">
        <f>[10]Outubro!$G$18</f>
        <v>43</v>
      </c>
      <c r="P14" s="17">
        <f>[10]Outubro!$G$19</f>
        <v>41</v>
      </c>
      <c r="Q14" s="17">
        <f>[10]Outubro!$G$20</f>
        <v>27</v>
      </c>
      <c r="R14" s="17">
        <f>[10]Outubro!$G$21</f>
        <v>37</v>
      </c>
      <c r="S14" s="17">
        <f>[10]Outubro!$G$22</f>
        <v>35</v>
      </c>
      <c r="T14" s="17">
        <f>[10]Outubro!$G$23</f>
        <v>28</v>
      </c>
      <c r="U14" s="17">
        <f>[10]Outubro!$G$24</f>
        <v>53</v>
      </c>
      <c r="V14" s="17">
        <f>[10]Outubro!$G$25</f>
        <v>40</v>
      </c>
      <c r="W14" s="17">
        <f>[10]Outubro!$G$26</f>
        <v>44</v>
      </c>
      <c r="X14" s="17">
        <f>[10]Outubro!$G$27</f>
        <v>40</v>
      </c>
      <c r="Y14" s="17">
        <f>[10]Outubro!$G$28</f>
        <v>48</v>
      </c>
      <c r="Z14" s="17">
        <f>[10]Outubro!$G$29</f>
        <v>34</v>
      </c>
      <c r="AA14" s="17">
        <f>[10]Outubro!$G$30</f>
        <v>42</v>
      </c>
      <c r="AB14" s="17">
        <f>[10]Outubro!$G$31</f>
        <v>63</v>
      </c>
      <c r="AC14" s="17">
        <f>[10]Outubro!$G$32</f>
        <v>34</v>
      </c>
      <c r="AD14" s="17">
        <f>[10]Outubro!$G$33</f>
        <v>21</v>
      </c>
      <c r="AE14" s="17">
        <f>[10]Outubro!$G$34</f>
        <v>27</v>
      </c>
      <c r="AF14" s="17">
        <f>[10]Outubro!$G$35</f>
        <v>39</v>
      </c>
      <c r="AG14" s="27">
        <f>MIN(B14:AF14)</f>
        <v>12</v>
      </c>
      <c r="AH14" s="30">
        <f>AVERAGE(B14:AF14)</f>
        <v>35.064516129032256</v>
      </c>
    </row>
    <row r="15" spans="1:34" ht="17.100000000000001" customHeight="1" x14ac:dyDescent="0.2">
      <c r="A15" s="15" t="s">
        <v>6</v>
      </c>
      <c r="B15" s="17">
        <f>[11]Outubro!$G$5</f>
        <v>15</v>
      </c>
      <c r="C15" s="17">
        <f>[11]Outubro!$G$6</f>
        <v>19</v>
      </c>
      <c r="D15" s="17">
        <f>[11]Outubro!$G$7</f>
        <v>30</v>
      </c>
      <c r="E15" s="17">
        <f>[11]Outubro!$G$8</f>
        <v>61</v>
      </c>
      <c r="F15" s="17">
        <f>[11]Outubro!$G$9</f>
        <v>68</v>
      </c>
      <c r="G15" s="17">
        <f>[11]Outubro!$G$10</f>
        <v>23</v>
      </c>
      <c r="H15" s="17">
        <f>[11]Outubro!$G$11</f>
        <v>19</v>
      </c>
      <c r="I15" s="17">
        <f>[11]Outubro!$G$12</f>
        <v>19</v>
      </c>
      <c r="J15" s="17">
        <f>[11]Outubro!$G$13</f>
        <v>14</v>
      </c>
      <c r="K15" s="17">
        <f>[11]Outubro!$G$14</f>
        <v>21</v>
      </c>
      <c r="L15" s="17">
        <f>[11]Outubro!$G$15</f>
        <v>33</v>
      </c>
      <c r="M15" s="17">
        <f>[11]Outubro!$G$16</f>
        <v>39</v>
      </c>
      <c r="N15" s="17">
        <f>[11]Outubro!$G$17</f>
        <v>33</v>
      </c>
      <c r="O15" s="17">
        <f>[11]Outubro!$G$18</f>
        <v>33</v>
      </c>
      <c r="P15" s="17">
        <f>[11]Outubro!$G$19</f>
        <v>34</v>
      </c>
      <c r="Q15" s="17">
        <f>[11]Outubro!$G$20</f>
        <v>29</v>
      </c>
      <c r="R15" s="17">
        <f>[11]Outubro!$G$21</f>
        <v>56</v>
      </c>
      <c r="S15" s="17">
        <f>[11]Outubro!$G$22</f>
        <v>37</v>
      </c>
      <c r="T15" s="17">
        <f>[11]Outubro!$G$23</f>
        <v>30</v>
      </c>
      <c r="U15" s="17">
        <f>[11]Outubro!$G$24</f>
        <v>51</v>
      </c>
      <c r="V15" s="17">
        <f>[11]Outubro!$G$25</f>
        <v>40</v>
      </c>
      <c r="W15" s="17">
        <f>[11]Outubro!$G$26</f>
        <v>32</v>
      </c>
      <c r="X15" s="17">
        <f>[11]Outubro!$G$27</f>
        <v>33</v>
      </c>
      <c r="Y15" s="17">
        <f>[11]Outubro!$G$28</f>
        <v>52</v>
      </c>
      <c r="Z15" s="17">
        <f>[11]Outubro!$G$29</f>
        <v>41</v>
      </c>
      <c r="AA15" s="17">
        <f>[11]Outubro!$G$30</f>
        <v>46</v>
      </c>
      <c r="AB15" s="17">
        <f>[11]Outubro!$G$31</f>
        <v>31</v>
      </c>
      <c r="AC15" s="17">
        <f>[11]Outubro!$G$32</f>
        <v>30</v>
      </c>
      <c r="AD15" s="17">
        <f>[11]Outubro!$G$33</f>
        <v>18</v>
      </c>
      <c r="AE15" s="17">
        <f>[11]Outubro!$G$34</f>
        <v>25</v>
      </c>
      <c r="AF15" s="17">
        <f>[11]Outubro!$G$35</f>
        <v>43</v>
      </c>
      <c r="AG15" s="27">
        <f t="shared" si="2"/>
        <v>14</v>
      </c>
      <c r="AH15" s="30">
        <f t="shared" si="1"/>
        <v>34.032258064516128</v>
      </c>
    </row>
    <row r="16" spans="1:34" ht="17.100000000000001" customHeight="1" x14ac:dyDescent="0.2">
      <c r="A16" s="15" t="s">
        <v>7</v>
      </c>
      <c r="B16" s="17">
        <f>[12]Outubro!$G$5</f>
        <v>33</v>
      </c>
      <c r="C16" s="17">
        <f>[12]Outubro!$G$6</f>
        <v>34</v>
      </c>
      <c r="D16" s="17">
        <f>[12]Outubro!$G$7</f>
        <v>45</v>
      </c>
      <c r="E16" s="17">
        <f>[12]Outubro!$G$8</f>
        <v>54</v>
      </c>
      <c r="F16" s="17">
        <f>[12]Outubro!$G$9</f>
        <v>57</v>
      </c>
      <c r="G16" s="17">
        <f>[12]Outubro!$G$10</f>
        <v>48</v>
      </c>
      <c r="H16" s="17">
        <f>[12]Outubro!$G$11</f>
        <v>27</v>
      </c>
      <c r="I16" s="17">
        <f>[12]Outubro!$G$12</f>
        <v>22</v>
      </c>
      <c r="J16" s="17">
        <f>[12]Outubro!$G$13</f>
        <v>19</v>
      </c>
      <c r="K16" s="17">
        <f>[12]Outubro!$G$14</f>
        <v>23</v>
      </c>
      <c r="L16" s="17">
        <f>[12]Outubro!$G$15</f>
        <v>33</v>
      </c>
      <c r="M16" s="17">
        <f>[12]Outubro!$G$16</f>
        <v>33</v>
      </c>
      <c r="N16" s="17">
        <f>[12]Outubro!$G$17</f>
        <v>60</v>
      </c>
      <c r="O16" s="17">
        <f>[12]Outubro!$G$18</f>
        <v>67</v>
      </c>
      <c r="P16" s="17">
        <f>[12]Outubro!$G$19</f>
        <v>32</v>
      </c>
      <c r="Q16" s="17">
        <f>[12]Outubro!$G$20</f>
        <v>29</v>
      </c>
      <c r="R16" s="17">
        <f>[12]Outubro!$G$21</f>
        <v>34</v>
      </c>
      <c r="S16" s="17">
        <f>[12]Outubro!$G$22</f>
        <v>31</v>
      </c>
      <c r="T16" s="17">
        <f>[12]Outubro!$G$23</f>
        <v>28</v>
      </c>
      <c r="U16" s="17">
        <f>[12]Outubro!$G$24</f>
        <v>45</v>
      </c>
      <c r="V16" s="17">
        <f>[12]Outubro!$G$25</f>
        <v>48</v>
      </c>
      <c r="W16" s="17">
        <f>[12]Outubro!$G$26</f>
        <v>36</v>
      </c>
      <c r="X16" s="17">
        <f>[12]Outubro!$G$27</f>
        <v>38</v>
      </c>
      <c r="Y16" s="17">
        <f>[12]Outubro!$G$28</f>
        <v>45</v>
      </c>
      <c r="Z16" s="17">
        <f>[12]Outubro!$G$29</f>
        <v>34</v>
      </c>
      <c r="AA16" s="17">
        <f>[12]Outubro!$G$30</f>
        <v>54</v>
      </c>
      <c r="AB16" s="17">
        <f>[12]Outubro!$G$31</f>
        <v>47</v>
      </c>
      <c r="AC16" s="17">
        <f>[12]Outubro!$G$32</f>
        <v>28</v>
      </c>
      <c r="AD16" s="17">
        <f>[12]Outubro!$G$33</f>
        <v>27</v>
      </c>
      <c r="AE16" s="17">
        <f>[12]Outubro!$G$34</f>
        <v>32</v>
      </c>
      <c r="AF16" s="17">
        <f>[12]Outubro!$G$35</f>
        <v>38</v>
      </c>
      <c r="AG16" s="27">
        <f t="shared" si="2"/>
        <v>19</v>
      </c>
      <c r="AH16" s="30">
        <f t="shared" si="1"/>
        <v>38.096774193548384</v>
      </c>
    </row>
    <row r="17" spans="1:34" ht="17.100000000000001" customHeight="1" x14ac:dyDescent="0.2">
      <c r="A17" s="15" t="s">
        <v>8</v>
      </c>
      <c r="B17" s="17">
        <f>[13]Outubro!$G$5</f>
        <v>38</v>
      </c>
      <c r="C17" s="17">
        <f>[13]Outubro!$G$6</f>
        <v>35</v>
      </c>
      <c r="D17" s="17">
        <f>[13]Outubro!$G$7</f>
        <v>54</v>
      </c>
      <c r="E17" s="17">
        <f>[13]Outubro!$G$8</f>
        <v>54</v>
      </c>
      <c r="F17" s="17">
        <f>[13]Outubro!$G$9</f>
        <v>49</v>
      </c>
      <c r="G17" s="17">
        <f>[13]Outubro!$G$10</f>
        <v>49</v>
      </c>
      <c r="H17" s="17">
        <f>[13]Outubro!$G$11</f>
        <v>31</v>
      </c>
      <c r="I17" s="17">
        <f>[13]Outubro!$G$12</f>
        <v>30</v>
      </c>
      <c r="J17" s="17">
        <f>[13]Outubro!$G$13</f>
        <v>20</v>
      </c>
      <c r="K17" s="17">
        <f>[13]Outubro!$G$14</f>
        <v>29</v>
      </c>
      <c r="L17" s="17">
        <f>[13]Outubro!$G$15</f>
        <v>41</v>
      </c>
      <c r="M17" s="17">
        <f>[13]Outubro!$G$16</f>
        <v>33</v>
      </c>
      <c r="N17" s="17">
        <f>[13]Outubro!$G$17</f>
        <v>78</v>
      </c>
      <c r="O17" s="17">
        <f>[13]Outubro!$G$18</f>
        <v>65</v>
      </c>
      <c r="P17" s="17">
        <f>[13]Outubro!$G$19</f>
        <v>60</v>
      </c>
      <c r="Q17" s="17">
        <f>[13]Outubro!$G$20</f>
        <v>34</v>
      </c>
      <c r="R17" s="17">
        <f>[13]Outubro!$G$21</f>
        <v>39</v>
      </c>
      <c r="S17" s="17">
        <f>[13]Outubro!$G$22</f>
        <v>49</v>
      </c>
      <c r="T17" s="17">
        <f>[13]Outubro!$G$23</f>
        <v>29</v>
      </c>
      <c r="U17" s="17">
        <f>[13]Outubro!$G$24</f>
        <v>55</v>
      </c>
      <c r="V17" s="17">
        <f>[13]Outubro!$G$25</f>
        <v>30</v>
      </c>
      <c r="W17" s="17">
        <f>[13]Outubro!$G$26</f>
        <v>45</v>
      </c>
      <c r="X17" s="17">
        <f>[13]Outubro!$G$27</f>
        <v>46</v>
      </c>
      <c r="Y17" s="17">
        <f>[13]Outubro!$G$28</f>
        <v>44</v>
      </c>
      <c r="Z17" s="17">
        <f>[13]Outubro!$G$29</f>
        <v>56</v>
      </c>
      <c r="AA17" s="17">
        <f>[13]Outubro!$G$30</f>
        <v>77</v>
      </c>
      <c r="AB17" s="17">
        <f>[13]Outubro!$G$31</f>
        <v>48</v>
      </c>
      <c r="AC17" s="17">
        <f>[13]Outubro!$G$32</f>
        <v>30</v>
      </c>
      <c r="AD17" s="17">
        <f>[13]Outubro!$G$33</f>
        <v>32</v>
      </c>
      <c r="AE17" s="17">
        <f>[13]Outubro!$G$34</f>
        <v>31</v>
      </c>
      <c r="AF17" s="17">
        <f>[13]Outubro!$G$35</f>
        <v>43</v>
      </c>
      <c r="AG17" s="27">
        <f>MIN(B17:AF17)</f>
        <v>20</v>
      </c>
      <c r="AH17" s="30">
        <f>AVERAGE(B17:AF17)</f>
        <v>43.677419354838712</v>
      </c>
    </row>
    <row r="18" spans="1:34" ht="17.100000000000001" customHeight="1" x14ac:dyDescent="0.2">
      <c r="A18" s="15" t="s">
        <v>9</v>
      </c>
      <c r="B18" s="17">
        <f>[14]Outubro!$G$5</f>
        <v>35</v>
      </c>
      <c r="C18" s="17">
        <f>[14]Outubro!$G$6</f>
        <v>33</v>
      </c>
      <c r="D18" s="17">
        <f>[14]Outubro!$G$7</f>
        <v>51</v>
      </c>
      <c r="E18" s="17">
        <f>[14]Outubro!$G$8</f>
        <v>50</v>
      </c>
      <c r="F18" s="17">
        <f>[14]Outubro!$G$9</f>
        <v>49</v>
      </c>
      <c r="G18" s="17">
        <f>[14]Outubro!$G$10</f>
        <v>38</v>
      </c>
      <c r="H18" s="17">
        <f>[14]Outubro!$G$11</f>
        <v>27</v>
      </c>
      <c r="I18" s="17">
        <f>[14]Outubro!$G$12</f>
        <v>22</v>
      </c>
      <c r="J18" s="17">
        <f>[14]Outubro!$G$13</f>
        <v>20</v>
      </c>
      <c r="K18" s="17">
        <f>[14]Outubro!$G$14</f>
        <v>26</v>
      </c>
      <c r="L18" s="17">
        <f>[14]Outubro!$G$15</f>
        <v>41</v>
      </c>
      <c r="M18" s="17">
        <f>[14]Outubro!$G$16</f>
        <v>41</v>
      </c>
      <c r="N18" s="17">
        <f>[14]Outubro!$G$17</f>
        <v>61</v>
      </c>
      <c r="O18" s="17">
        <f>[14]Outubro!$G$18</f>
        <v>64</v>
      </c>
      <c r="P18" s="17">
        <f>[14]Outubro!$G$19</f>
        <v>63</v>
      </c>
      <c r="Q18" s="17">
        <f>[14]Outubro!$G$20</f>
        <v>62</v>
      </c>
      <c r="R18" s="17">
        <f>[14]Outubro!$G$21</f>
        <v>45</v>
      </c>
      <c r="S18" s="17">
        <f>[14]Outubro!$G$22</f>
        <v>61</v>
      </c>
      <c r="T18" s="17">
        <f>[14]Outubro!$G$23</f>
        <v>47</v>
      </c>
      <c r="U18" s="17">
        <f>[14]Outubro!$G$24</f>
        <v>59</v>
      </c>
      <c r="V18" s="17">
        <f>[14]Outubro!$G$25</f>
        <v>57</v>
      </c>
      <c r="W18" s="17">
        <f>[14]Outubro!$G$26</f>
        <v>46</v>
      </c>
      <c r="X18" s="17">
        <f>[14]Outubro!$G$27</f>
        <v>70</v>
      </c>
      <c r="Y18" s="17">
        <f>[14]Outubro!$G$28</f>
        <v>59</v>
      </c>
      <c r="Z18" s="17">
        <f>[14]Outubro!$G$29</f>
        <v>61</v>
      </c>
      <c r="AA18" s="17">
        <f>[14]Outubro!$G$30</f>
        <v>75</v>
      </c>
      <c r="AB18" s="17">
        <f>[14]Outubro!$G$31</f>
        <v>48</v>
      </c>
      <c r="AC18" s="17">
        <f>[14]Outubro!$G$32</f>
        <v>28</v>
      </c>
      <c r="AD18" s="17">
        <f>[14]Outubro!$G$33</f>
        <v>43</v>
      </c>
      <c r="AE18" s="17">
        <f>[14]Outubro!$G$34</f>
        <v>48</v>
      </c>
      <c r="AF18" s="17">
        <f>[14]Outubro!$G$35</f>
        <v>52</v>
      </c>
      <c r="AG18" s="27">
        <f t="shared" ref="AG18:AG30" si="5">MIN(B18:AF18)</f>
        <v>20</v>
      </c>
      <c r="AH18" s="30">
        <f t="shared" ref="AH18:AH29" si="6">AVERAGE(B18:AF18)</f>
        <v>47.806451612903224</v>
      </c>
    </row>
    <row r="19" spans="1:34" ht="17.100000000000001" customHeight="1" x14ac:dyDescent="0.2">
      <c r="A19" s="15" t="s">
        <v>46</v>
      </c>
      <c r="B19" s="17">
        <f>[15]Outubro!$G$5</f>
        <v>33</v>
      </c>
      <c r="C19" s="17">
        <f>[15]Outubro!$G$6</f>
        <v>28</v>
      </c>
      <c r="D19" s="17">
        <f>[15]Outubro!$G$7</f>
        <v>42</v>
      </c>
      <c r="E19" s="17">
        <f>[15]Outubro!$G$8</f>
        <v>45</v>
      </c>
      <c r="F19" s="17">
        <f>[15]Outubro!$G$9</f>
        <v>46</v>
      </c>
      <c r="G19" s="17">
        <f>[15]Outubro!$G$10</f>
        <v>35</v>
      </c>
      <c r="H19" s="17">
        <f>[15]Outubro!$G$11</f>
        <v>25</v>
      </c>
      <c r="I19" s="17">
        <f>[15]Outubro!$G$12</f>
        <v>22</v>
      </c>
      <c r="J19" s="17">
        <f>[15]Outubro!$G$13</f>
        <v>21</v>
      </c>
      <c r="K19" s="17">
        <f>[15]Outubro!$G$14</f>
        <v>16</v>
      </c>
      <c r="L19" s="17">
        <f>[15]Outubro!$G$15</f>
        <v>32</v>
      </c>
      <c r="M19" s="17">
        <f>[15]Outubro!$G$16</f>
        <v>44</v>
      </c>
      <c r="N19" s="17">
        <f>[15]Outubro!$G$17</f>
        <v>49</v>
      </c>
      <c r="O19" s="17">
        <f>[15]Outubro!$G$18</f>
        <v>54</v>
      </c>
      <c r="P19" s="17">
        <f>[15]Outubro!$G$19</f>
        <v>33</v>
      </c>
      <c r="Q19" s="17">
        <f>[15]Outubro!$G$20</f>
        <v>30</v>
      </c>
      <c r="R19" s="17">
        <f>[15]Outubro!$G$21</f>
        <v>28</v>
      </c>
      <c r="S19" s="17">
        <f>[15]Outubro!$G$22</f>
        <v>35</v>
      </c>
      <c r="T19" s="17">
        <f>[15]Outubro!$G$23</f>
        <v>26</v>
      </c>
      <c r="U19" s="17">
        <f>[15]Outubro!$G$24</f>
        <v>45</v>
      </c>
      <c r="V19" s="17">
        <f>[15]Outubro!$G$25</f>
        <v>44</v>
      </c>
      <c r="W19" s="17">
        <f>[15]Outubro!$G$26</f>
        <v>30</v>
      </c>
      <c r="X19" s="17">
        <f>[15]Outubro!$G$27</f>
        <v>33</v>
      </c>
      <c r="Y19" s="17">
        <f>[15]Outubro!$G$28</f>
        <v>57</v>
      </c>
      <c r="Z19" s="17">
        <f>[15]Outubro!$G$29</f>
        <v>39</v>
      </c>
      <c r="AA19" s="17">
        <f>[15]Outubro!$G$30</f>
        <v>58</v>
      </c>
      <c r="AB19" s="17">
        <f>[15]Outubro!$G$31</f>
        <v>38</v>
      </c>
      <c r="AC19" s="17">
        <f>[15]Outubro!$G$32</f>
        <v>24</v>
      </c>
      <c r="AD19" s="17">
        <f>[15]Outubro!$G$33</f>
        <v>18</v>
      </c>
      <c r="AE19" s="17">
        <f>[15]Outubro!$G$34</f>
        <v>23</v>
      </c>
      <c r="AF19" s="17">
        <f>[15]Outubro!$G$35</f>
        <v>32</v>
      </c>
      <c r="AG19" s="27">
        <f t="shared" ref="AG19" si="7">MIN(B19:AF19)</f>
        <v>16</v>
      </c>
      <c r="AH19" s="30">
        <f t="shared" ref="AH19" si="8">AVERAGE(B19:AF19)</f>
        <v>35</v>
      </c>
    </row>
    <row r="20" spans="1:34" ht="17.100000000000001" customHeight="1" x14ac:dyDescent="0.2">
      <c r="A20" s="15" t="s">
        <v>10</v>
      </c>
      <c r="B20" s="17">
        <f>[16]Outubro!$G$5</f>
        <v>37</v>
      </c>
      <c r="C20" s="17">
        <f>[16]Outubro!$G$6</f>
        <v>33</v>
      </c>
      <c r="D20" s="17" t="str">
        <f>[16]Outubro!$G$7</f>
        <v>*</v>
      </c>
      <c r="E20" s="17">
        <f>[16]Outubro!$G$8</f>
        <v>56</v>
      </c>
      <c r="F20" s="17">
        <f>[16]Outubro!$G$9</f>
        <v>51</v>
      </c>
      <c r="G20" s="17">
        <f>[16]Outubro!$G$10</f>
        <v>43</v>
      </c>
      <c r="H20" s="17">
        <f>[16]Outubro!$G$11</f>
        <v>28</v>
      </c>
      <c r="I20" s="17">
        <f>[16]Outubro!$G$12</f>
        <v>24</v>
      </c>
      <c r="J20" s="17">
        <f>[16]Outubro!$G$13</f>
        <v>21</v>
      </c>
      <c r="K20" s="17">
        <f>[16]Outubro!$G$14</f>
        <v>28</v>
      </c>
      <c r="L20" s="17">
        <f>[16]Outubro!$G$15</f>
        <v>21</v>
      </c>
      <c r="M20" s="17">
        <f>[16]Outubro!$G$16</f>
        <v>31</v>
      </c>
      <c r="N20" s="17" t="str">
        <f>[16]Outubro!$G$17</f>
        <v>*</v>
      </c>
      <c r="O20" s="17">
        <f>[16]Outubro!$G$18</f>
        <v>68</v>
      </c>
      <c r="P20" s="17">
        <f>[16]Outubro!$G$19</f>
        <v>51</v>
      </c>
      <c r="Q20" s="17">
        <f>[16]Outubro!$G$20</f>
        <v>33</v>
      </c>
      <c r="R20" s="17" t="str">
        <f>[16]Outubro!$G$21</f>
        <v>*</v>
      </c>
      <c r="S20" s="17" t="str">
        <f>[16]Outubro!$G$22</f>
        <v>*</v>
      </c>
      <c r="T20" s="17">
        <f>[16]Outubro!$G$23</f>
        <v>32</v>
      </c>
      <c r="U20" s="17">
        <f>[16]Outubro!$G$24</f>
        <v>61</v>
      </c>
      <c r="V20" s="17" t="str">
        <f>[16]Outubro!$G$25</f>
        <v>*</v>
      </c>
      <c r="W20" s="17">
        <f>[16]Outubro!$G$26</f>
        <v>40</v>
      </c>
      <c r="X20" s="17">
        <f>[16]Outubro!$G$27</f>
        <v>42</v>
      </c>
      <c r="Y20" s="17">
        <f>[16]Outubro!$G$28</f>
        <v>46</v>
      </c>
      <c r="Z20" s="17">
        <f>[16]Outubro!$G$29</f>
        <v>51</v>
      </c>
      <c r="AA20" s="17">
        <f>[16]Outubro!$G$30</f>
        <v>87</v>
      </c>
      <c r="AB20" s="17">
        <f>[16]Outubro!$G$31</f>
        <v>47</v>
      </c>
      <c r="AC20" s="17">
        <f>[16]Outubro!$G$32</f>
        <v>32</v>
      </c>
      <c r="AD20" s="17">
        <f>[16]Outubro!$G$33</f>
        <v>29</v>
      </c>
      <c r="AE20" s="17">
        <f>[16]Outubro!$G$34</f>
        <v>28</v>
      </c>
      <c r="AF20" s="17">
        <f>[16]Outubro!$G$35</f>
        <v>40</v>
      </c>
      <c r="AG20" s="27">
        <f t="shared" si="5"/>
        <v>21</v>
      </c>
      <c r="AH20" s="30">
        <f t="shared" si="6"/>
        <v>40.769230769230766</v>
      </c>
    </row>
    <row r="21" spans="1:34" ht="17.100000000000001" customHeight="1" x14ac:dyDescent="0.2">
      <c r="A21" s="15" t="s">
        <v>11</v>
      </c>
      <c r="B21" s="17">
        <f>[17]Outubro!$G$5</f>
        <v>33</v>
      </c>
      <c r="C21" s="17">
        <f>[17]Outubro!$G$6</f>
        <v>31</v>
      </c>
      <c r="D21" s="17">
        <f>[17]Outubro!$G$7</f>
        <v>45</v>
      </c>
      <c r="E21" s="17">
        <f>[17]Outubro!$G$8</f>
        <v>55</v>
      </c>
      <c r="F21" s="17">
        <f>[17]Outubro!$G$9</f>
        <v>58</v>
      </c>
      <c r="G21" s="17">
        <f>[17]Outubro!$G$10</f>
        <v>41</v>
      </c>
      <c r="H21" s="17">
        <f>[17]Outubro!$G$11</f>
        <v>24</v>
      </c>
      <c r="I21" s="17">
        <f>[17]Outubro!$G$12</f>
        <v>23</v>
      </c>
      <c r="J21" s="17">
        <f>[17]Outubro!$G$13</f>
        <v>20</v>
      </c>
      <c r="K21" s="17">
        <f>[17]Outubro!$G$14</f>
        <v>22</v>
      </c>
      <c r="L21" s="17">
        <f>[17]Outubro!$G$15</f>
        <v>30</v>
      </c>
      <c r="M21" s="17">
        <f>[17]Outubro!$G$16</f>
        <v>36</v>
      </c>
      <c r="N21" s="17">
        <f>[17]Outubro!$G$17</f>
        <v>59</v>
      </c>
      <c r="O21" s="17">
        <f>[17]Outubro!$G$18</f>
        <v>59</v>
      </c>
      <c r="P21" s="17">
        <f>[17]Outubro!$G$19</f>
        <v>32</v>
      </c>
      <c r="Q21" s="17">
        <f>[17]Outubro!$G$20</f>
        <v>30</v>
      </c>
      <c r="R21" s="17">
        <f>[17]Outubro!$G$21</f>
        <v>31</v>
      </c>
      <c r="S21" s="17">
        <f>[17]Outubro!$G$22</f>
        <v>31</v>
      </c>
      <c r="T21" s="17">
        <f>[17]Outubro!$G$23</f>
        <v>26</v>
      </c>
      <c r="U21" s="17">
        <f>[17]Outubro!$G$24</f>
        <v>38</v>
      </c>
      <c r="V21" s="17">
        <f>[17]Outubro!$G$25</f>
        <v>44</v>
      </c>
      <c r="W21" s="17">
        <f>[17]Outubro!$G$26</f>
        <v>39</v>
      </c>
      <c r="X21" s="17">
        <f>[17]Outubro!$G$27</f>
        <v>45</v>
      </c>
      <c r="Y21" s="17">
        <f>[17]Outubro!$G$28</f>
        <v>56</v>
      </c>
      <c r="Z21" s="17">
        <f>[17]Outubro!$G$29</f>
        <v>36</v>
      </c>
      <c r="AA21" s="17">
        <f>[17]Outubro!$G$30</f>
        <v>44</v>
      </c>
      <c r="AB21" s="17">
        <f>[17]Outubro!$G$31</f>
        <v>33</v>
      </c>
      <c r="AC21" s="17">
        <f>[17]Outubro!$G$32</f>
        <v>25</v>
      </c>
      <c r="AD21" s="17">
        <f>[17]Outubro!$G$33</f>
        <v>22</v>
      </c>
      <c r="AE21" s="17">
        <f>[17]Outubro!$G$34</f>
        <v>24</v>
      </c>
      <c r="AF21" s="17">
        <f>[17]Outubro!$G$35</f>
        <v>30</v>
      </c>
      <c r="AG21" s="27">
        <f t="shared" si="5"/>
        <v>20</v>
      </c>
      <c r="AH21" s="30">
        <f t="shared" si="6"/>
        <v>36.193548387096776</v>
      </c>
    </row>
    <row r="22" spans="1:34" ht="17.100000000000001" customHeight="1" x14ac:dyDescent="0.2">
      <c r="A22" s="15" t="s">
        <v>12</v>
      </c>
      <c r="B22" s="17">
        <f>[18]Outubro!$G$5</f>
        <v>34</v>
      </c>
      <c r="C22" s="17">
        <f>[18]Outubro!$G$6</f>
        <v>26</v>
      </c>
      <c r="D22" s="17">
        <f>[18]Outubro!$G$7</f>
        <v>42</v>
      </c>
      <c r="E22" s="17">
        <f>[18]Outubro!$G$8</f>
        <v>54</v>
      </c>
      <c r="F22" s="17">
        <f>[18]Outubro!$G$9</f>
        <v>47</v>
      </c>
      <c r="G22" s="17">
        <f>[18]Outubro!$G$10</f>
        <v>26</v>
      </c>
      <c r="H22" s="17">
        <f>[18]Outubro!$G$11</f>
        <v>25</v>
      </c>
      <c r="I22" s="17">
        <f>[18]Outubro!$G$12</f>
        <v>23</v>
      </c>
      <c r="J22" s="17">
        <f>[18]Outubro!$G$13</f>
        <v>21</v>
      </c>
      <c r="K22" s="17">
        <f>[18]Outubro!$G$14</f>
        <v>16</v>
      </c>
      <c r="L22" s="17">
        <f>[18]Outubro!$G$15</f>
        <v>27</v>
      </c>
      <c r="M22" s="17">
        <f>[18]Outubro!$G$16</f>
        <v>45</v>
      </c>
      <c r="N22" s="17">
        <f>[18]Outubro!$G$17</f>
        <v>37</v>
      </c>
      <c r="O22" s="17">
        <f>[18]Outubro!$G$18</f>
        <v>47</v>
      </c>
      <c r="P22" s="17">
        <f>[18]Outubro!$G$19</f>
        <v>33</v>
      </c>
      <c r="Q22" s="17">
        <f>[18]Outubro!$G$20</f>
        <v>31</v>
      </c>
      <c r="R22" s="17">
        <f>[18]Outubro!$G$21</f>
        <v>30</v>
      </c>
      <c r="S22" s="17">
        <f>[18]Outubro!$G$22</f>
        <v>35</v>
      </c>
      <c r="T22" s="17">
        <f>[18]Outubro!$G$23</f>
        <v>26</v>
      </c>
      <c r="U22" s="17">
        <f>[18]Outubro!$G$24</f>
        <v>42</v>
      </c>
      <c r="V22" s="17">
        <f>[18]Outubro!$G$25</f>
        <v>33</v>
      </c>
      <c r="W22" s="17">
        <f>[18]Outubro!$G$26</f>
        <v>30</v>
      </c>
      <c r="X22" s="17">
        <f>[18]Outubro!$G$27</f>
        <v>32</v>
      </c>
      <c r="Y22" s="17">
        <f>[18]Outubro!$G$28</f>
        <v>57</v>
      </c>
      <c r="Z22" s="17">
        <f>[18]Outubro!$G$29</f>
        <v>40</v>
      </c>
      <c r="AA22" s="17">
        <f>[18]Outubro!$G$30</f>
        <v>62</v>
      </c>
      <c r="AB22" s="17">
        <f>[18]Outubro!$G$31</f>
        <v>24</v>
      </c>
      <c r="AC22" s="17">
        <f>[18]Outubro!$G$32</f>
        <v>19</v>
      </c>
      <c r="AD22" s="17">
        <f>[18]Outubro!$G$33</f>
        <v>16</v>
      </c>
      <c r="AE22" s="17">
        <f>[18]Outubro!$G$34</f>
        <v>21</v>
      </c>
      <c r="AF22" s="17">
        <f>[18]Outubro!$G$35</f>
        <v>36</v>
      </c>
      <c r="AG22" s="27">
        <f t="shared" si="5"/>
        <v>16</v>
      </c>
      <c r="AH22" s="30">
        <f t="shared" si="6"/>
        <v>33.451612903225808</v>
      </c>
    </row>
    <row r="23" spans="1:34" ht="17.100000000000001" customHeight="1" x14ac:dyDescent="0.2">
      <c r="A23" s="15" t="s">
        <v>13</v>
      </c>
      <c r="B23" s="17">
        <f>[19]Outubro!$G$5</f>
        <v>29</v>
      </c>
      <c r="C23" s="17">
        <f>[19]Outubro!$G$6</f>
        <v>24</v>
      </c>
      <c r="D23" s="17">
        <f>[19]Outubro!$G$7</f>
        <v>39</v>
      </c>
      <c r="E23" s="17">
        <f>[19]Outubro!$G$8</f>
        <v>55</v>
      </c>
      <c r="F23" s="17">
        <f>[19]Outubro!$G$9</f>
        <v>76</v>
      </c>
      <c r="G23" s="17">
        <f>[19]Outubro!$G$10</f>
        <v>31</v>
      </c>
      <c r="H23" s="17">
        <f>[19]Outubro!$G$11</f>
        <v>23</v>
      </c>
      <c r="I23" s="17">
        <f>[19]Outubro!$G$12</f>
        <v>22</v>
      </c>
      <c r="J23" s="17">
        <f>[19]Outubro!$G$13</f>
        <v>25</v>
      </c>
      <c r="K23" s="17">
        <f>[19]Outubro!$G$14</f>
        <v>20</v>
      </c>
      <c r="L23" s="17">
        <f>[19]Outubro!$G$15</f>
        <v>34</v>
      </c>
      <c r="M23" s="17">
        <f>[19]Outubro!$G$16</f>
        <v>40</v>
      </c>
      <c r="N23" s="17">
        <f>[19]Outubro!$G$17</f>
        <v>40</v>
      </c>
      <c r="O23" s="17">
        <f>[19]Outubro!$G$18</f>
        <v>33</v>
      </c>
      <c r="P23" s="17">
        <f>[19]Outubro!$G$19</f>
        <v>32</v>
      </c>
      <c r="Q23" s="17">
        <f>[19]Outubro!$G$20</f>
        <v>30</v>
      </c>
      <c r="R23" s="17">
        <f>[19]Outubro!$G$21</f>
        <v>28</v>
      </c>
      <c r="S23" s="17">
        <f>[19]Outubro!$G$22</f>
        <v>29</v>
      </c>
      <c r="T23" s="17">
        <f>[19]Outubro!$G$23</f>
        <v>25</v>
      </c>
      <c r="U23" s="17">
        <f>[19]Outubro!$G$24</f>
        <v>48</v>
      </c>
      <c r="V23" s="17">
        <f>[19]Outubro!$G$25</f>
        <v>53</v>
      </c>
      <c r="W23" s="17">
        <f>[19]Outubro!$G$26</f>
        <v>34</v>
      </c>
      <c r="X23" s="17">
        <f>[19]Outubro!$G$27</f>
        <v>29</v>
      </c>
      <c r="Y23" s="17">
        <f>[19]Outubro!$G$28</f>
        <v>41</v>
      </c>
      <c r="Z23" s="17">
        <f>[19]Outubro!$G$29</f>
        <v>30</v>
      </c>
      <c r="AA23" s="17">
        <f>[19]Outubro!$G$30</f>
        <v>53</v>
      </c>
      <c r="AB23" s="17">
        <f>[19]Outubro!$G$31</f>
        <v>31</v>
      </c>
      <c r="AC23" s="17">
        <f>[19]Outubro!$G$32</f>
        <v>19</v>
      </c>
      <c r="AD23" s="17">
        <f>[19]Outubro!$G$33</f>
        <v>24</v>
      </c>
      <c r="AE23" s="17">
        <f>[19]Outubro!$G$34</f>
        <v>23</v>
      </c>
      <c r="AF23" s="17">
        <f>[19]Outubro!$G$35</f>
        <v>32</v>
      </c>
      <c r="AG23" s="27">
        <f t="shared" si="5"/>
        <v>19</v>
      </c>
      <c r="AH23" s="30">
        <f t="shared" si="6"/>
        <v>33.935483870967744</v>
      </c>
    </row>
    <row r="24" spans="1:34" ht="17.100000000000001" customHeight="1" x14ac:dyDescent="0.2">
      <c r="A24" s="15" t="s">
        <v>14</v>
      </c>
      <c r="B24" s="17">
        <f>[20]Outubro!$G$5</f>
        <v>22</v>
      </c>
      <c r="C24" s="17">
        <f>[20]Outubro!$G$6</f>
        <v>29</v>
      </c>
      <c r="D24" s="17">
        <f>[20]Outubro!$G$7</f>
        <v>27</v>
      </c>
      <c r="E24" s="17">
        <f>[20]Outubro!$G$8</f>
        <v>62</v>
      </c>
      <c r="F24" s="17">
        <f>[20]Outubro!$G$9</f>
        <v>49</v>
      </c>
      <c r="G24" s="17">
        <f>[20]Outubro!$G$10</f>
        <v>29</v>
      </c>
      <c r="H24" s="17">
        <f>[20]Outubro!$G$11</f>
        <v>29</v>
      </c>
      <c r="I24" s="17">
        <f>[20]Outubro!$G$12</f>
        <v>22</v>
      </c>
      <c r="J24" s="17">
        <f>[20]Outubro!$G$13</f>
        <v>18</v>
      </c>
      <c r="K24" s="17">
        <f>[20]Outubro!$G$14</f>
        <v>21</v>
      </c>
      <c r="L24" s="17">
        <f>[20]Outubro!$G$15</f>
        <v>25</v>
      </c>
      <c r="M24" s="17">
        <f>[20]Outubro!$G$16</f>
        <v>30</v>
      </c>
      <c r="N24" s="17">
        <f>[20]Outubro!$G$17</f>
        <v>45</v>
      </c>
      <c r="O24" s="17">
        <f>[20]Outubro!$G$18</f>
        <v>58</v>
      </c>
      <c r="P24" s="17">
        <f>[20]Outubro!$G$19</f>
        <v>34</v>
      </c>
      <c r="Q24" s="17">
        <f>[20]Outubro!$G$20</f>
        <v>28</v>
      </c>
      <c r="R24" s="17">
        <f>[20]Outubro!$G$21</f>
        <v>25</v>
      </c>
      <c r="S24" s="17">
        <f>[20]Outubro!$G$22</f>
        <v>28</v>
      </c>
      <c r="T24" s="17">
        <f>[20]Outubro!$G$23</f>
        <v>23</v>
      </c>
      <c r="U24" s="17">
        <f>[20]Outubro!$G$24</f>
        <v>52</v>
      </c>
      <c r="V24" s="17">
        <f>[20]Outubro!$G$25</f>
        <v>39</v>
      </c>
      <c r="W24" s="17">
        <f>[20]Outubro!$G$26</f>
        <v>33</v>
      </c>
      <c r="X24" s="17">
        <f>[20]Outubro!$G$27</f>
        <v>33</v>
      </c>
      <c r="Y24" s="17">
        <f>[20]Outubro!$G$28</f>
        <v>29</v>
      </c>
      <c r="Z24" s="17">
        <f>[20]Outubro!$G$29</f>
        <v>39</v>
      </c>
      <c r="AA24" s="17">
        <f>[20]Outubro!$G$30</f>
        <v>27</v>
      </c>
      <c r="AB24" s="17">
        <f>[20]Outubro!$G$31</f>
        <v>45</v>
      </c>
      <c r="AC24" s="17">
        <f>[20]Outubro!$G$32</f>
        <v>22</v>
      </c>
      <c r="AD24" s="17">
        <f>[20]Outubro!$G$33</f>
        <v>22</v>
      </c>
      <c r="AE24" s="17">
        <f>[20]Outubro!$G$34</f>
        <v>27</v>
      </c>
      <c r="AF24" s="17">
        <f>[20]Outubro!$G$35</f>
        <v>31</v>
      </c>
      <c r="AG24" s="27">
        <f t="shared" si="5"/>
        <v>18</v>
      </c>
      <c r="AH24" s="30">
        <f t="shared" si="6"/>
        <v>32.354838709677416</v>
      </c>
    </row>
    <row r="25" spans="1:34" ht="17.100000000000001" customHeight="1" x14ac:dyDescent="0.2">
      <c r="A25" s="15" t="s">
        <v>15</v>
      </c>
      <c r="B25" s="17">
        <f>[21]Outubro!$G$5</f>
        <v>34</v>
      </c>
      <c r="C25" s="17">
        <f>[21]Outubro!$G$6</f>
        <v>30</v>
      </c>
      <c r="D25" s="17">
        <f>[21]Outubro!$G$7</f>
        <v>49</v>
      </c>
      <c r="E25" s="17">
        <f>[21]Outubro!$G$8</f>
        <v>54</v>
      </c>
      <c r="F25" s="17">
        <f>[21]Outubro!$G$9</f>
        <v>52</v>
      </c>
      <c r="G25" s="17">
        <f>[21]Outubro!$G$10</f>
        <v>56</v>
      </c>
      <c r="H25" s="17">
        <f>[21]Outubro!$G$11</f>
        <v>25</v>
      </c>
      <c r="I25" s="17">
        <f>[21]Outubro!$G$12</f>
        <v>24</v>
      </c>
      <c r="J25" s="17">
        <f>[21]Outubro!$G$13</f>
        <v>20</v>
      </c>
      <c r="K25" s="17">
        <f>[21]Outubro!$G$14</f>
        <v>23</v>
      </c>
      <c r="L25" s="17">
        <f>[21]Outubro!$G$15</f>
        <v>30</v>
      </c>
      <c r="M25" s="17">
        <f>[21]Outubro!$G$16</f>
        <v>43</v>
      </c>
      <c r="N25" s="17">
        <f>[21]Outubro!$G$17</f>
        <v>59</v>
      </c>
      <c r="O25" s="17">
        <f>[21]Outubro!$G$18</f>
        <v>62</v>
      </c>
      <c r="P25" s="17">
        <f>[21]Outubro!$G$19</f>
        <v>41</v>
      </c>
      <c r="Q25" s="17">
        <f>[21]Outubro!$G$20</f>
        <v>31</v>
      </c>
      <c r="R25" s="17">
        <f>[21]Outubro!$G$21</f>
        <v>34</v>
      </c>
      <c r="S25" s="17">
        <f>[21]Outubro!$G$22</f>
        <v>36</v>
      </c>
      <c r="T25" s="17">
        <f>[21]Outubro!$G$23</f>
        <v>31</v>
      </c>
      <c r="U25" s="17">
        <f>[21]Outubro!$G$24</f>
        <v>47</v>
      </c>
      <c r="V25" s="17">
        <f>[21]Outubro!$G$25</f>
        <v>51</v>
      </c>
      <c r="W25" s="17">
        <f>[21]Outubro!$G$26</f>
        <v>35</v>
      </c>
      <c r="X25" s="17">
        <f>[21]Outubro!$G$27</f>
        <v>37</v>
      </c>
      <c r="Y25" s="17">
        <f>[21]Outubro!$G$28</f>
        <v>45</v>
      </c>
      <c r="Z25" s="17">
        <f>[21]Outubro!$G$29</f>
        <v>38</v>
      </c>
      <c r="AA25" s="17">
        <f>[21]Outubro!$G$30</f>
        <v>57</v>
      </c>
      <c r="AB25" s="17">
        <f>[21]Outubro!$G$31</f>
        <v>55</v>
      </c>
      <c r="AC25" s="17">
        <f>[21]Outubro!$G$32</f>
        <v>36</v>
      </c>
      <c r="AD25" s="17">
        <f>[21]Outubro!$G$33</f>
        <v>24</v>
      </c>
      <c r="AE25" s="17">
        <f>[21]Outubro!$G$34</f>
        <v>27</v>
      </c>
      <c r="AF25" s="17">
        <f>[21]Outubro!$G$35</f>
        <v>35</v>
      </c>
      <c r="AG25" s="27">
        <f t="shared" si="5"/>
        <v>20</v>
      </c>
      <c r="AH25" s="30">
        <f t="shared" si="6"/>
        <v>39.387096774193552</v>
      </c>
    </row>
    <row r="26" spans="1:34" ht="17.100000000000001" customHeight="1" x14ac:dyDescent="0.2">
      <c r="A26" s="15" t="s">
        <v>16</v>
      </c>
      <c r="B26" s="17">
        <f>[22]Outubro!$G$5</f>
        <v>28</v>
      </c>
      <c r="C26" s="17">
        <f>[22]Outubro!$G$6</f>
        <v>20</v>
      </c>
      <c r="D26" s="17">
        <f>[22]Outubro!$G$7</f>
        <v>31</v>
      </c>
      <c r="E26" s="17">
        <f>[22]Outubro!$G$8</f>
        <v>54</v>
      </c>
      <c r="F26" s="17">
        <f>[22]Outubro!$G$9</f>
        <v>58</v>
      </c>
      <c r="G26" s="17">
        <f>[22]Outubro!$G$10</f>
        <v>32</v>
      </c>
      <c r="H26" s="17">
        <f>[22]Outubro!$G$11</f>
        <v>22</v>
      </c>
      <c r="I26" s="17">
        <f>[22]Outubro!$G$12</f>
        <v>27</v>
      </c>
      <c r="J26" s="17">
        <f>[22]Outubro!$G$13</f>
        <v>23</v>
      </c>
      <c r="K26" s="17">
        <f>[22]Outubro!$G$14</f>
        <v>15</v>
      </c>
      <c r="L26" s="17">
        <f>[22]Outubro!$G$15</f>
        <v>21</v>
      </c>
      <c r="M26" s="17">
        <f>[22]Outubro!$G$16</f>
        <v>34</v>
      </c>
      <c r="N26" s="17">
        <f>[22]Outubro!$G$17</f>
        <v>38</v>
      </c>
      <c r="O26" s="17">
        <f>[22]Outubro!$G$18</f>
        <v>31</v>
      </c>
      <c r="P26" s="17">
        <f>[22]Outubro!$G$19</f>
        <v>31</v>
      </c>
      <c r="Q26" s="17">
        <f>[22]Outubro!$G$20</f>
        <v>24</v>
      </c>
      <c r="R26" s="17">
        <f>[22]Outubro!$G$21</f>
        <v>21</v>
      </c>
      <c r="S26" s="17">
        <f>[22]Outubro!$G$22</f>
        <v>23</v>
      </c>
      <c r="T26" s="17">
        <f>[22]Outubro!$G$23</f>
        <v>20</v>
      </c>
      <c r="U26" s="17">
        <f>[22]Outubro!$G$24</f>
        <v>34</v>
      </c>
      <c r="V26" s="17">
        <f>[22]Outubro!$G$25</f>
        <v>35</v>
      </c>
      <c r="W26" s="17">
        <f>[22]Outubro!$G$26</f>
        <v>29</v>
      </c>
      <c r="X26" s="17">
        <f>[22]Outubro!$G$27</f>
        <v>31</v>
      </c>
      <c r="Y26" s="17">
        <f>[22]Outubro!$G$28</f>
        <v>35</v>
      </c>
      <c r="Z26" s="17">
        <f>[22]Outubro!$G$29</f>
        <v>30</v>
      </c>
      <c r="AA26" s="17">
        <f>[22]Outubro!$G$30</f>
        <v>33</v>
      </c>
      <c r="AB26" s="17">
        <f>[22]Outubro!$G$31</f>
        <v>40</v>
      </c>
      <c r="AC26" s="17">
        <f>[22]Outubro!$G$32</f>
        <v>29</v>
      </c>
      <c r="AD26" s="17">
        <f>[22]Outubro!$G$33</f>
        <v>20</v>
      </c>
      <c r="AE26" s="17">
        <f>[22]Outubro!$G$34</f>
        <v>18</v>
      </c>
      <c r="AF26" s="17">
        <f>[22]Outubro!$G$35</f>
        <v>28</v>
      </c>
      <c r="AG26" s="27">
        <f t="shared" si="5"/>
        <v>15</v>
      </c>
      <c r="AH26" s="30">
        <f t="shared" si="6"/>
        <v>29.516129032258064</v>
      </c>
    </row>
    <row r="27" spans="1:34" ht="17.100000000000001" customHeight="1" x14ac:dyDescent="0.2">
      <c r="A27" s="15" t="s">
        <v>17</v>
      </c>
      <c r="B27" s="17" t="str">
        <f>[23]Outubro!$G$5</f>
        <v>*</v>
      </c>
      <c r="C27" s="17" t="str">
        <f>[23]Outubro!$G$6</f>
        <v>*</v>
      </c>
      <c r="D27" s="17" t="str">
        <f>[23]Outubro!$G$7</f>
        <v>*</v>
      </c>
      <c r="E27" s="17" t="str">
        <f>[23]Outubro!$G$8</f>
        <v>*</v>
      </c>
      <c r="F27" s="17" t="str">
        <f>[23]Outubro!$G$9</f>
        <v>*</v>
      </c>
      <c r="G27" s="17" t="str">
        <f>[23]Outubro!$G$10</f>
        <v>*</v>
      </c>
      <c r="H27" s="17" t="str">
        <f>[23]Outubro!$G$11</f>
        <v>*</v>
      </c>
      <c r="I27" s="17" t="str">
        <f>[23]Outubro!$G$12</f>
        <v>*</v>
      </c>
      <c r="J27" s="17" t="str">
        <f>[23]Outubro!$G$13</f>
        <v>*</v>
      </c>
      <c r="K27" s="17" t="str">
        <f>[23]Outubro!$G$14</f>
        <v>*</v>
      </c>
      <c r="L27" s="17" t="str">
        <f>[23]Outubro!$G$15</f>
        <v>*</v>
      </c>
      <c r="M27" s="17" t="str">
        <f>[23]Outubro!$G$16</f>
        <v>*</v>
      </c>
      <c r="N27" s="17" t="str">
        <f>[23]Outubro!$G$17</f>
        <v>*</v>
      </c>
      <c r="O27" s="17" t="str">
        <f>[23]Outubro!$G$18</f>
        <v>*</v>
      </c>
      <c r="P27" s="17" t="str">
        <f>[23]Outubro!$G$19</f>
        <v>*</v>
      </c>
      <c r="Q27" s="17" t="str">
        <f>[23]Outubro!$G$20</f>
        <v>*</v>
      </c>
      <c r="R27" s="17" t="str">
        <f>[23]Outubro!$G$21</f>
        <v>*</v>
      </c>
      <c r="S27" s="17" t="str">
        <f>[23]Outubro!$G$22</f>
        <v>*</v>
      </c>
      <c r="T27" s="17" t="str">
        <f>[23]Outubro!$G$23</f>
        <v>*</v>
      </c>
      <c r="U27" s="17" t="str">
        <f>[23]Outubro!$G$24</f>
        <v>*</v>
      </c>
      <c r="V27" s="17" t="str">
        <f>[23]Outubro!$G$25</f>
        <v>*</v>
      </c>
      <c r="W27" s="17" t="str">
        <f>[23]Outubro!$G$26</f>
        <v>*</v>
      </c>
      <c r="X27" s="17" t="str">
        <f>[23]Outubro!$G$27</f>
        <v>*</v>
      </c>
      <c r="Y27" s="17" t="str">
        <f>[23]Outubro!$G$28</f>
        <v>*</v>
      </c>
      <c r="Z27" s="17" t="str">
        <f>[23]Outubro!$G$29</f>
        <v>*</v>
      </c>
      <c r="AA27" s="17" t="str">
        <f>[23]Outubro!$G$30</f>
        <v>*</v>
      </c>
      <c r="AB27" s="17" t="str">
        <f>[23]Outubro!$G$31</f>
        <v>*</v>
      </c>
      <c r="AC27" s="17" t="str">
        <f>[23]Outubro!$G$32</f>
        <v>*</v>
      </c>
      <c r="AD27" s="17" t="str">
        <f>[23]Outubro!$G$33</f>
        <v>*</v>
      </c>
      <c r="AE27" s="17" t="str">
        <f>[23]Outubro!$G$34</f>
        <v>*</v>
      </c>
      <c r="AF27" s="17" t="str">
        <f>[23]Outubro!$G$35</f>
        <v>*</v>
      </c>
      <c r="AG27" s="27" t="s">
        <v>141</v>
      </c>
      <c r="AH27" s="30" t="s">
        <v>141</v>
      </c>
    </row>
    <row r="28" spans="1:34" ht="17.100000000000001" customHeight="1" x14ac:dyDescent="0.2">
      <c r="A28" s="15" t="s">
        <v>18</v>
      </c>
      <c r="B28" s="17">
        <f>[24]Outubro!$G$5</f>
        <v>19</v>
      </c>
      <c r="C28" s="17">
        <f>[24]Outubro!$G$6</f>
        <v>22</v>
      </c>
      <c r="D28" s="17">
        <f>[24]Outubro!$G$7</f>
        <v>27</v>
      </c>
      <c r="E28" s="17">
        <f>[24]Outubro!$G$8</f>
        <v>67</v>
      </c>
      <c r="F28" s="17">
        <f>[24]Outubro!$G$9</f>
        <v>86</v>
      </c>
      <c r="G28" s="17">
        <f>[24]Outubro!$G$10</f>
        <v>32</v>
      </c>
      <c r="H28" s="17">
        <f>[24]Outubro!$G$11</f>
        <v>25</v>
      </c>
      <c r="I28" s="17">
        <f>[24]Outubro!$G$12</f>
        <v>20</v>
      </c>
      <c r="J28" s="17">
        <f>[24]Outubro!$G$13</f>
        <v>20</v>
      </c>
      <c r="K28" s="17">
        <f>[24]Outubro!$G$14</f>
        <v>22</v>
      </c>
      <c r="L28" s="17">
        <f>[24]Outubro!$G$15</f>
        <v>31</v>
      </c>
      <c r="M28" s="17">
        <f>[24]Outubro!$G$16</f>
        <v>45</v>
      </c>
      <c r="N28" s="17">
        <f>[24]Outubro!$G$17</f>
        <v>31</v>
      </c>
      <c r="O28" s="17">
        <f>[24]Outubro!$G$18</f>
        <v>46</v>
      </c>
      <c r="P28" s="17">
        <f>[24]Outubro!$G$19</f>
        <v>35</v>
      </c>
      <c r="Q28" s="17">
        <f>[24]Outubro!$G$20</f>
        <v>29</v>
      </c>
      <c r="R28" s="17">
        <f>[24]Outubro!$G$21</f>
        <v>46</v>
      </c>
      <c r="S28" s="17">
        <f>[24]Outubro!$G$22</f>
        <v>42</v>
      </c>
      <c r="T28" s="17">
        <f>[24]Outubro!$G$23</f>
        <v>32</v>
      </c>
      <c r="U28" s="17">
        <f>[24]Outubro!$G$24</f>
        <v>39</v>
      </c>
      <c r="V28" s="17">
        <f>[24]Outubro!$G$25</f>
        <v>39</v>
      </c>
      <c r="W28" s="17">
        <f>[24]Outubro!$G$26</f>
        <v>38</v>
      </c>
      <c r="X28" s="17">
        <f>[24]Outubro!$G$27</f>
        <v>36</v>
      </c>
      <c r="Y28" s="17">
        <f>[24]Outubro!$G$28</f>
        <v>52</v>
      </c>
      <c r="Z28" s="17">
        <f>[24]Outubro!$G$29</f>
        <v>37</v>
      </c>
      <c r="AA28" s="17">
        <f>[24]Outubro!$G$30</f>
        <v>53</v>
      </c>
      <c r="AB28" s="17">
        <f>[24]Outubro!$G$31</f>
        <v>42</v>
      </c>
      <c r="AC28" s="17">
        <f>[24]Outubro!$G$32</f>
        <v>22</v>
      </c>
      <c r="AD28" s="17">
        <f>[24]Outubro!$G$33</f>
        <v>22</v>
      </c>
      <c r="AE28" s="17">
        <f>[24]Outubro!$G$34</f>
        <v>26</v>
      </c>
      <c r="AF28" s="17">
        <f>[24]Outubro!$G$35</f>
        <v>42</v>
      </c>
      <c r="AG28" s="27">
        <f>MIN(B28:AF28)</f>
        <v>19</v>
      </c>
      <c r="AH28" s="30">
        <f t="shared" si="6"/>
        <v>36.29032258064516</v>
      </c>
    </row>
    <row r="29" spans="1:34" ht="17.100000000000001" customHeight="1" x14ac:dyDescent="0.2">
      <c r="A29" s="15" t="s">
        <v>19</v>
      </c>
      <c r="B29" s="17">
        <f>[25]Outubro!$G$5</f>
        <v>40</v>
      </c>
      <c r="C29" s="17">
        <f>[25]Outubro!$G$6</f>
        <v>35</v>
      </c>
      <c r="D29" s="17">
        <f>[25]Outubro!$G$7</f>
        <v>49</v>
      </c>
      <c r="E29" s="17">
        <f>[25]Outubro!$G$8</f>
        <v>49</v>
      </c>
      <c r="F29" s="17">
        <f>[25]Outubro!$G$9</f>
        <v>42</v>
      </c>
      <c r="G29" s="17">
        <f>[25]Outubro!$G$10</f>
        <v>59</v>
      </c>
      <c r="H29" s="17">
        <f>[25]Outubro!$G$11</f>
        <v>32</v>
      </c>
      <c r="I29" s="17">
        <f>[25]Outubro!$G$12</f>
        <v>27</v>
      </c>
      <c r="J29" s="17">
        <f>[25]Outubro!$G$13</f>
        <v>13</v>
      </c>
      <c r="K29" s="17">
        <f>[25]Outubro!$G$14</f>
        <v>21</v>
      </c>
      <c r="L29" s="17">
        <f>[25]Outubro!$G$15</f>
        <v>37</v>
      </c>
      <c r="M29" s="17">
        <f>[25]Outubro!$G$16</f>
        <v>48</v>
      </c>
      <c r="N29" s="17">
        <f>[25]Outubro!$G$17</f>
        <v>74</v>
      </c>
      <c r="O29" s="17">
        <f>[25]Outubro!$G$18</f>
        <v>62</v>
      </c>
      <c r="P29" s="17">
        <f>[25]Outubro!$G$19</f>
        <v>66</v>
      </c>
      <c r="Q29" s="17">
        <f>[25]Outubro!$G$20</f>
        <v>31</v>
      </c>
      <c r="R29" s="17">
        <f>[25]Outubro!$G$21</f>
        <v>38</v>
      </c>
      <c r="S29" s="17">
        <f>[25]Outubro!$G$22</f>
        <v>41</v>
      </c>
      <c r="T29" s="17">
        <f>[25]Outubro!$G$23</f>
        <v>34</v>
      </c>
      <c r="U29" s="17">
        <f>[25]Outubro!$G$24</f>
        <v>51</v>
      </c>
      <c r="V29" s="17">
        <f>[25]Outubro!$G$25</f>
        <v>34</v>
      </c>
      <c r="W29" s="17">
        <f>[25]Outubro!$G$26</f>
        <v>38</v>
      </c>
      <c r="X29" s="17">
        <f>[25]Outubro!$G$27</f>
        <v>38</v>
      </c>
      <c r="Y29" s="17">
        <f>[25]Outubro!$G$28</f>
        <v>40</v>
      </c>
      <c r="Z29" s="17">
        <f>[25]Outubro!$G$29</f>
        <v>56</v>
      </c>
      <c r="AA29" s="17">
        <f>[25]Outubro!$G$30</f>
        <v>90</v>
      </c>
      <c r="AB29" s="17">
        <f>[25]Outubro!$G$31</f>
        <v>55</v>
      </c>
      <c r="AC29" s="17">
        <f>[25]Outubro!$G$32</f>
        <v>32</v>
      </c>
      <c r="AD29" s="17">
        <f>[25]Outubro!$G$33</f>
        <v>30</v>
      </c>
      <c r="AE29" s="17">
        <f>[25]Outubro!$G$34</f>
        <v>32</v>
      </c>
      <c r="AF29" s="17">
        <f>[25]Outubro!$G$35</f>
        <v>40</v>
      </c>
      <c r="AG29" s="27">
        <f t="shared" si="5"/>
        <v>13</v>
      </c>
      <c r="AH29" s="30">
        <f t="shared" si="6"/>
        <v>43.032258064516128</v>
      </c>
    </row>
    <row r="30" spans="1:34" ht="17.100000000000001" customHeight="1" x14ac:dyDescent="0.2">
      <c r="A30" s="15" t="s">
        <v>31</v>
      </c>
      <c r="B30" s="17">
        <f>[26]Outubro!$G$5</f>
        <v>33</v>
      </c>
      <c r="C30" s="17">
        <f>[26]Outubro!$G$6</f>
        <v>29</v>
      </c>
      <c r="D30" s="17">
        <f>[26]Outubro!$G$7</f>
        <v>47</v>
      </c>
      <c r="E30" s="17">
        <f>[26]Outubro!$G$8</f>
        <v>54</v>
      </c>
      <c r="F30" s="17">
        <f>[26]Outubro!$G$9</f>
        <v>63</v>
      </c>
      <c r="G30" s="17">
        <f>[26]Outubro!$G$10</f>
        <v>35</v>
      </c>
      <c r="H30" s="17">
        <f>[26]Outubro!$G$11</f>
        <v>24</v>
      </c>
      <c r="I30" s="17">
        <f>[26]Outubro!$G$12</f>
        <v>21</v>
      </c>
      <c r="J30" s="17">
        <f>[26]Outubro!$G$13</f>
        <v>21</v>
      </c>
      <c r="K30" s="17">
        <f>[26]Outubro!$G$14</f>
        <v>20</v>
      </c>
      <c r="L30" s="17">
        <f>[26]Outubro!$G$15</f>
        <v>26</v>
      </c>
      <c r="M30" s="17">
        <f>[26]Outubro!$G$16</f>
        <v>46</v>
      </c>
      <c r="N30" s="17">
        <f>[26]Outubro!$G$17</f>
        <v>55</v>
      </c>
      <c r="O30" s="17">
        <f>[26]Outubro!$G$18</f>
        <v>62</v>
      </c>
      <c r="P30" s="17">
        <f>[26]Outubro!$G$19</f>
        <v>32</v>
      </c>
      <c r="Q30" s="17">
        <f>[26]Outubro!$G$20</f>
        <v>30</v>
      </c>
      <c r="R30" s="17">
        <f>[26]Outubro!$G$21</f>
        <v>32</v>
      </c>
      <c r="S30" s="17">
        <f>[26]Outubro!$G$22</f>
        <v>32</v>
      </c>
      <c r="T30" s="17">
        <f>[26]Outubro!$G$23</f>
        <v>28</v>
      </c>
      <c r="U30" s="17">
        <f>[26]Outubro!$G$24</f>
        <v>43</v>
      </c>
      <c r="V30" s="17">
        <f>[26]Outubro!$G$25</f>
        <v>50</v>
      </c>
      <c r="W30" s="17">
        <f>[26]Outubro!$G$26</f>
        <v>32</v>
      </c>
      <c r="X30" s="17">
        <f>[26]Outubro!$G$27</f>
        <v>38</v>
      </c>
      <c r="Y30" s="17">
        <f>[26]Outubro!$G$28</f>
        <v>52</v>
      </c>
      <c r="Z30" s="17">
        <f>[26]Outubro!$G$29</f>
        <v>40</v>
      </c>
      <c r="AA30" s="17">
        <f>[26]Outubro!$G$30</f>
        <v>50</v>
      </c>
      <c r="AB30" s="17">
        <f>[26]Outubro!$G$31</f>
        <v>29</v>
      </c>
      <c r="AC30" s="17">
        <f>[26]Outubro!$G$32</f>
        <v>26</v>
      </c>
      <c r="AD30" s="17">
        <f>[26]Outubro!$G$33</f>
        <v>20</v>
      </c>
      <c r="AE30" s="17">
        <f>[26]Outubro!$G$34</f>
        <v>29</v>
      </c>
      <c r="AF30" s="17">
        <f>[26]Outubro!$G$35</f>
        <v>33</v>
      </c>
      <c r="AG30" s="27">
        <f t="shared" si="5"/>
        <v>20</v>
      </c>
      <c r="AH30" s="30">
        <f>AVERAGE(B30:AF30)</f>
        <v>36.516129032258064</v>
      </c>
    </row>
    <row r="31" spans="1:34" ht="17.100000000000001" customHeight="1" x14ac:dyDescent="0.2">
      <c r="A31" s="15" t="s">
        <v>48</v>
      </c>
      <c r="B31" s="17">
        <f>[27]Outubro!$G$5</f>
        <v>20</v>
      </c>
      <c r="C31" s="17">
        <f>[27]Outubro!$G$6</f>
        <v>20</v>
      </c>
      <c r="D31" s="17">
        <f>[27]Outubro!$G$7</f>
        <v>28</v>
      </c>
      <c r="E31" s="17">
        <f>[27]Outubro!$G$8</f>
        <v>55</v>
      </c>
      <c r="F31" s="17">
        <f>[27]Outubro!$G$9</f>
        <v>58</v>
      </c>
      <c r="G31" s="17">
        <f>[27]Outubro!$G$10</f>
        <v>26</v>
      </c>
      <c r="H31" s="17">
        <f>[27]Outubro!$G$11</f>
        <v>18</v>
      </c>
      <c r="I31" s="17">
        <f>[27]Outubro!$G$12</f>
        <v>18</v>
      </c>
      <c r="J31" s="17">
        <f>[27]Outubro!$G$13</f>
        <v>14</v>
      </c>
      <c r="K31" s="17">
        <f>[27]Outubro!$G$14</f>
        <v>24</v>
      </c>
      <c r="L31" s="17">
        <f>[27]Outubro!$G$15</f>
        <v>33</v>
      </c>
      <c r="M31" s="17">
        <f>[27]Outubro!$G$16</f>
        <v>46</v>
      </c>
      <c r="N31" s="17">
        <f>[27]Outubro!$G$17</f>
        <v>32</v>
      </c>
      <c r="O31" s="17">
        <f>[27]Outubro!$G$18</f>
        <v>35</v>
      </c>
      <c r="P31" s="17">
        <f>[27]Outubro!$G$19</f>
        <v>33</v>
      </c>
      <c r="Q31" s="17">
        <f>[27]Outubro!$G$20</f>
        <v>26</v>
      </c>
      <c r="R31" s="17">
        <f>[27]Outubro!$G$21</f>
        <v>47</v>
      </c>
      <c r="S31" s="17">
        <f>[27]Outubro!$G$22</f>
        <v>34</v>
      </c>
      <c r="T31" s="17">
        <f>[27]Outubro!$G$23</f>
        <v>31</v>
      </c>
      <c r="U31" s="17">
        <f>[27]Outubro!$G$24</f>
        <v>58</v>
      </c>
      <c r="V31" s="17">
        <f>[27]Outubro!$G$25</f>
        <v>65</v>
      </c>
      <c r="W31" s="17">
        <f>[27]Outubro!$G$26</f>
        <v>40</v>
      </c>
      <c r="X31" s="17">
        <f>[27]Outubro!$G$27</f>
        <v>38</v>
      </c>
      <c r="Y31" s="17">
        <f>[27]Outubro!$G$28</f>
        <v>49</v>
      </c>
      <c r="Z31" s="17">
        <f>[27]Outubro!$G$29</f>
        <v>40</v>
      </c>
      <c r="AA31" s="17">
        <f>[27]Outubro!$G$30</f>
        <v>43</v>
      </c>
      <c r="AB31" s="17">
        <f>[27]Outubro!$G$31</f>
        <v>32</v>
      </c>
      <c r="AC31" s="17">
        <f>[27]Outubro!$G$32</f>
        <v>36</v>
      </c>
      <c r="AD31" s="17">
        <f>[27]Outubro!$G$33</f>
        <v>24</v>
      </c>
      <c r="AE31" s="17">
        <f>[27]Outubro!$G$34</f>
        <v>26</v>
      </c>
      <c r="AF31" s="17">
        <f>[27]Outubro!$G$35</f>
        <v>35</v>
      </c>
      <c r="AG31" s="27">
        <f>MIN(B31:AF31)</f>
        <v>14</v>
      </c>
      <c r="AH31" s="30">
        <f>AVERAGE(B31:AF31)</f>
        <v>34.967741935483872</v>
      </c>
    </row>
    <row r="32" spans="1:34" ht="17.100000000000001" customHeight="1" x14ac:dyDescent="0.2">
      <c r="A32" s="15" t="s">
        <v>20</v>
      </c>
      <c r="B32" s="17" t="str">
        <f>[28]Outubro!$G$5</f>
        <v>*</v>
      </c>
      <c r="C32" s="17" t="str">
        <f>[28]Outubro!$G$6</f>
        <v>*</v>
      </c>
      <c r="D32" s="17" t="str">
        <f>[28]Outubro!$G$7</f>
        <v>*</v>
      </c>
      <c r="E32" s="17" t="str">
        <f>[28]Outubro!$G$8</f>
        <v>*</v>
      </c>
      <c r="F32" s="17" t="str">
        <f>[28]Outubro!$G$9</f>
        <v>*</v>
      </c>
      <c r="G32" s="17" t="str">
        <f>[28]Outubro!$G$10</f>
        <v>*</v>
      </c>
      <c r="H32" s="17" t="str">
        <f>[28]Outubro!$G$11</f>
        <v>*</v>
      </c>
      <c r="I32" s="17" t="str">
        <f>[28]Outubro!$G$12</f>
        <v>*</v>
      </c>
      <c r="J32" s="17" t="str">
        <f>[28]Outubro!$G$13</f>
        <v>*</v>
      </c>
      <c r="K32" s="17" t="str">
        <f>[28]Outubro!$G$14</f>
        <v>*</v>
      </c>
      <c r="L32" s="17" t="str">
        <f>[28]Outubro!$G$15</f>
        <v>*</v>
      </c>
      <c r="M32" s="17" t="str">
        <f>[28]Outubro!$G$16</f>
        <v>*</v>
      </c>
      <c r="N32" s="17" t="str">
        <f>[28]Outubro!$G$17</f>
        <v>*</v>
      </c>
      <c r="O32" s="17" t="str">
        <f>[28]Outubro!$G$18</f>
        <v>*</v>
      </c>
      <c r="P32" s="17" t="str">
        <f>[28]Outubro!$G$19</f>
        <v>*</v>
      </c>
      <c r="Q32" s="17" t="str">
        <f>[28]Outubro!$G$20</f>
        <v>*</v>
      </c>
      <c r="R32" s="17" t="str">
        <f>[28]Outubro!$G$21</f>
        <v>*</v>
      </c>
      <c r="S32" s="17" t="str">
        <f>[28]Outubro!$G$22</f>
        <v>*</v>
      </c>
      <c r="T32" s="17" t="str">
        <f>[28]Outubro!$G$23</f>
        <v>*</v>
      </c>
      <c r="U32" s="17" t="str">
        <f>[28]Outubro!$G$24</f>
        <v>*</v>
      </c>
      <c r="V32" s="17" t="str">
        <f>[28]Outubro!$G$25</f>
        <v>*</v>
      </c>
      <c r="W32" s="17" t="str">
        <f>[28]Outubro!$G$26</f>
        <v>*</v>
      </c>
      <c r="X32" s="17" t="str">
        <f>[28]Outubro!$G$27</f>
        <v>*</v>
      </c>
      <c r="Y32" s="17" t="str">
        <f>[28]Outubro!$G$28</f>
        <v>*</v>
      </c>
      <c r="Z32" s="17" t="str">
        <f>[28]Outubro!$G$29</f>
        <v>*</v>
      </c>
      <c r="AA32" s="17" t="str">
        <f>[28]Outubro!$G$30</f>
        <v>*</v>
      </c>
      <c r="AB32" s="17" t="str">
        <f>[28]Outubro!$G$31</f>
        <v>*</v>
      </c>
      <c r="AC32" s="17" t="str">
        <f>[28]Outubro!$G$32</f>
        <v>*</v>
      </c>
      <c r="AD32" s="17" t="str">
        <f>[28]Outubro!$G$33</f>
        <v>*</v>
      </c>
      <c r="AE32" s="17" t="str">
        <f>[28]Outubro!$G$34</f>
        <v>*</v>
      </c>
      <c r="AF32" s="17" t="str">
        <f>[28]Outubro!$G$35</f>
        <v>*</v>
      </c>
      <c r="AG32" s="27" t="s">
        <v>141</v>
      </c>
      <c r="AH32" s="30" t="s">
        <v>141</v>
      </c>
    </row>
    <row r="33" spans="1:35" s="5" customFormat="1" ht="17.100000000000001" customHeight="1" thickBot="1" x14ac:dyDescent="0.25">
      <c r="A33" s="35" t="s">
        <v>35</v>
      </c>
      <c r="B33" s="24">
        <f t="shared" ref="B33:AG33" si="9">MIN(B5:B32)</f>
        <v>15</v>
      </c>
      <c r="C33" s="24">
        <f t="shared" si="9"/>
        <v>19</v>
      </c>
      <c r="D33" s="24">
        <f t="shared" si="9"/>
        <v>27</v>
      </c>
      <c r="E33" s="24">
        <f t="shared" si="9"/>
        <v>45</v>
      </c>
      <c r="F33" s="24">
        <f t="shared" si="9"/>
        <v>41</v>
      </c>
      <c r="G33" s="24">
        <f t="shared" si="9"/>
        <v>23</v>
      </c>
      <c r="H33" s="24">
        <f t="shared" si="9"/>
        <v>18</v>
      </c>
      <c r="I33" s="24">
        <f t="shared" si="9"/>
        <v>15</v>
      </c>
      <c r="J33" s="24">
        <f t="shared" si="9"/>
        <v>12</v>
      </c>
      <c r="K33" s="24">
        <f t="shared" si="9"/>
        <v>15</v>
      </c>
      <c r="L33" s="24">
        <f t="shared" si="9"/>
        <v>21</v>
      </c>
      <c r="M33" s="24">
        <f t="shared" si="9"/>
        <v>27</v>
      </c>
      <c r="N33" s="24">
        <f t="shared" si="9"/>
        <v>31</v>
      </c>
      <c r="O33" s="24">
        <f t="shared" si="9"/>
        <v>31</v>
      </c>
      <c r="P33" s="24">
        <f t="shared" si="9"/>
        <v>28</v>
      </c>
      <c r="Q33" s="24">
        <f t="shared" si="9"/>
        <v>24</v>
      </c>
      <c r="R33" s="24">
        <f t="shared" si="9"/>
        <v>21</v>
      </c>
      <c r="S33" s="24">
        <f t="shared" si="9"/>
        <v>23</v>
      </c>
      <c r="T33" s="24">
        <f t="shared" si="9"/>
        <v>20</v>
      </c>
      <c r="U33" s="24">
        <f t="shared" si="9"/>
        <v>27</v>
      </c>
      <c r="V33" s="24">
        <f t="shared" si="9"/>
        <v>30</v>
      </c>
      <c r="W33" s="24">
        <f t="shared" si="9"/>
        <v>28</v>
      </c>
      <c r="X33" s="24">
        <f t="shared" si="9"/>
        <v>29</v>
      </c>
      <c r="Y33" s="24">
        <f t="shared" si="9"/>
        <v>29</v>
      </c>
      <c r="Z33" s="24">
        <f t="shared" si="9"/>
        <v>29</v>
      </c>
      <c r="AA33" s="24">
        <f t="shared" si="9"/>
        <v>27</v>
      </c>
      <c r="AB33" s="24">
        <f t="shared" si="9"/>
        <v>24</v>
      </c>
      <c r="AC33" s="24">
        <f t="shared" si="9"/>
        <v>18</v>
      </c>
      <c r="AD33" s="24">
        <f t="shared" si="9"/>
        <v>13</v>
      </c>
      <c r="AE33" s="24">
        <f t="shared" si="9"/>
        <v>18</v>
      </c>
      <c r="AF33" s="24">
        <f t="shared" si="9"/>
        <v>28</v>
      </c>
      <c r="AG33" s="27">
        <f t="shared" si="9"/>
        <v>12</v>
      </c>
      <c r="AH33" s="29">
        <f>AVERAGE(AH5:AH32)</f>
        <v>37.525863714449322</v>
      </c>
    </row>
    <row r="34" spans="1:35" x14ac:dyDescent="0.2">
      <c r="A34" s="109"/>
      <c r="B34" s="110"/>
      <c r="C34" s="110"/>
      <c r="D34" s="110" t="s">
        <v>134</v>
      </c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2"/>
      <c r="AE34" s="113"/>
      <c r="AF34" s="114"/>
      <c r="AG34" s="114"/>
      <c r="AH34" s="115"/>
    </row>
    <row r="35" spans="1:35" x14ac:dyDescent="0.2">
      <c r="A35" s="83"/>
      <c r="B35" s="90"/>
      <c r="C35" s="90"/>
      <c r="D35" s="90"/>
      <c r="E35" s="90" t="s">
        <v>135</v>
      </c>
      <c r="F35" s="90"/>
      <c r="G35" s="90"/>
      <c r="H35" s="90"/>
      <c r="I35" s="90"/>
      <c r="J35" s="91"/>
      <c r="K35" s="91"/>
      <c r="L35" s="91"/>
      <c r="M35" s="91" t="s">
        <v>49</v>
      </c>
      <c r="N35" s="91"/>
      <c r="O35" s="91"/>
      <c r="P35" s="91"/>
      <c r="Q35" s="91"/>
      <c r="R35" s="91"/>
      <c r="S35" s="91"/>
      <c r="T35" s="131" t="s">
        <v>136</v>
      </c>
      <c r="U35" s="131"/>
      <c r="V35" s="131"/>
      <c r="W35" s="131"/>
      <c r="X35" s="131"/>
      <c r="Y35" s="91"/>
      <c r="Z35" s="91"/>
      <c r="AA35" s="91"/>
      <c r="AB35" s="91"/>
      <c r="AC35" s="90"/>
      <c r="AD35" s="90"/>
      <c r="AE35" s="90"/>
      <c r="AF35" s="91"/>
      <c r="AG35" s="102"/>
      <c r="AH35" s="96"/>
    </row>
    <row r="36" spans="1:35" ht="13.5" thickBot="1" x14ac:dyDescent="0.25">
      <c r="A36" s="97"/>
      <c r="B36" s="99"/>
      <c r="C36" s="99"/>
      <c r="D36" s="99"/>
      <c r="E36" s="99"/>
      <c r="F36" s="99"/>
      <c r="G36" s="99"/>
      <c r="H36" s="99"/>
      <c r="I36" s="99"/>
      <c r="J36" s="104"/>
      <c r="K36" s="104"/>
      <c r="L36" s="104"/>
      <c r="M36" s="104" t="s">
        <v>50</v>
      </c>
      <c r="N36" s="104"/>
      <c r="O36" s="104"/>
      <c r="P36" s="104"/>
      <c r="Q36" s="99"/>
      <c r="R36" s="99"/>
      <c r="S36" s="99"/>
      <c r="T36" s="138" t="s">
        <v>137</v>
      </c>
      <c r="U36" s="138"/>
      <c r="V36" s="138"/>
      <c r="W36" s="138"/>
      <c r="X36" s="138"/>
      <c r="Y36" s="104"/>
      <c r="Z36" s="104"/>
      <c r="AA36" s="104"/>
      <c r="AB36" s="104"/>
      <c r="AC36" s="99"/>
      <c r="AD36" s="99"/>
      <c r="AE36" s="99"/>
      <c r="AF36" s="99"/>
      <c r="AG36" s="105"/>
      <c r="AH36" s="106"/>
      <c r="AI36" s="2"/>
    </row>
    <row r="37" spans="1:35" x14ac:dyDescent="0.2">
      <c r="I37" s="2" t="s">
        <v>51</v>
      </c>
      <c r="AD37" s="9"/>
      <c r="AE37" s="1"/>
      <c r="AF37"/>
      <c r="AG37" s="40"/>
      <c r="AH37" s="40"/>
      <c r="AI37" s="2"/>
    </row>
    <row r="42" spans="1:35" x14ac:dyDescent="0.2">
      <c r="T42" s="14"/>
    </row>
    <row r="43" spans="1:35" x14ac:dyDescent="0.2">
      <c r="J43" s="2" t="s">
        <v>51</v>
      </c>
    </row>
  </sheetData>
  <sheetProtection password="C6EC" sheet="1" objects="1" scenarios="1"/>
  <mergeCells count="36">
    <mergeCell ref="T35:X35"/>
    <mergeCell ref="T36:X36"/>
    <mergeCell ref="AF3:AF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D3:D4"/>
    <mergeCell ref="E3:E4"/>
    <mergeCell ref="F3:F4"/>
    <mergeCell ref="G3:G4"/>
    <mergeCell ref="H3:H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A13" zoomScale="90" zoomScaleNormal="90" workbookViewId="0">
      <selection activeCell="AA40" sqref="AA4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3" ht="20.100000000000001" customHeight="1" x14ac:dyDescent="0.2">
      <c r="A1" s="129" t="s">
        <v>28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</row>
    <row r="2" spans="1:33" s="4" customFormat="1" ht="20.100000000000001" customHeight="1" x14ac:dyDescent="0.2">
      <c r="A2" s="130" t="s">
        <v>21</v>
      </c>
      <c r="B2" s="128" t="s">
        <v>133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</row>
    <row r="3" spans="1:33" s="5" customFormat="1" ht="20.100000000000001" customHeight="1" x14ac:dyDescent="0.2">
      <c r="A3" s="130"/>
      <c r="B3" s="127">
        <v>1</v>
      </c>
      <c r="C3" s="127">
        <f>SUM(B3+1)</f>
        <v>2</v>
      </c>
      <c r="D3" s="127">
        <f t="shared" ref="D3:AD3" si="0">SUM(C3+1)</f>
        <v>3</v>
      </c>
      <c r="E3" s="127">
        <f t="shared" si="0"/>
        <v>4</v>
      </c>
      <c r="F3" s="127">
        <f t="shared" si="0"/>
        <v>5</v>
      </c>
      <c r="G3" s="127">
        <f t="shared" si="0"/>
        <v>6</v>
      </c>
      <c r="H3" s="127">
        <f t="shared" si="0"/>
        <v>7</v>
      </c>
      <c r="I3" s="127">
        <f t="shared" si="0"/>
        <v>8</v>
      </c>
      <c r="J3" s="127">
        <f t="shared" si="0"/>
        <v>9</v>
      </c>
      <c r="K3" s="127">
        <f t="shared" si="0"/>
        <v>10</v>
      </c>
      <c r="L3" s="127">
        <f t="shared" si="0"/>
        <v>11</v>
      </c>
      <c r="M3" s="127">
        <f t="shared" si="0"/>
        <v>12</v>
      </c>
      <c r="N3" s="127">
        <f t="shared" si="0"/>
        <v>13</v>
      </c>
      <c r="O3" s="127">
        <f t="shared" si="0"/>
        <v>14</v>
      </c>
      <c r="P3" s="127">
        <f t="shared" si="0"/>
        <v>15</v>
      </c>
      <c r="Q3" s="127">
        <f t="shared" si="0"/>
        <v>16</v>
      </c>
      <c r="R3" s="127">
        <f t="shared" si="0"/>
        <v>17</v>
      </c>
      <c r="S3" s="127">
        <f t="shared" si="0"/>
        <v>18</v>
      </c>
      <c r="T3" s="127">
        <f t="shared" si="0"/>
        <v>19</v>
      </c>
      <c r="U3" s="127">
        <f t="shared" si="0"/>
        <v>20</v>
      </c>
      <c r="V3" s="127">
        <f t="shared" si="0"/>
        <v>21</v>
      </c>
      <c r="W3" s="127">
        <f t="shared" si="0"/>
        <v>22</v>
      </c>
      <c r="X3" s="127">
        <f t="shared" si="0"/>
        <v>23</v>
      </c>
      <c r="Y3" s="127">
        <f t="shared" si="0"/>
        <v>24</v>
      </c>
      <c r="Z3" s="127">
        <f t="shared" si="0"/>
        <v>25</v>
      </c>
      <c r="AA3" s="127">
        <f t="shared" si="0"/>
        <v>26</v>
      </c>
      <c r="AB3" s="127">
        <f t="shared" si="0"/>
        <v>27</v>
      </c>
      <c r="AC3" s="127">
        <f t="shared" si="0"/>
        <v>28</v>
      </c>
      <c r="AD3" s="127">
        <f t="shared" si="0"/>
        <v>29</v>
      </c>
      <c r="AE3" s="127">
        <v>30</v>
      </c>
      <c r="AF3" s="127">
        <v>31</v>
      </c>
      <c r="AG3" s="25" t="s">
        <v>39</v>
      </c>
    </row>
    <row r="4" spans="1:33" s="5" customFormat="1" ht="20.100000000000001" customHeight="1" x14ac:dyDescent="0.2">
      <c r="A4" s="13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25" t="s">
        <v>37</v>
      </c>
    </row>
    <row r="5" spans="1:33" s="5" customFormat="1" ht="20.100000000000001" customHeight="1" x14ac:dyDescent="0.2">
      <c r="A5" s="15" t="s">
        <v>44</v>
      </c>
      <c r="B5" s="17">
        <f>[1]Outubro!$H$5</f>
        <v>12.96</v>
      </c>
      <c r="C5" s="17">
        <f>[1]Outubro!$H$6</f>
        <v>10.08</v>
      </c>
      <c r="D5" s="17">
        <f>[1]Outubro!$H$7</f>
        <v>20.16</v>
      </c>
      <c r="E5" s="17">
        <f>[1]Outubro!$H$8</f>
        <v>4.6800000000000006</v>
      </c>
      <c r="F5" s="17">
        <f>[1]Outubro!$H$9</f>
        <v>10.44</v>
      </c>
      <c r="G5" s="17">
        <f>[1]Outubro!$H$10</f>
        <v>19.079999999999998</v>
      </c>
      <c r="H5" s="17">
        <f>[1]Outubro!$H$11</f>
        <v>7.9200000000000008</v>
      </c>
      <c r="I5" s="17">
        <f>[1]Outubro!$H$12</f>
        <v>10.44</v>
      </c>
      <c r="J5" s="17">
        <f>[1]Outubro!$H$13</f>
        <v>8.64</v>
      </c>
      <c r="K5" s="17">
        <f>[1]Outubro!$H$14</f>
        <v>12.24</v>
      </c>
      <c r="L5" s="17">
        <f>[1]Outubro!$H$15</f>
        <v>17.28</v>
      </c>
      <c r="M5" s="17">
        <f>[1]Outubro!$H$16</f>
        <v>18.720000000000002</v>
      </c>
      <c r="N5" s="17">
        <f>[1]Outubro!$H$17</f>
        <v>9</v>
      </c>
      <c r="O5" s="17">
        <f>[1]Outubro!$H$18</f>
        <v>14.76</v>
      </c>
      <c r="P5" s="17">
        <f>[1]Outubro!$H$19</f>
        <v>12.96</v>
      </c>
      <c r="Q5" s="17">
        <f>[1]Outubro!$H$20</f>
        <v>13.68</v>
      </c>
      <c r="R5" s="17">
        <f>[1]Outubro!$H$21</f>
        <v>12.96</v>
      </c>
      <c r="S5" s="17">
        <f>[1]Outubro!$H$22</f>
        <v>10.08</v>
      </c>
      <c r="T5" s="17">
        <f>[1]Outubro!$H$23</f>
        <v>11.520000000000001</v>
      </c>
      <c r="U5" s="17">
        <f>[1]Outubro!$H$24</f>
        <v>25.2</v>
      </c>
      <c r="V5" s="17">
        <f>[1]Outubro!$H$25</f>
        <v>12.96</v>
      </c>
      <c r="W5" s="17">
        <f>[1]Outubro!$H$26</f>
        <v>11.879999999999999</v>
      </c>
      <c r="X5" s="17">
        <f>[1]Outubro!$H$27</f>
        <v>14.04</v>
      </c>
      <c r="Y5" s="17">
        <f>[1]Outubro!$H$28</f>
        <v>12.24</v>
      </c>
      <c r="Z5" s="17">
        <f>[1]Outubro!$H$29</f>
        <v>12.24</v>
      </c>
      <c r="AA5" s="17">
        <f>[1]Outubro!$H$30</f>
        <v>15.840000000000002</v>
      </c>
      <c r="AB5" s="17">
        <f>[1]Outubro!$H$31</f>
        <v>16.2</v>
      </c>
      <c r="AC5" s="17">
        <f>[1]Outubro!$H$32</f>
        <v>14.04</v>
      </c>
      <c r="AD5" s="17">
        <f>[1]Outubro!$H$33</f>
        <v>9.7200000000000006</v>
      </c>
      <c r="AE5" s="17">
        <f>[1]Outubro!$H$34</f>
        <v>11.520000000000001</v>
      </c>
      <c r="AF5" s="17">
        <f>[1]Outubro!$H$35</f>
        <v>12.6</v>
      </c>
      <c r="AG5" s="26">
        <f>MAX(B5:AF5)</f>
        <v>25.2</v>
      </c>
    </row>
    <row r="6" spans="1:33" ht="17.100000000000001" customHeight="1" x14ac:dyDescent="0.2">
      <c r="A6" s="15" t="s">
        <v>0</v>
      </c>
      <c r="B6" s="17">
        <f>[2]Outubro!$H$5</f>
        <v>18</v>
      </c>
      <c r="C6" s="17">
        <f>[2]Outubro!$H$6</f>
        <v>23.759999999999998</v>
      </c>
      <c r="D6" s="17">
        <f>[2]Outubro!$H$7</f>
        <v>20.52</v>
      </c>
      <c r="E6" s="17">
        <f>[2]Outubro!$H$8</f>
        <v>11.879999999999999</v>
      </c>
      <c r="F6" s="17">
        <f>[2]Outubro!$H$9</f>
        <v>15.48</v>
      </c>
      <c r="G6" s="17">
        <f>[2]Outubro!$H$10</f>
        <v>16.920000000000002</v>
      </c>
      <c r="H6" s="17">
        <f>[2]Outubro!$H$11</f>
        <v>12.6</v>
      </c>
      <c r="I6" s="17">
        <f>[2]Outubro!$H$12</f>
        <v>9.7200000000000006</v>
      </c>
      <c r="J6" s="17">
        <f>[2]Outubro!$H$13</f>
        <v>14.04</v>
      </c>
      <c r="K6" s="17">
        <f>[2]Outubro!$H$14</f>
        <v>20.52</v>
      </c>
      <c r="L6" s="17">
        <f>[2]Outubro!$H$15</f>
        <v>19.079999999999998</v>
      </c>
      <c r="M6" s="17">
        <f>[2]Outubro!$H$16</f>
        <v>24.840000000000003</v>
      </c>
      <c r="N6" s="17">
        <f>[2]Outubro!$H$17</f>
        <v>20.88</v>
      </c>
      <c r="O6" s="17">
        <f>[2]Outubro!$H$18</f>
        <v>17.28</v>
      </c>
      <c r="P6" s="17">
        <f>[2]Outubro!$H$19</f>
        <v>24.840000000000003</v>
      </c>
      <c r="Q6" s="17">
        <f>[2]Outubro!$H$20</f>
        <v>24.840000000000003</v>
      </c>
      <c r="R6" s="17">
        <f>[2]Outubro!$H$21</f>
        <v>16.2</v>
      </c>
      <c r="S6" s="17">
        <f>[2]Outubro!$H$22</f>
        <v>21.96</v>
      </c>
      <c r="T6" s="17">
        <f>[2]Outubro!$H$23</f>
        <v>24.48</v>
      </c>
      <c r="U6" s="17">
        <f>[2]Outubro!$H$24</f>
        <v>11.520000000000001</v>
      </c>
      <c r="V6" s="17">
        <f>[2]Outubro!$H$25</f>
        <v>14.04</v>
      </c>
      <c r="W6" s="17">
        <f>[2]Outubro!$H$26</f>
        <v>10.44</v>
      </c>
      <c r="X6" s="17">
        <f>[2]Outubro!$H$27</f>
        <v>19.079999999999998</v>
      </c>
      <c r="Y6" s="17">
        <f>[2]Outubro!$H$28</f>
        <v>18.36</v>
      </c>
      <c r="Z6" s="17">
        <f>[2]Outubro!$H$29</f>
        <v>20.52</v>
      </c>
      <c r="AA6" s="17">
        <f>[2]Outubro!$H$30</f>
        <v>16.920000000000002</v>
      </c>
      <c r="AB6" s="17">
        <f>[2]Outubro!$H$31</f>
        <v>14.4</v>
      </c>
      <c r="AC6" s="17">
        <f>[2]Outubro!$H$32</f>
        <v>13.32</v>
      </c>
      <c r="AD6" s="17">
        <f>[2]Outubro!$H$33</f>
        <v>19.079999999999998</v>
      </c>
      <c r="AE6" s="17">
        <f>[2]Outubro!$H$34</f>
        <v>25.2</v>
      </c>
      <c r="AF6" s="17">
        <f>[2]Outubro!$H$35</f>
        <v>24.840000000000003</v>
      </c>
      <c r="AG6" s="27">
        <f>MAX(B6:AF6)</f>
        <v>25.2</v>
      </c>
    </row>
    <row r="7" spans="1:33" ht="17.100000000000001" customHeight="1" x14ac:dyDescent="0.2">
      <c r="A7" s="15" t="s">
        <v>1</v>
      </c>
      <c r="B7" s="17">
        <f>[3]Outubro!$H$5</f>
        <v>18.36</v>
      </c>
      <c r="C7" s="17">
        <f>[3]Outubro!$H$6</f>
        <v>16.920000000000002</v>
      </c>
      <c r="D7" s="17">
        <f>[3]Outubro!$H$7</f>
        <v>23.040000000000003</v>
      </c>
      <c r="E7" s="17">
        <f>[3]Outubro!$H$8</f>
        <v>15.120000000000001</v>
      </c>
      <c r="F7" s="17">
        <f>[3]Outubro!$H$9</f>
        <v>18.720000000000002</v>
      </c>
      <c r="G7" s="17">
        <f>[3]Outubro!$H$10</f>
        <v>9.7200000000000006</v>
      </c>
      <c r="H7" s="17">
        <f>[3]Outubro!$H$11</f>
        <v>10.08</v>
      </c>
      <c r="I7" s="17">
        <f>[3]Outubro!$H$12</f>
        <v>11.879999999999999</v>
      </c>
      <c r="J7" s="17">
        <f>[3]Outubro!$H$13</f>
        <v>16.920000000000002</v>
      </c>
      <c r="K7" s="17">
        <f>[3]Outubro!$H$14</f>
        <v>15.840000000000002</v>
      </c>
      <c r="L7" s="17">
        <f>[3]Outubro!$H$15</f>
        <v>7.9200000000000008</v>
      </c>
      <c r="M7" s="17">
        <f>[3]Outubro!$H$16</f>
        <v>22.68</v>
      </c>
      <c r="N7" s="17">
        <f>[3]Outubro!$H$17</f>
        <v>18.36</v>
      </c>
      <c r="O7" s="17">
        <f>[3]Outubro!$H$18</f>
        <v>26.64</v>
      </c>
      <c r="P7" s="17">
        <f>[3]Outubro!$H$19</f>
        <v>18.36</v>
      </c>
      <c r="Q7" s="17">
        <f>[3]Outubro!$H$20</f>
        <v>18.720000000000002</v>
      </c>
      <c r="R7" s="17">
        <f>[3]Outubro!$H$21</f>
        <v>17.28</v>
      </c>
      <c r="S7" s="17">
        <f>[3]Outubro!$H$22</f>
        <v>18.36</v>
      </c>
      <c r="T7" s="17">
        <f>[3]Outubro!$H$23</f>
        <v>17.64</v>
      </c>
      <c r="U7" s="17">
        <f>[3]Outubro!$H$24</f>
        <v>6.84</v>
      </c>
      <c r="V7" s="17">
        <f>[3]Outubro!$H$25</f>
        <v>6.84</v>
      </c>
      <c r="W7" s="17">
        <f>[3]Outubro!$H$26</f>
        <v>11.520000000000001</v>
      </c>
      <c r="X7" s="17">
        <f>[3]Outubro!$H$27</f>
        <v>15.48</v>
      </c>
      <c r="Y7" s="17">
        <f>[3]Outubro!$H$28</f>
        <v>15.48</v>
      </c>
      <c r="Z7" s="17">
        <f>[3]Outubro!$H$29</f>
        <v>13.68</v>
      </c>
      <c r="AA7" s="17">
        <f>[3]Outubro!$H$30</f>
        <v>13.68</v>
      </c>
      <c r="AB7" s="17">
        <f>[3]Outubro!$H$31</f>
        <v>11.520000000000001</v>
      </c>
      <c r="AC7" s="17">
        <f>[3]Outubro!$H$32</f>
        <v>20.16</v>
      </c>
      <c r="AD7" s="17">
        <f>[3]Outubro!$H$33</f>
        <v>14.4</v>
      </c>
      <c r="AE7" s="17">
        <f>[3]Outubro!$H$34</f>
        <v>17.28</v>
      </c>
      <c r="AF7" s="17">
        <f>[3]Outubro!$H$35</f>
        <v>23.400000000000002</v>
      </c>
      <c r="AG7" s="27">
        <f t="shared" ref="AG7:AG19" si="1">MAX(B7:AF7)</f>
        <v>26.64</v>
      </c>
    </row>
    <row r="8" spans="1:33" ht="17.100000000000001" customHeight="1" x14ac:dyDescent="0.2">
      <c r="A8" s="15" t="s">
        <v>74</v>
      </c>
      <c r="B8" s="17">
        <f>[4]Outubro!$H$5</f>
        <v>28.44</v>
      </c>
      <c r="C8" s="17">
        <f>[4]Outubro!$H$6</f>
        <v>23.040000000000003</v>
      </c>
      <c r="D8" s="17">
        <f>[4]Outubro!$H$7</f>
        <v>34.92</v>
      </c>
      <c r="E8" s="17">
        <f>[4]Outubro!$H$8</f>
        <v>13.68</v>
      </c>
      <c r="F8" s="17">
        <f>[4]Outubro!$H$9</f>
        <v>23.759999999999998</v>
      </c>
      <c r="G8" s="17">
        <f>[4]Outubro!$H$10</f>
        <v>22.32</v>
      </c>
      <c r="H8" s="17">
        <f>[4]Outubro!$H$11</f>
        <v>15.840000000000002</v>
      </c>
      <c r="I8" s="17">
        <f>[4]Outubro!$H$12</f>
        <v>17.64</v>
      </c>
      <c r="J8" s="17">
        <f>[4]Outubro!$H$13</f>
        <v>16.920000000000002</v>
      </c>
      <c r="K8" s="17">
        <f>[4]Outubro!$H$14</f>
        <v>28.8</v>
      </c>
      <c r="L8" s="17">
        <f>[4]Outubro!$H$15</f>
        <v>32.04</v>
      </c>
      <c r="M8" s="17">
        <f>[4]Outubro!$H$16</f>
        <v>24.840000000000003</v>
      </c>
      <c r="N8" s="17">
        <f>[4]Outubro!$H$17</f>
        <v>19.079999999999998</v>
      </c>
      <c r="O8" s="17">
        <f>[4]Outubro!$H$18</f>
        <v>25.2</v>
      </c>
      <c r="P8" s="17">
        <f>[4]Outubro!$H$19</f>
        <v>15.120000000000001</v>
      </c>
      <c r="Q8" s="17">
        <f>[4]Outubro!$H$20</f>
        <v>14.04</v>
      </c>
      <c r="R8" s="17">
        <f>[4]Outubro!$H$21</f>
        <v>14.76</v>
      </c>
      <c r="S8" s="17">
        <f>[4]Outubro!$H$22</f>
        <v>22.32</v>
      </c>
      <c r="T8" s="17">
        <f>[4]Outubro!$H$23</f>
        <v>14.04</v>
      </c>
      <c r="U8" s="17">
        <f>[4]Outubro!$H$24</f>
        <v>33.480000000000004</v>
      </c>
      <c r="V8" s="17">
        <f>[4]Outubro!$H$25</f>
        <v>25.56</v>
      </c>
      <c r="W8" s="17">
        <f>[4]Outubro!$H$26</f>
        <v>16.559999999999999</v>
      </c>
      <c r="X8" s="17">
        <f>[4]Outubro!$H$27</f>
        <v>22.32</v>
      </c>
      <c r="Y8" s="17">
        <f>[4]Outubro!$H$28</f>
        <v>16.559999999999999</v>
      </c>
      <c r="Z8" s="17">
        <f>[4]Outubro!$H$29</f>
        <v>17.28</v>
      </c>
      <c r="AA8" s="17">
        <f>[4]Outubro!$H$30</f>
        <v>23.040000000000003</v>
      </c>
      <c r="AB8" s="17">
        <f>[4]Outubro!$H$31</f>
        <v>24.840000000000003</v>
      </c>
      <c r="AC8" s="17">
        <f>[4]Outubro!$H$32</f>
        <v>19.8</v>
      </c>
      <c r="AD8" s="17">
        <f>[4]Outubro!$H$33</f>
        <v>21.96</v>
      </c>
      <c r="AE8" s="17">
        <f>[4]Outubro!$H$34</f>
        <v>24.840000000000003</v>
      </c>
      <c r="AF8" s="17">
        <f>[4]Outubro!$H$35</f>
        <v>22.32</v>
      </c>
      <c r="AG8" s="27">
        <f t="shared" si="1"/>
        <v>34.92</v>
      </c>
    </row>
    <row r="9" spans="1:33" ht="17.100000000000001" customHeight="1" x14ac:dyDescent="0.2">
      <c r="A9" s="15" t="s">
        <v>45</v>
      </c>
      <c r="B9" s="17">
        <f>[5]Outubro!$H$5</f>
        <v>11.879999999999999</v>
      </c>
      <c r="C9" s="17">
        <f>[5]Outubro!$H$6</f>
        <v>14.4</v>
      </c>
      <c r="D9" s="17">
        <f>[5]Outubro!$H$7</f>
        <v>19.8</v>
      </c>
      <c r="E9" s="17">
        <f>[5]Outubro!$H$8</f>
        <v>6.48</v>
      </c>
      <c r="F9" s="17">
        <f>[5]Outubro!$H$9</f>
        <v>31.319999999999997</v>
      </c>
      <c r="G9" s="17">
        <f>[5]Outubro!$H$10</f>
        <v>23.040000000000003</v>
      </c>
      <c r="H9" s="17">
        <f>[5]Outubro!$H$11</f>
        <v>10.44</v>
      </c>
      <c r="I9" s="17">
        <f>[5]Outubro!$H$12</f>
        <v>12.96</v>
      </c>
      <c r="J9" s="17">
        <f>[5]Outubro!$H$13</f>
        <v>7.2</v>
      </c>
      <c r="K9" s="17">
        <f>[5]Outubro!$H$14</f>
        <v>18</v>
      </c>
      <c r="L9" s="17">
        <f>[5]Outubro!$H$15</f>
        <v>42.84</v>
      </c>
      <c r="M9" s="17">
        <f>[5]Outubro!$H$16</f>
        <v>22.32</v>
      </c>
      <c r="N9" s="17">
        <f>[5]Outubro!$H$17</f>
        <v>19.8</v>
      </c>
      <c r="O9" s="17">
        <f>[5]Outubro!$H$18</f>
        <v>18</v>
      </c>
      <c r="P9" s="17">
        <f>[5]Outubro!$H$19</f>
        <v>15.48</v>
      </c>
      <c r="Q9" s="17">
        <f>[5]Outubro!$H$20</f>
        <v>20.88</v>
      </c>
      <c r="R9" s="17">
        <f>[5]Outubro!$H$21</f>
        <v>19.079999999999998</v>
      </c>
      <c r="S9" s="17">
        <f>[5]Outubro!$H$22</f>
        <v>17.64</v>
      </c>
      <c r="T9" s="17">
        <f>[5]Outubro!$H$23</f>
        <v>18</v>
      </c>
      <c r="U9" s="17">
        <f>[5]Outubro!$H$24</f>
        <v>15.48</v>
      </c>
      <c r="V9" s="17">
        <f>[5]Outubro!$H$25</f>
        <v>16.920000000000002</v>
      </c>
      <c r="W9" s="17">
        <f>[5]Outubro!$H$26</f>
        <v>7.9200000000000008</v>
      </c>
      <c r="X9" s="17">
        <f>[5]Outubro!$H$27</f>
        <v>16.559999999999999</v>
      </c>
      <c r="Y9" s="17">
        <f>[5]Outubro!$H$28</f>
        <v>17.28</v>
      </c>
      <c r="Z9" s="17">
        <f>[5]Outubro!$H$29</f>
        <v>11.879999999999999</v>
      </c>
      <c r="AA9" s="17">
        <f>[5]Outubro!$H$30</f>
        <v>14.76</v>
      </c>
      <c r="AB9" s="17">
        <f>[5]Outubro!$H$31</f>
        <v>21.96</v>
      </c>
      <c r="AC9" s="17">
        <f>[5]Outubro!$H$32</f>
        <v>16.920000000000002</v>
      </c>
      <c r="AD9" s="17">
        <f>[5]Outubro!$H$33</f>
        <v>9</v>
      </c>
      <c r="AE9" s="17">
        <f>[5]Outubro!$H$34</f>
        <v>13.32</v>
      </c>
      <c r="AF9" s="17">
        <f>[5]Outubro!$H$35</f>
        <v>18.720000000000002</v>
      </c>
      <c r="AG9" s="27">
        <f t="shared" si="1"/>
        <v>42.84</v>
      </c>
    </row>
    <row r="10" spans="1:33" ht="17.100000000000001" customHeight="1" x14ac:dyDescent="0.2">
      <c r="A10" s="15" t="s">
        <v>2</v>
      </c>
      <c r="B10" s="17">
        <f>[6]Outubro!$H$5</f>
        <v>30.240000000000002</v>
      </c>
      <c r="C10" s="17">
        <f>[6]Outubro!$H$6</f>
        <v>30.96</v>
      </c>
      <c r="D10" s="17">
        <f>[6]Outubro!$H$7</f>
        <v>37.440000000000005</v>
      </c>
      <c r="E10" s="17">
        <f>[6]Outubro!$H$8</f>
        <v>26.28</v>
      </c>
      <c r="F10" s="17">
        <f>[6]Outubro!$H$9</f>
        <v>25.56</v>
      </c>
      <c r="G10" s="17">
        <f>[6]Outubro!$H$10</f>
        <v>20.16</v>
      </c>
      <c r="H10" s="17">
        <f>[6]Outubro!$H$11</f>
        <v>14.76</v>
      </c>
      <c r="I10" s="17">
        <f>[6]Outubro!$H$12</f>
        <v>11.16</v>
      </c>
      <c r="J10" s="17">
        <f>[6]Outubro!$H$13</f>
        <v>22.68</v>
      </c>
      <c r="K10" s="17">
        <f>[6]Outubro!$H$14</f>
        <v>34.56</v>
      </c>
      <c r="L10" s="17">
        <f>[6]Outubro!$H$15</f>
        <v>18.720000000000002</v>
      </c>
      <c r="M10" s="17">
        <f>[6]Outubro!$H$16</f>
        <v>26.64</v>
      </c>
      <c r="N10" s="17">
        <f>[6]Outubro!$H$17</f>
        <v>18.720000000000002</v>
      </c>
      <c r="O10" s="17">
        <f>[6]Outubro!$H$18</f>
        <v>23.040000000000003</v>
      </c>
      <c r="P10" s="17">
        <f>[6]Outubro!$H$19</f>
        <v>20.88</v>
      </c>
      <c r="Q10" s="17">
        <f>[6]Outubro!$H$20</f>
        <v>20.88</v>
      </c>
      <c r="R10" s="17">
        <f>[6]Outubro!$H$21</f>
        <v>27.720000000000002</v>
      </c>
      <c r="S10" s="17">
        <f>[6]Outubro!$H$22</f>
        <v>19.079999999999998</v>
      </c>
      <c r="T10" s="17">
        <f>[6]Outubro!$H$23</f>
        <v>20.16</v>
      </c>
      <c r="U10" s="17">
        <f>[6]Outubro!$H$24</f>
        <v>22.68</v>
      </c>
      <c r="V10" s="17">
        <f>[6]Outubro!$H$25</f>
        <v>15.840000000000002</v>
      </c>
      <c r="W10" s="17">
        <f>[6]Outubro!$H$26</f>
        <v>19.440000000000001</v>
      </c>
      <c r="X10" s="17">
        <f>[6]Outubro!$H$27</f>
        <v>25.2</v>
      </c>
      <c r="Y10" s="17">
        <f>[6]Outubro!$H$28</f>
        <v>15.120000000000001</v>
      </c>
      <c r="Z10" s="17">
        <f>[6]Outubro!$H$29</f>
        <v>17.64</v>
      </c>
      <c r="AA10" s="17">
        <f>[6]Outubro!$H$30</f>
        <v>25.2</v>
      </c>
      <c r="AB10" s="17">
        <f>[6]Outubro!$H$31</f>
        <v>24.48</v>
      </c>
      <c r="AC10" s="17">
        <f>[6]Outubro!$H$32</f>
        <v>27</v>
      </c>
      <c r="AD10" s="17">
        <f>[6]Outubro!$H$33</f>
        <v>15.48</v>
      </c>
      <c r="AE10" s="17">
        <f>[6]Outubro!$H$34</f>
        <v>27.720000000000002</v>
      </c>
      <c r="AF10" s="17">
        <f>[6]Outubro!$H$35</f>
        <v>27</v>
      </c>
      <c r="AG10" s="27">
        <f t="shared" si="1"/>
        <v>37.440000000000005</v>
      </c>
    </row>
    <row r="11" spans="1:33" ht="17.100000000000001" customHeight="1" x14ac:dyDescent="0.2">
      <c r="A11" s="15" t="s">
        <v>3</v>
      </c>
      <c r="B11" s="17">
        <f>[7]Outubro!$H$5</f>
        <v>18</v>
      </c>
      <c r="C11" s="17">
        <f>[7]Outubro!$H$6</f>
        <v>14.76</v>
      </c>
      <c r="D11" s="17" t="str">
        <f>[7]Outubro!$H$7</f>
        <v>*</v>
      </c>
      <c r="E11" s="17" t="str">
        <f>[7]Outubro!$H$8</f>
        <v>*</v>
      </c>
      <c r="F11" s="17" t="str">
        <f>[7]Outubro!$H$9</f>
        <v>*</v>
      </c>
      <c r="G11" s="17" t="str">
        <f>[7]Outubro!$H$10</f>
        <v>*</v>
      </c>
      <c r="H11" s="17" t="str">
        <f>[7]Outubro!$H$11</f>
        <v>*</v>
      </c>
      <c r="I11" s="17" t="str">
        <f>[7]Outubro!$H$12</f>
        <v>*</v>
      </c>
      <c r="J11" s="17" t="str">
        <f>[7]Outubro!$H$13</f>
        <v>*</v>
      </c>
      <c r="K11" s="17" t="str">
        <f>[7]Outubro!$H$14</f>
        <v>*</v>
      </c>
      <c r="L11" s="17" t="str">
        <f>[7]Outubro!$H$15</f>
        <v>*</v>
      </c>
      <c r="M11" s="17" t="str">
        <f>[7]Outubro!$H$16</f>
        <v>*</v>
      </c>
      <c r="N11" s="17" t="str">
        <f>[7]Outubro!$H$17</f>
        <v>*</v>
      </c>
      <c r="O11" s="17" t="str">
        <f>[7]Outubro!$H$18</f>
        <v>*</v>
      </c>
      <c r="P11" s="17" t="str">
        <f>[7]Outubro!$H$19</f>
        <v>*</v>
      </c>
      <c r="Q11" s="17" t="str">
        <f>[7]Outubro!$H$20</f>
        <v>*</v>
      </c>
      <c r="R11" s="17" t="str">
        <f>[7]Outubro!$H$21</f>
        <v>*</v>
      </c>
      <c r="S11" s="17" t="str">
        <f>[7]Outubro!$H$22</f>
        <v>*</v>
      </c>
      <c r="T11" s="17" t="str">
        <f>[7]Outubro!$H$23</f>
        <v>*</v>
      </c>
      <c r="U11" s="17" t="str">
        <f>[7]Outubro!$H$24</f>
        <v>*</v>
      </c>
      <c r="V11" s="17" t="str">
        <f>[7]Outubro!$H$25</f>
        <v>*</v>
      </c>
      <c r="W11" s="17" t="str">
        <f>[7]Outubro!$H$26</f>
        <v>*</v>
      </c>
      <c r="X11" s="17" t="str">
        <f>[7]Outubro!$H$27</f>
        <v>*</v>
      </c>
      <c r="Y11" s="17" t="str">
        <f>[7]Outubro!$H$28</f>
        <v>*</v>
      </c>
      <c r="Z11" s="17">
        <f>[7]Outubro!$H$29</f>
        <v>9.3600000000000012</v>
      </c>
      <c r="AA11" s="17">
        <f>[7]Outubro!$H$30</f>
        <v>16.2</v>
      </c>
      <c r="AB11" s="17">
        <f>[7]Outubro!$H$31</f>
        <v>27.36</v>
      </c>
      <c r="AC11" s="17">
        <f>[7]Outubro!$H$32</f>
        <v>12.96</v>
      </c>
      <c r="AD11" s="17">
        <f>[7]Outubro!$H$33</f>
        <v>9.7200000000000006</v>
      </c>
      <c r="AE11" s="17">
        <f>[7]Outubro!$H$34</f>
        <v>12.6</v>
      </c>
      <c r="AF11" s="17">
        <f>[7]Outubro!$H$35</f>
        <v>32.04</v>
      </c>
      <c r="AG11" s="27">
        <f>MAX(B11:AF11)</f>
        <v>32.04</v>
      </c>
    </row>
    <row r="12" spans="1:33" ht="17.100000000000001" customHeight="1" x14ac:dyDescent="0.2">
      <c r="A12" s="15" t="s">
        <v>4</v>
      </c>
      <c r="B12" s="17">
        <f>[8]Outubro!$H$5</f>
        <v>23.759999999999998</v>
      </c>
      <c r="C12" s="17">
        <f>[8]Outubro!$H$6</f>
        <v>16.559999999999999</v>
      </c>
      <c r="D12" s="17">
        <f>[8]Outubro!$H$7</f>
        <v>21.96</v>
      </c>
      <c r="E12" s="17">
        <f>[8]Outubro!$H$8</f>
        <v>13.68</v>
      </c>
      <c r="F12" s="17">
        <f>[8]Outubro!$H$9</f>
        <v>20.52</v>
      </c>
      <c r="G12" s="17">
        <f>[8]Outubro!$H$10</f>
        <v>13.32</v>
      </c>
      <c r="H12" s="17">
        <f>[8]Outubro!$H$11</f>
        <v>11.520000000000001</v>
      </c>
      <c r="I12" s="17">
        <f>[8]Outubro!$H$12</f>
        <v>14.4</v>
      </c>
      <c r="J12" s="17">
        <f>[8]Outubro!$H$13</f>
        <v>13.68</v>
      </c>
      <c r="K12" s="17">
        <f>[8]Outubro!$H$14</f>
        <v>24.12</v>
      </c>
      <c r="L12" s="17">
        <f>[8]Outubro!$H$15</f>
        <v>20.16</v>
      </c>
      <c r="M12" s="17">
        <f>[8]Outubro!$H$16</f>
        <v>24.12</v>
      </c>
      <c r="N12" s="17">
        <f>[8]Outubro!$H$17</f>
        <v>26.64</v>
      </c>
      <c r="O12" s="17">
        <f>[8]Outubro!$H$18</f>
        <v>16.559999999999999</v>
      </c>
      <c r="P12" s="17">
        <f>[8]Outubro!$H$19</f>
        <v>15.840000000000002</v>
      </c>
      <c r="Q12" s="17">
        <f>[8]Outubro!$H$20</f>
        <v>14.4</v>
      </c>
      <c r="R12" s="17">
        <f>[8]Outubro!$H$21</f>
        <v>16.559999999999999</v>
      </c>
      <c r="S12" s="17">
        <f>[8]Outubro!$H$22</f>
        <v>18.720000000000002</v>
      </c>
      <c r="T12" s="17">
        <f>[8]Outubro!$H$23</f>
        <v>10.8</v>
      </c>
      <c r="U12" s="17">
        <f>[8]Outubro!$H$24</f>
        <v>23.759999999999998</v>
      </c>
      <c r="V12" s="17">
        <f>[8]Outubro!$H$25</f>
        <v>23.400000000000002</v>
      </c>
      <c r="W12" s="17">
        <f>[8]Outubro!$H$26</f>
        <v>17.28</v>
      </c>
      <c r="X12" s="17">
        <f>[8]Outubro!$H$27</f>
        <v>23.040000000000003</v>
      </c>
      <c r="Y12" s="17">
        <f>[8]Outubro!$H$28</f>
        <v>16.920000000000002</v>
      </c>
      <c r="Z12" s="17">
        <f>[8]Outubro!$H$29</f>
        <v>11.879999999999999</v>
      </c>
      <c r="AA12" s="17">
        <f>[8]Outubro!$H$30</f>
        <v>18.36</v>
      </c>
      <c r="AB12" s="17">
        <f>[8]Outubro!$H$31</f>
        <v>17.64</v>
      </c>
      <c r="AC12" s="17">
        <f>[8]Outubro!$H$32</f>
        <v>11.16</v>
      </c>
      <c r="AD12" s="17">
        <f>[8]Outubro!$H$33</f>
        <v>12.6</v>
      </c>
      <c r="AE12" s="17">
        <f>[8]Outubro!$H$34</f>
        <v>22.32</v>
      </c>
      <c r="AF12" s="17">
        <f>[8]Outubro!$H$35</f>
        <v>27.36</v>
      </c>
      <c r="AG12" s="27">
        <f t="shared" si="1"/>
        <v>27.36</v>
      </c>
    </row>
    <row r="13" spans="1:33" ht="17.100000000000001" customHeight="1" x14ac:dyDescent="0.2">
      <c r="A13" s="15" t="s">
        <v>5</v>
      </c>
      <c r="B13" s="17">
        <f>[9]Outubro!$H$5</f>
        <v>19.8</v>
      </c>
      <c r="C13" s="17">
        <f>[9]Outubro!$H$6</f>
        <v>16.2</v>
      </c>
      <c r="D13" s="17">
        <f>[9]Outubro!$H$7</f>
        <v>16.920000000000002</v>
      </c>
      <c r="E13" s="17">
        <f>[9]Outubro!$H$8</f>
        <v>19.440000000000001</v>
      </c>
      <c r="F13" s="17">
        <f>[9]Outubro!$H$9</f>
        <v>12.6</v>
      </c>
      <c r="G13" s="17">
        <f>[9]Outubro!$H$10</f>
        <v>22.32</v>
      </c>
      <c r="H13" s="17">
        <f>[9]Outubro!$H$11</f>
        <v>16.2</v>
      </c>
      <c r="I13" s="17">
        <f>[9]Outubro!$H$12</f>
        <v>11.16</v>
      </c>
      <c r="J13" s="17">
        <f>[9]Outubro!$H$13</f>
        <v>14.76</v>
      </c>
      <c r="K13" s="17">
        <f>[9]Outubro!$H$14</f>
        <v>19.079999999999998</v>
      </c>
      <c r="L13" s="17">
        <f>[9]Outubro!$H$15</f>
        <v>7.2</v>
      </c>
      <c r="M13" s="17">
        <f>[9]Outubro!$H$16</f>
        <v>13.68</v>
      </c>
      <c r="N13" s="17">
        <f>[9]Outubro!$H$17</f>
        <v>14.4</v>
      </c>
      <c r="O13" s="17">
        <f>[9]Outubro!$H$18</f>
        <v>11.520000000000001</v>
      </c>
      <c r="P13" s="17">
        <f>[9]Outubro!$H$19</f>
        <v>19.079999999999998</v>
      </c>
      <c r="Q13" s="17">
        <f>[9]Outubro!$H$20</f>
        <v>15.120000000000001</v>
      </c>
      <c r="R13" s="17">
        <f>[9]Outubro!$H$21</f>
        <v>15.120000000000001</v>
      </c>
      <c r="S13" s="17">
        <f>[9]Outubro!$H$22</f>
        <v>12.24</v>
      </c>
      <c r="T13" s="17">
        <f>[9]Outubro!$H$23</f>
        <v>11.879999999999999</v>
      </c>
      <c r="U13" s="17">
        <f>[9]Outubro!$H$24</f>
        <v>25.92</v>
      </c>
      <c r="V13" s="17">
        <f>[9]Outubro!$H$25</f>
        <v>14.76</v>
      </c>
      <c r="W13" s="17">
        <f>[9]Outubro!$H$26</f>
        <v>15.840000000000002</v>
      </c>
      <c r="X13" s="17">
        <f>[9]Outubro!$H$27</f>
        <v>11.16</v>
      </c>
      <c r="Y13" s="17">
        <f>[9]Outubro!$H$28</f>
        <v>11.520000000000001</v>
      </c>
      <c r="Z13" s="17">
        <f>[9]Outubro!$H$29</f>
        <v>11.520000000000001</v>
      </c>
      <c r="AA13" s="17">
        <f>[9]Outubro!$H$30</f>
        <v>20.16</v>
      </c>
      <c r="AB13" s="17">
        <f>[9]Outubro!$H$31</f>
        <v>20.52</v>
      </c>
      <c r="AC13" s="17">
        <f>[9]Outubro!$H$32</f>
        <v>15.840000000000002</v>
      </c>
      <c r="AD13" s="17">
        <f>[9]Outubro!$H$33</f>
        <v>16.559999999999999</v>
      </c>
      <c r="AE13" s="17">
        <f>[9]Outubro!$H$34</f>
        <v>11.879999999999999</v>
      </c>
      <c r="AF13" s="17">
        <f>[9]Outubro!$H$35</f>
        <v>23.759999999999998</v>
      </c>
      <c r="AG13" s="27">
        <f t="shared" si="1"/>
        <v>25.92</v>
      </c>
    </row>
    <row r="14" spans="1:33" ht="17.100000000000001" customHeight="1" x14ac:dyDescent="0.2">
      <c r="A14" s="15" t="s">
        <v>47</v>
      </c>
      <c r="B14" s="17">
        <f>[10]Outubro!$H$5</f>
        <v>24.48</v>
      </c>
      <c r="C14" s="17">
        <f>[10]Outubro!$H$6</f>
        <v>20.16</v>
      </c>
      <c r="D14" s="17">
        <f>[10]Outubro!$H$7</f>
        <v>37.080000000000005</v>
      </c>
      <c r="E14" s="17">
        <f>[10]Outubro!$H$8</f>
        <v>18.720000000000002</v>
      </c>
      <c r="F14" s="17">
        <f>[10]Outubro!$H$9</f>
        <v>31.680000000000003</v>
      </c>
      <c r="G14" s="17">
        <f>[10]Outubro!$H$10</f>
        <v>22.32</v>
      </c>
      <c r="H14" s="17">
        <f>[10]Outubro!$H$11</f>
        <v>14.04</v>
      </c>
      <c r="I14" s="17">
        <f>[10]Outubro!$H$12</f>
        <v>18.720000000000002</v>
      </c>
      <c r="J14" s="17">
        <f>[10]Outubro!$H$13</f>
        <v>16.559999999999999</v>
      </c>
      <c r="K14" s="17">
        <f>[10]Outubro!$H$14</f>
        <v>23.759999999999998</v>
      </c>
      <c r="L14" s="17">
        <f>[10]Outubro!$H$15</f>
        <v>32.4</v>
      </c>
      <c r="M14" s="17">
        <f>[10]Outubro!$H$16</f>
        <v>25.56</v>
      </c>
      <c r="N14" s="17">
        <f>[10]Outubro!$H$17</f>
        <v>21.96</v>
      </c>
      <c r="O14" s="17">
        <f>[10]Outubro!$H$18</f>
        <v>30.6</v>
      </c>
      <c r="P14" s="17">
        <f>[10]Outubro!$H$19</f>
        <v>24.12</v>
      </c>
      <c r="Q14" s="17">
        <f>[10]Outubro!$H$20</f>
        <v>19.440000000000001</v>
      </c>
      <c r="R14" s="17">
        <f>[10]Outubro!$H$21</f>
        <v>19.440000000000001</v>
      </c>
      <c r="S14" s="17">
        <f>[10]Outubro!$H$22</f>
        <v>19.440000000000001</v>
      </c>
      <c r="T14" s="17">
        <f>[10]Outubro!$H$23</f>
        <v>19.079999999999998</v>
      </c>
      <c r="U14" s="17">
        <f>[10]Outubro!$H$24</f>
        <v>34.200000000000003</v>
      </c>
      <c r="V14" s="17">
        <f>[10]Outubro!$H$25</f>
        <v>20.52</v>
      </c>
      <c r="W14" s="17">
        <f>[10]Outubro!$H$26</f>
        <v>16.559999999999999</v>
      </c>
      <c r="X14" s="17">
        <f>[10]Outubro!$H$27</f>
        <v>37.800000000000004</v>
      </c>
      <c r="Y14" s="17">
        <f>[10]Outubro!$H$28</f>
        <v>32.04</v>
      </c>
      <c r="Z14" s="17">
        <f>[10]Outubro!$H$29</f>
        <v>14.04</v>
      </c>
      <c r="AA14" s="17">
        <f>[10]Outubro!$H$30</f>
        <v>28.8</v>
      </c>
      <c r="AB14" s="17">
        <f>[10]Outubro!$H$31</f>
        <v>14.76</v>
      </c>
      <c r="AC14" s="17">
        <f>[10]Outubro!$H$32</f>
        <v>23.040000000000003</v>
      </c>
      <c r="AD14" s="17">
        <f>[10]Outubro!$H$33</f>
        <v>13.68</v>
      </c>
      <c r="AE14" s="17">
        <f>[10]Outubro!$H$34</f>
        <v>19.079999999999998</v>
      </c>
      <c r="AF14" s="17">
        <f>[10]Outubro!$H$35</f>
        <v>29.16</v>
      </c>
      <c r="AG14" s="27">
        <f>MAX(B14:AF14)</f>
        <v>37.800000000000004</v>
      </c>
    </row>
    <row r="15" spans="1:33" ht="17.100000000000001" customHeight="1" x14ac:dyDescent="0.2">
      <c r="A15" s="15" t="s">
        <v>6</v>
      </c>
      <c r="B15" s="17">
        <f>[11]Outubro!$H$5</f>
        <v>13.32</v>
      </c>
      <c r="C15" s="17">
        <f>[11]Outubro!$H$6</f>
        <v>14.76</v>
      </c>
      <c r="D15" s="17">
        <f>[11]Outubro!$H$7</f>
        <v>15.48</v>
      </c>
      <c r="E15" s="17">
        <f>[11]Outubro!$H$8</f>
        <v>8.64</v>
      </c>
      <c r="F15" s="17">
        <f>[11]Outubro!$H$9</f>
        <v>10.8</v>
      </c>
      <c r="G15" s="17">
        <f>[11]Outubro!$H$10</f>
        <v>16.559999999999999</v>
      </c>
      <c r="H15" s="17">
        <f>[11]Outubro!$H$11</f>
        <v>8.2799999999999994</v>
      </c>
      <c r="I15" s="17">
        <f>[11]Outubro!$H$12</f>
        <v>8.64</v>
      </c>
      <c r="J15" s="17">
        <f>[11]Outubro!$H$13</f>
        <v>13.32</v>
      </c>
      <c r="K15" s="17">
        <f>[11]Outubro!$H$14</f>
        <v>13.68</v>
      </c>
      <c r="L15" s="17">
        <f>[11]Outubro!$H$15</f>
        <v>12.6</v>
      </c>
      <c r="M15" s="17">
        <f>[11]Outubro!$H$16</f>
        <v>13.32</v>
      </c>
      <c r="N15" s="17">
        <f>[11]Outubro!$H$17</f>
        <v>10.44</v>
      </c>
      <c r="O15" s="17">
        <f>[11]Outubro!$H$18</f>
        <v>28.08</v>
      </c>
      <c r="P15" s="17">
        <f>[11]Outubro!$H$19</f>
        <v>12.96</v>
      </c>
      <c r="Q15" s="17">
        <f>[11]Outubro!$H$20</f>
        <v>14.76</v>
      </c>
      <c r="R15" s="17">
        <f>[11]Outubro!$H$21</f>
        <v>9</v>
      </c>
      <c r="S15" s="17">
        <f>[11]Outubro!$H$22</f>
        <v>13.68</v>
      </c>
      <c r="T15" s="17">
        <f>[11]Outubro!$H$23</f>
        <v>16.920000000000002</v>
      </c>
      <c r="U15" s="17">
        <f>[11]Outubro!$H$24</f>
        <v>11.879999999999999</v>
      </c>
      <c r="V15" s="17">
        <f>[11]Outubro!$H$25</f>
        <v>13.68</v>
      </c>
      <c r="W15" s="17">
        <f>[11]Outubro!$H$26</f>
        <v>18.720000000000002</v>
      </c>
      <c r="X15" s="17">
        <f>[11]Outubro!$H$27</f>
        <v>29.880000000000003</v>
      </c>
      <c r="Y15" s="17">
        <f>[11]Outubro!$H$28</f>
        <v>14.76</v>
      </c>
      <c r="Z15" s="17">
        <f>[11]Outubro!$H$29</f>
        <v>11.520000000000001</v>
      </c>
      <c r="AA15" s="17">
        <f>[11]Outubro!$H$30</f>
        <v>19.8</v>
      </c>
      <c r="AB15" s="17">
        <f>[11]Outubro!$H$31</f>
        <v>16.2</v>
      </c>
      <c r="AC15" s="17">
        <f>[11]Outubro!$H$32</f>
        <v>12.96</v>
      </c>
      <c r="AD15" s="17">
        <f>[11]Outubro!$H$33</f>
        <v>11.520000000000001</v>
      </c>
      <c r="AE15" s="17">
        <f>[11]Outubro!$H$34</f>
        <v>9.7200000000000006</v>
      </c>
      <c r="AF15" s="17">
        <f>[11]Outubro!$H$35</f>
        <v>14.4</v>
      </c>
      <c r="AG15" s="27">
        <f t="shared" si="1"/>
        <v>29.880000000000003</v>
      </c>
    </row>
    <row r="16" spans="1:33" ht="17.100000000000001" customHeight="1" x14ac:dyDescent="0.2">
      <c r="A16" s="15" t="s">
        <v>7</v>
      </c>
      <c r="B16" s="17">
        <f>[12]Outubro!$H$5</f>
        <v>21.240000000000002</v>
      </c>
      <c r="C16" s="17">
        <f>[12]Outubro!$H$6</f>
        <v>20.88</v>
      </c>
      <c r="D16" s="17">
        <f>[12]Outubro!$H$7</f>
        <v>25.56</v>
      </c>
      <c r="E16" s="17">
        <f>[12]Outubro!$H$8</f>
        <v>12.96</v>
      </c>
      <c r="F16" s="17">
        <f>[12]Outubro!$H$9</f>
        <v>13.32</v>
      </c>
      <c r="G16" s="17">
        <f>[12]Outubro!$H$10</f>
        <v>22.68</v>
      </c>
      <c r="H16" s="17">
        <f>[12]Outubro!$H$11</f>
        <v>12.24</v>
      </c>
      <c r="I16" s="17">
        <f>[12]Outubro!$H$12</f>
        <v>11.16</v>
      </c>
      <c r="J16" s="17">
        <f>[12]Outubro!$H$13</f>
        <v>11.879999999999999</v>
      </c>
      <c r="K16" s="17">
        <f>[12]Outubro!$H$14</f>
        <v>21.96</v>
      </c>
      <c r="L16" s="17">
        <f>[12]Outubro!$H$15</f>
        <v>25.92</v>
      </c>
      <c r="M16" s="17">
        <f>[12]Outubro!$H$16</f>
        <v>28.8</v>
      </c>
      <c r="N16" s="17">
        <f>[12]Outubro!$H$17</f>
        <v>20.52</v>
      </c>
      <c r="O16" s="17">
        <f>[12]Outubro!$H$18</f>
        <v>23.040000000000003</v>
      </c>
      <c r="P16" s="17">
        <f>[12]Outubro!$H$19</f>
        <v>19.8</v>
      </c>
      <c r="Q16" s="17">
        <f>[12]Outubro!$H$20</f>
        <v>23.040000000000003</v>
      </c>
      <c r="R16" s="17">
        <f>[12]Outubro!$H$21</f>
        <v>16.920000000000002</v>
      </c>
      <c r="S16" s="17">
        <f>[12]Outubro!$H$22</f>
        <v>20.16</v>
      </c>
      <c r="T16" s="17">
        <f>[12]Outubro!$H$23</f>
        <v>28.08</v>
      </c>
      <c r="U16" s="17">
        <f>[12]Outubro!$H$24</f>
        <v>16.559999999999999</v>
      </c>
      <c r="V16" s="17">
        <f>[12]Outubro!$H$25</f>
        <v>18.720000000000002</v>
      </c>
      <c r="W16" s="17">
        <f>[12]Outubro!$H$26</f>
        <v>12.6</v>
      </c>
      <c r="X16" s="17">
        <f>[12]Outubro!$H$27</f>
        <v>15.840000000000002</v>
      </c>
      <c r="Y16" s="17">
        <f>[12]Outubro!$H$28</f>
        <v>19.440000000000001</v>
      </c>
      <c r="Z16" s="17">
        <f>[12]Outubro!$H$29</f>
        <v>16.559999999999999</v>
      </c>
      <c r="AA16" s="17">
        <f>[12]Outubro!$H$30</f>
        <v>12.96</v>
      </c>
      <c r="AB16" s="17">
        <f>[12]Outubro!$H$31</f>
        <v>21.240000000000002</v>
      </c>
      <c r="AC16" s="17">
        <f>[12]Outubro!$H$32</f>
        <v>19.440000000000001</v>
      </c>
      <c r="AD16" s="17">
        <f>[12]Outubro!$H$33</f>
        <v>15.48</v>
      </c>
      <c r="AE16" s="17">
        <f>[12]Outubro!$H$34</f>
        <v>20.16</v>
      </c>
      <c r="AF16" s="17">
        <f>[12]Outubro!$H$35</f>
        <v>20.88</v>
      </c>
      <c r="AG16" s="27">
        <f t="shared" si="1"/>
        <v>28.8</v>
      </c>
    </row>
    <row r="17" spans="1:33" ht="17.100000000000001" customHeight="1" x14ac:dyDescent="0.2">
      <c r="A17" s="15" t="s">
        <v>8</v>
      </c>
      <c r="B17" s="17">
        <f>[13]Outubro!$H$5</f>
        <v>19.8</v>
      </c>
      <c r="C17" s="17">
        <f>[13]Outubro!$H$6</f>
        <v>19.440000000000001</v>
      </c>
      <c r="D17" s="17">
        <f>[13]Outubro!$H$7</f>
        <v>22.32</v>
      </c>
      <c r="E17" s="17">
        <f>[13]Outubro!$H$8</f>
        <v>0</v>
      </c>
      <c r="F17" s="17">
        <f>[13]Outubro!$H$9</f>
        <v>10.8</v>
      </c>
      <c r="G17" s="17">
        <f>[13]Outubro!$H$10</f>
        <v>25.2</v>
      </c>
      <c r="H17" s="17">
        <f>[13]Outubro!$H$11</f>
        <v>12.96</v>
      </c>
      <c r="I17" s="17">
        <f>[13]Outubro!$H$12</f>
        <v>7.9200000000000008</v>
      </c>
      <c r="J17" s="17">
        <f>[13]Outubro!$H$13</f>
        <v>12.24</v>
      </c>
      <c r="K17" s="17">
        <f>[13]Outubro!$H$14</f>
        <v>23.400000000000002</v>
      </c>
      <c r="L17" s="17">
        <f>[13]Outubro!$H$15</f>
        <v>31.680000000000003</v>
      </c>
      <c r="M17" s="17">
        <f>[13]Outubro!$H$16</f>
        <v>23.759999999999998</v>
      </c>
      <c r="N17" s="17">
        <f>[13]Outubro!$H$17</f>
        <v>24.840000000000003</v>
      </c>
      <c r="O17" s="17">
        <f>[13]Outubro!$H$18</f>
        <v>15.840000000000002</v>
      </c>
      <c r="P17" s="17">
        <f>[13]Outubro!$H$19</f>
        <v>17.64</v>
      </c>
      <c r="Q17" s="17">
        <f>[13]Outubro!$H$20</f>
        <v>21.96</v>
      </c>
      <c r="R17" s="17">
        <f>[13]Outubro!$H$21</f>
        <v>16.559999999999999</v>
      </c>
      <c r="S17" s="17">
        <f>[13]Outubro!$H$22</f>
        <v>18.720000000000002</v>
      </c>
      <c r="T17" s="17">
        <f>[13]Outubro!$H$23</f>
        <v>24.840000000000003</v>
      </c>
      <c r="U17" s="17">
        <f>[13]Outubro!$H$24</f>
        <v>15.48</v>
      </c>
      <c r="V17" s="17">
        <f>[13]Outubro!$H$25</f>
        <v>16.920000000000002</v>
      </c>
      <c r="W17" s="17">
        <f>[13]Outubro!$H$26</f>
        <v>7.9200000000000008</v>
      </c>
      <c r="X17" s="17">
        <f>[13]Outubro!$H$27</f>
        <v>23.400000000000002</v>
      </c>
      <c r="Y17" s="17">
        <f>[13]Outubro!$H$28</f>
        <v>14.76</v>
      </c>
      <c r="Z17" s="17">
        <f>[13]Outubro!$H$29</f>
        <v>23.400000000000002</v>
      </c>
      <c r="AA17" s="17">
        <f>[13]Outubro!$H$30</f>
        <v>19.8</v>
      </c>
      <c r="AB17" s="17">
        <f>[13]Outubro!$H$31</f>
        <v>23.040000000000003</v>
      </c>
      <c r="AC17" s="17">
        <f>[13]Outubro!$H$32</f>
        <v>16.920000000000002</v>
      </c>
      <c r="AD17" s="17">
        <f>[13]Outubro!$H$33</f>
        <v>22.68</v>
      </c>
      <c r="AE17" s="17">
        <f>[13]Outubro!$H$34</f>
        <v>23.040000000000003</v>
      </c>
      <c r="AF17" s="17">
        <f>[13]Outubro!$H$35</f>
        <v>22.68</v>
      </c>
      <c r="AG17" s="27">
        <f t="shared" si="1"/>
        <v>31.680000000000003</v>
      </c>
    </row>
    <row r="18" spans="1:33" ht="17.100000000000001" customHeight="1" x14ac:dyDescent="0.2">
      <c r="A18" s="15" t="s">
        <v>9</v>
      </c>
      <c r="B18" s="17">
        <f>[14]Outubro!$H$5</f>
        <v>21.96</v>
      </c>
      <c r="C18" s="17">
        <f>[14]Outubro!$H$6</f>
        <v>19.8</v>
      </c>
      <c r="D18" s="17">
        <f>[14]Outubro!$H$7</f>
        <v>25.56</v>
      </c>
      <c r="E18" s="17">
        <f>[14]Outubro!$H$8</f>
        <v>11.879999999999999</v>
      </c>
      <c r="F18" s="17">
        <f>[14]Outubro!$H$9</f>
        <v>13.32</v>
      </c>
      <c r="G18" s="17">
        <f>[14]Outubro!$H$10</f>
        <v>23.040000000000003</v>
      </c>
      <c r="H18" s="17">
        <f>[14]Outubro!$H$11</f>
        <v>12.24</v>
      </c>
      <c r="I18" s="17">
        <f>[14]Outubro!$H$12</f>
        <v>12.6</v>
      </c>
      <c r="J18" s="17">
        <f>[14]Outubro!$H$13</f>
        <v>15.840000000000002</v>
      </c>
      <c r="K18" s="17">
        <f>[14]Outubro!$H$14</f>
        <v>17.64</v>
      </c>
      <c r="L18" s="17">
        <f>[14]Outubro!$H$15</f>
        <v>26.28</v>
      </c>
      <c r="M18" s="17">
        <f>[14]Outubro!$H$16</f>
        <v>15.840000000000002</v>
      </c>
      <c r="N18" s="17">
        <f>[14]Outubro!$H$17</f>
        <v>23.400000000000002</v>
      </c>
      <c r="O18" s="17">
        <f>[14]Outubro!$H$18</f>
        <v>18</v>
      </c>
      <c r="P18" s="17">
        <f>[14]Outubro!$H$19</f>
        <v>12.24</v>
      </c>
      <c r="Q18" s="17">
        <f>[14]Outubro!$H$20</f>
        <v>8.64</v>
      </c>
      <c r="R18" s="17">
        <f>[14]Outubro!$H$21</f>
        <v>11.16</v>
      </c>
      <c r="S18" s="17">
        <f>[14]Outubro!$H$22</f>
        <v>8.2799999999999994</v>
      </c>
      <c r="T18" s="17">
        <f>[14]Outubro!$H$23</f>
        <v>14.4</v>
      </c>
      <c r="U18" s="17">
        <f>[14]Outubro!$H$24</f>
        <v>5.7600000000000007</v>
      </c>
      <c r="V18" s="17">
        <f>[14]Outubro!$H$25</f>
        <v>15.840000000000002</v>
      </c>
      <c r="W18" s="17">
        <f>[14]Outubro!$H$26</f>
        <v>15.120000000000001</v>
      </c>
      <c r="X18" s="17">
        <f>[14]Outubro!$H$27</f>
        <v>15.48</v>
      </c>
      <c r="Y18" s="17">
        <f>[14]Outubro!$H$28</f>
        <v>13.32</v>
      </c>
      <c r="Z18" s="17">
        <f>[14]Outubro!$H$29</f>
        <v>10.8</v>
      </c>
      <c r="AA18" s="17">
        <f>[14]Outubro!$H$30</f>
        <v>16.920000000000002</v>
      </c>
      <c r="AB18" s="17">
        <f>[14]Outubro!$H$31</f>
        <v>20.16</v>
      </c>
      <c r="AC18" s="17">
        <f>[14]Outubro!$H$32</f>
        <v>19.8</v>
      </c>
      <c r="AD18" s="17">
        <f>[14]Outubro!$H$33</f>
        <v>16.559999999999999</v>
      </c>
      <c r="AE18" s="17">
        <f>[14]Outubro!$H$34</f>
        <v>16.2</v>
      </c>
      <c r="AF18" s="17">
        <f>[14]Outubro!$H$35</f>
        <v>14.76</v>
      </c>
      <c r="AG18" s="27">
        <f t="shared" si="1"/>
        <v>26.28</v>
      </c>
    </row>
    <row r="19" spans="1:33" ht="17.100000000000001" customHeight="1" x14ac:dyDescent="0.2">
      <c r="A19" s="15" t="s">
        <v>46</v>
      </c>
      <c r="B19" s="17">
        <f>[15]Outubro!$H$5</f>
        <v>12.96</v>
      </c>
      <c r="C19" s="17">
        <f>[15]Outubro!$H$6</f>
        <v>11.879999999999999</v>
      </c>
      <c r="D19" s="17">
        <f>[15]Outubro!$H$7</f>
        <v>8.2799999999999994</v>
      </c>
      <c r="E19" s="17">
        <f>[15]Outubro!$H$8</f>
        <v>7.5600000000000005</v>
      </c>
      <c r="F19" s="17">
        <f>[15]Outubro!$H$9</f>
        <v>11.879999999999999</v>
      </c>
      <c r="G19" s="17">
        <f>[15]Outubro!$H$10</f>
        <v>14.4</v>
      </c>
      <c r="H19" s="17">
        <f>[15]Outubro!$H$11</f>
        <v>9.3600000000000012</v>
      </c>
      <c r="I19" s="17">
        <f>[15]Outubro!$H$12</f>
        <v>7.9200000000000008</v>
      </c>
      <c r="J19" s="17">
        <f>[15]Outubro!$H$13</f>
        <v>7.9200000000000008</v>
      </c>
      <c r="K19" s="17">
        <f>[15]Outubro!$H$14</f>
        <v>17.64</v>
      </c>
      <c r="L19" s="17">
        <f>[15]Outubro!$H$15</f>
        <v>14.04</v>
      </c>
      <c r="M19" s="17">
        <f>[15]Outubro!$H$16</f>
        <v>25.2</v>
      </c>
      <c r="N19" s="17">
        <f>[15]Outubro!$H$17</f>
        <v>16.920000000000002</v>
      </c>
      <c r="O19" s="17">
        <f>[15]Outubro!$H$18</f>
        <v>25.2</v>
      </c>
      <c r="P19" s="17">
        <f>[15]Outubro!$H$19</f>
        <v>20.88</v>
      </c>
      <c r="Q19" s="17">
        <f>[15]Outubro!$H$20</f>
        <v>21.96</v>
      </c>
      <c r="R19" s="17">
        <f>[15]Outubro!$H$21</f>
        <v>18.720000000000002</v>
      </c>
      <c r="S19" s="17">
        <f>[15]Outubro!$H$22</f>
        <v>18</v>
      </c>
      <c r="T19" s="17">
        <f>[15]Outubro!$H$23</f>
        <v>18</v>
      </c>
      <c r="U19" s="17">
        <f>[15]Outubro!$H$24</f>
        <v>14.76</v>
      </c>
      <c r="V19" s="17">
        <f>[15]Outubro!$H$25</f>
        <v>10.08</v>
      </c>
      <c r="W19" s="17">
        <f>[15]Outubro!$H$26</f>
        <v>9</v>
      </c>
      <c r="X19" s="17">
        <f>[15]Outubro!$H$27</f>
        <v>19.079999999999998</v>
      </c>
      <c r="Y19" s="17">
        <f>[15]Outubro!$H$28</f>
        <v>15.840000000000002</v>
      </c>
      <c r="Z19" s="17">
        <f>[15]Outubro!$H$29</f>
        <v>12.96</v>
      </c>
      <c r="AA19" s="17">
        <f>[15]Outubro!$H$30</f>
        <v>16.920000000000002</v>
      </c>
      <c r="AB19" s="17">
        <f>[15]Outubro!$H$31</f>
        <v>14.4</v>
      </c>
      <c r="AC19" s="17">
        <f>[15]Outubro!$H$32</f>
        <v>8.2799999999999994</v>
      </c>
      <c r="AD19" s="17">
        <f>[15]Outubro!$H$33</f>
        <v>8.2799999999999994</v>
      </c>
      <c r="AE19" s="17">
        <f>[15]Outubro!$H$34</f>
        <v>14.76</v>
      </c>
      <c r="AF19" s="17">
        <f>[15]Outubro!$H$35</f>
        <v>16.2</v>
      </c>
      <c r="AG19" s="27">
        <f t="shared" si="1"/>
        <v>25.2</v>
      </c>
    </row>
    <row r="20" spans="1:33" ht="17.100000000000001" customHeight="1" x14ac:dyDescent="0.2">
      <c r="A20" s="15" t="s">
        <v>10</v>
      </c>
      <c r="B20" s="17">
        <f>[16]Outubro!$H$5</f>
        <v>10.44</v>
      </c>
      <c r="C20" s="17">
        <f>[16]Outubro!$H$6</f>
        <v>11.520000000000001</v>
      </c>
      <c r="D20" s="17" t="str">
        <f>[16]Outubro!$H$7</f>
        <v>*</v>
      </c>
      <c r="E20" s="17">
        <f>[16]Outubro!$H$8</f>
        <v>5.7600000000000007</v>
      </c>
      <c r="F20" s="17">
        <f>[16]Outubro!$H$9</f>
        <v>11.16</v>
      </c>
      <c r="G20" s="17">
        <f>[16]Outubro!$H$10</f>
        <v>20.52</v>
      </c>
      <c r="H20" s="17">
        <f>[16]Outubro!$H$11</f>
        <v>7.9200000000000008</v>
      </c>
      <c r="I20" s="17">
        <f>[16]Outubro!$H$12</f>
        <v>10.44</v>
      </c>
      <c r="J20" s="17">
        <f>[16]Outubro!$H$13</f>
        <v>11.16</v>
      </c>
      <c r="K20" s="17">
        <f>[16]Outubro!$H$14</f>
        <v>20.16</v>
      </c>
      <c r="L20" s="17">
        <f>[16]Outubro!$H$15</f>
        <v>11.16</v>
      </c>
      <c r="M20" s="17">
        <f>[16]Outubro!$H$16</f>
        <v>23.400000000000002</v>
      </c>
      <c r="N20" s="17" t="str">
        <f>[16]Outubro!$H$17</f>
        <v>*</v>
      </c>
      <c r="O20" s="17">
        <f>[16]Outubro!$H$18</f>
        <v>15.840000000000002</v>
      </c>
      <c r="P20" s="17">
        <f>[16]Outubro!$H$19</f>
        <v>13.68</v>
      </c>
      <c r="Q20" s="17">
        <f>[16]Outubro!$H$20</f>
        <v>18</v>
      </c>
      <c r="R20" s="17" t="str">
        <f>[16]Outubro!$H$21</f>
        <v>*</v>
      </c>
      <c r="S20" s="17" t="str">
        <f>[16]Outubro!$H$22</f>
        <v>*</v>
      </c>
      <c r="T20" s="17">
        <f>[16]Outubro!$H$23</f>
        <v>17.64</v>
      </c>
      <c r="U20" s="17">
        <f>[16]Outubro!$H$24</f>
        <v>10.8</v>
      </c>
      <c r="V20" s="17" t="str">
        <f>[16]Outubro!$H$25</f>
        <v>*</v>
      </c>
      <c r="W20" s="17">
        <f>[16]Outubro!$H$26</f>
        <v>7.2</v>
      </c>
      <c r="X20" s="17">
        <f>[16]Outubro!$H$27</f>
        <v>8.64</v>
      </c>
      <c r="Y20" s="17">
        <f>[16]Outubro!$H$28</f>
        <v>15.48</v>
      </c>
      <c r="Z20" s="17">
        <f>[16]Outubro!$H$29</f>
        <v>12.24</v>
      </c>
      <c r="AA20" s="17">
        <f>[16]Outubro!$H$30</f>
        <v>11.520000000000001</v>
      </c>
      <c r="AB20" s="17">
        <f>[16]Outubro!$H$31</f>
        <v>18</v>
      </c>
      <c r="AC20" s="17">
        <f>[16]Outubro!$H$32</f>
        <v>18</v>
      </c>
      <c r="AD20" s="17">
        <f>[16]Outubro!$H$33</f>
        <v>10.8</v>
      </c>
      <c r="AE20" s="17">
        <f>[16]Outubro!$H$34</f>
        <v>13.68</v>
      </c>
      <c r="AF20" s="17">
        <f>[16]Outubro!$H$35</f>
        <v>15.840000000000002</v>
      </c>
      <c r="AG20" s="27">
        <f>MAX(B20:AF20)</f>
        <v>23.400000000000002</v>
      </c>
    </row>
    <row r="21" spans="1:33" ht="17.100000000000001" customHeight="1" x14ac:dyDescent="0.2">
      <c r="A21" s="15" t="s">
        <v>11</v>
      </c>
      <c r="B21" s="17">
        <f>[17]Outubro!$H$5</f>
        <v>13.68</v>
      </c>
      <c r="C21" s="17">
        <f>[17]Outubro!$H$6</f>
        <v>13.32</v>
      </c>
      <c r="D21" s="17">
        <f>[17]Outubro!$H$7</f>
        <v>15.120000000000001</v>
      </c>
      <c r="E21" s="17">
        <f>[17]Outubro!$H$8</f>
        <v>9.3600000000000012</v>
      </c>
      <c r="F21" s="17">
        <f>[17]Outubro!$H$9</f>
        <v>7.5600000000000005</v>
      </c>
      <c r="G21" s="17">
        <f>[17]Outubro!$H$10</f>
        <v>9.3600000000000012</v>
      </c>
      <c r="H21" s="17">
        <f>[17]Outubro!$H$11</f>
        <v>9</v>
      </c>
      <c r="I21" s="17">
        <f>[17]Outubro!$H$12</f>
        <v>8.2799999999999994</v>
      </c>
      <c r="J21" s="17">
        <f>[17]Outubro!$H$13</f>
        <v>11.16</v>
      </c>
      <c r="K21" s="17">
        <f>[17]Outubro!$H$14</f>
        <v>13.68</v>
      </c>
      <c r="L21" s="17">
        <f>[17]Outubro!$H$15</f>
        <v>24.12</v>
      </c>
      <c r="M21" s="17">
        <f>[17]Outubro!$H$16</f>
        <v>11.879999999999999</v>
      </c>
      <c r="N21" s="17">
        <f>[17]Outubro!$H$17</f>
        <v>14.04</v>
      </c>
      <c r="O21" s="17">
        <f>[17]Outubro!$H$18</f>
        <v>11.16</v>
      </c>
      <c r="P21" s="17">
        <f>[17]Outubro!$H$19</f>
        <v>6.84</v>
      </c>
      <c r="Q21" s="17">
        <f>[17]Outubro!$H$20</f>
        <v>8.64</v>
      </c>
      <c r="R21" s="17">
        <f>[17]Outubro!$H$21</f>
        <v>8.2799999999999994</v>
      </c>
      <c r="S21" s="17">
        <f>[17]Outubro!$H$22</f>
        <v>12.6</v>
      </c>
      <c r="T21" s="17">
        <f>[17]Outubro!$H$23</f>
        <v>18.720000000000002</v>
      </c>
      <c r="U21" s="17">
        <f>[17]Outubro!$H$24</f>
        <v>29.880000000000003</v>
      </c>
      <c r="V21" s="17">
        <f>[17]Outubro!$H$25</f>
        <v>4.6800000000000006</v>
      </c>
      <c r="W21" s="17">
        <f>[17]Outubro!$H$26</f>
        <v>5.7600000000000007</v>
      </c>
      <c r="X21" s="17">
        <f>[17]Outubro!$H$27</f>
        <v>18</v>
      </c>
      <c r="Y21" s="17">
        <f>[17]Outubro!$H$28</f>
        <v>11.16</v>
      </c>
      <c r="Z21" s="17">
        <f>[17]Outubro!$H$29</f>
        <v>9.7200000000000006</v>
      </c>
      <c r="AA21" s="17">
        <f>[17]Outubro!$H$30</f>
        <v>25.92</v>
      </c>
      <c r="AB21" s="17">
        <f>[17]Outubro!$H$31</f>
        <v>12.24</v>
      </c>
      <c r="AC21" s="17">
        <f>[17]Outubro!$H$32</f>
        <v>11.16</v>
      </c>
      <c r="AD21" s="17">
        <f>[17]Outubro!$H$33</f>
        <v>13.32</v>
      </c>
      <c r="AE21" s="17">
        <f>[17]Outubro!$H$34</f>
        <v>14.04</v>
      </c>
      <c r="AF21" s="17">
        <f>[17]Outubro!$H$35</f>
        <v>18.720000000000002</v>
      </c>
      <c r="AG21" s="27">
        <f>MAX(B21:AF21)</f>
        <v>29.880000000000003</v>
      </c>
    </row>
    <row r="22" spans="1:33" ht="17.100000000000001" customHeight="1" x14ac:dyDescent="0.2">
      <c r="A22" s="15" t="s">
        <v>12</v>
      </c>
      <c r="B22" s="17">
        <f>[18]Outubro!$H$5</f>
        <v>13.32</v>
      </c>
      <c r="C22" s="17">
        <f>[18]Outubro!$H$6</f>
        <v>9.3600000000000012</v>
      </c>
      <c r="D22" s="17">
        <f>[18]Outubro!$H$7</f>
        <v>21.6</v>
      </c>
      <c r="E22" s="17">
        <f>[18]Outubro!$H$8</f>
        <v>4.32</v>
      </c>
      <c r="F22" s="17">
        <f>[18]Outubro!$H$9</f>
        <v>19.440000000000001</v>
      </c>
      <c r="G22" s="17">
        <f>[18]Outubro!$H$10</f>
        <v>14.4</v>
      </c>
      <c r="H22" s="17">
        <f>[18]Outubro!$H$11</f>
        <v>6.48</v>
      </c>
      <c r="I22" s="17">
        <f>[18]Outubro!$H$12</f>
        <v>6.84</v>
      </c>
      <c r="J22" s="17">
        <f>[18]Outubro!$H$13</f>
        <v>10.08</v>
      </c>
      <c r="K22" s="17">
        <f>[18]Outubro!$H$14</f>
        <v>10.44</v>
      </c>
      <c r="L22" s="17">
        <f>[18]Outubro!$H$15</f>
        <v>9.7200000000000006</v>
      </c>
      <c r="M22" s="17">
        <f>[18]Outubro!$H$16</f>
        <v>20.52</v>
      </c>
      <c r="N22" s="17">
        <f>[18]Outubro!$H$17</f>
        <v>14.76</v>
      </c>
      <c r="O22" s="17">
        <f>[18]Outubro!$H$18</f>
        <v>13.68</v>
      </c>
      <c r="P22" s="17">
        <f>[18]Outubro!$H$19</f>
        <v>12.96</v>
      </c>
      <c r="Q22" s="17">
        <f>[18]Outubro!$H$20</f>
        <v>17.28</v>
      </c>
      <c r="R22" s="17">
        <f>[18]Outubro!$H$21</f>
        <v>13.32</v>
      </c>
      <c r="S22" s="17">
        <f>[18]Outubro!$H$22</f>
        <v>16.559999999999999</v>
      </c>
      <c r="T22" s="17">
        <f>[18]Outubro!$H$23</f>
        <v>16.2</v>
      </c>
      <c r="U22" s="17">
        <f>[18]Outubro!$H$24</f>
        <v>11.879999999999999</v>
      </c>
      <c r="V22" s="17">
        <f>[18]Outubro!$H$25</f>
        <v>5.7600000000000007</v>
      </c>
      <c r="W22" s="17">
        <f>[18]Outubro!$H$26</f>
        <v>12.6</v>
      </c>
      <c r="X22" s="17">
        <f>[18]Outubro!$H$27</f>
        <v>20.52</v>
      </c>
      <c r="Y22" s="17">
        <f>[18]Outubro!$H$28</f>
        <v>13.32</v>
      </c>
      <c r="Z22" s="17">
        <f>[18]Outubro!$H$29</f>
        <v>10.44</v>
      </c>
      <c r="AA22" s="17">
        <f>[18]Outubro!$H$30</f>
        <v>13.32</v>
      </c>
      <c r="AB22" s="17">
        <f>[18]Outubro!$H$31</f>
        <v>15.48</v>
      </c>
      <c r="AC22" s="17">
        <f>[18]Outubro!$H$32</f>
        <v>12.6</v>
      </c>
      <c r="AD22" s="17">
        <f>[18]Outubro!$H$33</f>
        <v>8.2799999999999994</v>
      </c>
      <c r="AE22" s="17">
        <f>[18]Outubro!$H$34</f>
        <v>13.32</v>
      </c>
      <c r="AF22" s="17">
        <f>[18]Outubro!$H$35</f>
        <v>21.96</v>
      </c>
      <c r="AG22" s="27">
        <f>MAX(B22:AF22)</f>
        <v>21.96</v>
      </c>
    </row>
    <row r="23" spans="1:33" ht="17.100000000000001" customHeight="1" x14ac:dyDescent="0.2">
      <c r="A23" s="15" t="s">
        <v>13</v>
      </c>
      <c r="B23" s="17">
        <f>[19]Outubro!$H$5</f>
        <v>16.559999999999999</v>
      </c>
      <c r="C23" s="17">
        <f>[19]Outubro!$H$6</f>
        <v>16.920000000000002</v>
      </c>
      <c r="D23" s="17">
        <f>[19]Outubro!$H$7</f>
        <v>21.96</v>
      </c>
      <c r="E23" s="17">
        <f>[19]Outubro!$H$8</f>
        <v>9.3600000000000012</v>
      </c>
      <c r="F23" s="17">
        <f>[19]Outubro!$H$9</f>
        <v>22.68</v>
      </c>
      <c r="G23" s="17">
        <f>[19]Outubro!$H$10</f>
        <v>21.240000000000002</v>
      </c>
      <c r="H23" s="17">
        <f>[19]Outubro!$H$11</f>
        <v>15.840000000000002</v>
      </c>
      <c r="I23" s="17">
        <f>[19]Outubro!$H$12</f>
        <v>14.04</v>
      </c>
      <c r="J23" s="17">
        <f>[19]Outubro!$H$13</f>
        <v>13.68</v>
      </c>
      <c r="K23" s="17">
        <f>[19]Outubro!$H$14</f>
        <v>17.28</v>
      </c>
      <c r="L23" s="17">
        <f>[19]Outubro!$H$15</f>
        <v>13.68</v>
      </c>
      <c r="M23" s="17">
        <f>[19]Outubro!$H$16</f>
        <v>24.840000000000003</v>
      </c>
      <c r="N23" s="17">
        <f>[19]Outubro!$H$17</f>
        <v>21.240000000000002</v>
      </c>
      <c r="O23" s="17">
        <f>[19]Outubro!$H$18</f>
        <v>21.240000000000002</v>
      </c>
      <c r="P23" s="17">
        <f>[19]Outubro!$H$19</f>
        <v>24.12</v>
      </c>
      <c r="Q23" s="17">
        <f>[19]Outubro!$H$20</f>
        <v>24.840000000000003</v>
      </c>
      <c r="R23" s="17">
        <f>[19]Outubro!$H$21</f>
        <v>22.32</v>
      </c>
      <c r="S23" s="17">
        <f>[19]Outubro!$H$22</f>
        <v>21.96</v>
      </c>
      <c r="T23" s="17">
        <f>[19]Outubro!$H$23</f>
        <v>24.48</v>
      </c>
      <c r="U23" s="17">
        <f>[19]Outubro!$H$24</f>
        <v>21.240000000000002</v>
      </c>
      <c r="V23" s="17">
        <f>[19]Outubro!$H$25</f>
        <v>17.64</v>
      </c>
      <c r="W23" s="17">
        <f>[19]Outubro!$H$26</f>
        <v>10.8</v>
      </c>
      <c r="X23" s="17">
        <f>[19]Outubro!$H$27</f>
        <v>16.2</v>
      </c>
      <c r="Y23" s="17">
        <f>[19]Outubro!$H$28</f>
        <v>20.16</v>
      </c>
      <c r="Z23" s="17">
        <f>[19]Outubro!$H$29</f>
        <v>17.28</v>
      </c>
      <c r="AA23" s="17">
        <f>[19]Outubro!$H$30</f>
        <v>20.16</v>
      </c>
      <c r="AB23" s="17">
        <f>[19]Outubro!$H$31</f>
        <v>23.759999999999998</v>
      </c>
      <c r="AC23" s="17">
        <f>[19]Outubro!$H$32</f>
        <v>22.32</v>
      </c>
      <c r="AD23" s="17">
        <f>[19]Outubro!$H$33</f>
        <v>14.04</v>
      </c>
      <c r="AE23" s="17">
        <f>[19]Outubro!$H$34</f>
        <v>18</v>
      </c>
      <c r="AF23" s="17">
        <f>[19]Outubro!$H$35</f>
        <v>26.28</v>
      </c>
      <c r="AG23" s="27">
        <f>MAX(B23:AF23)</f>
        <v>26.28</v>
      </c>
    </row>
    <row r="24" spans="1:33" ht="17.100000000000001" customHeight="1" x14ac:dyDescent="0.2">
      <c r="A24" s="15" t="s">
        <v>14</v>
      </c>
      <c r="B24" s="17">
        <f>[20]Outubro!$H$5</f>
        <v>16.920000000000002</v>
      </c>
      <c r="C24" s="17">
        <f>[20]Outubro!$H$6</f>
        <v>15.48</v>
      </c>
      <c r="D24" s="17">
        <f>[20]Outubro!$H$7</f>
        <v>33.480000000000004</v>
      </c>
      <c r="E24" s="17">
        <f>[20]Outubro!$H$8</f>
        <v>20.16</v>
      </c>
      <c r="F24" s="17">
        <f>[20]Outubro!$H$9</f>
        <v>18.720000000000002</v>
      </c>
      <c r="G24" s="17">
        <f>[20]Outubro!$H$10</f>
        <v>28.44</v>
      </c>
      <c r="H24" s="17">
        <f>[20]Outubro!$H$11</f>
        <v>12.24</v>
      </c>
      <c r="I24" s="17">
        <f>[20]Outubro!$H$12</f>
        <v>13.68</v>
      </c>
      <c r="J24" s="17">
        <f>[20]Outubro!$H$13</f>
        <v>13.32</v>
      </c>
      <c r="K24" s="17">
        <f>[20]Outubro!$H$14</f>
        <v>16.920000000000002</v>
      </c>
      <c r="L24" s="17">
        <f>[20]Outubro!$H$15</f>
        <v>20.88</v>
      </c>
      <c r="M24" s="17">
        <f>[20]Outubro!$H$16</f>
        <v>22.32</v>
      </c>
      <c r="N24" s="17">
        <f>[20]Outubro!$H$17</f>
        <v>24.48</v>
      </c>
      <c r="O24" s="17">
        <f>[20]Outubro!$H$18</f>
        <v>33.119999999999997</v>
      </c>
      <c r="P24" s="17">
        <f>[20]Outubro!$H$19</f>
        <v>13.68</v>
      </c>
      <c r="Q24" s="17">
        <f>[20]Outubro!$H$20</f>
        <v>18.36</v>
      </c>
      <c r="R24" s="17">
        <f>[20]Outubro!$H$21</f>
        <v>18</v>
      </c>
      <c r="S24" s="17">
        <f>[20]Outubro!$H$22</f>
        <v>15.48</v>
      </c>
      <c r="T24" s="17">
        <f>[20]Outubro!$H$23</f>
        <v>11.879999999999999</v>
      </c>
      <c r="U24" s="17">
        <f>[20]Outubro!$H$24</f>
        <v>18.36</v>
      </c>
      <c r="V24" s="17">
        <f>[20]Outubro!$H$25</f>
        <v>20.88</v>
      </c>
      <c r="W24" s="17">
        <f>[20]Outubro!$H$26</f>
        <v>20.88</v>
      </c>
      <c r="X24" s="17">
        <f>[20]Outubro!$H$27</f>
        <v>25.56</v>
      </c>
      <c r="Y24" s="17">
        <f>[20]Outubro!$H$28</f>
        <v>15.840000000000002</v>
      </c>
      <c r="Z24" s="17">
        <f>[20]Outubro!$H$29</f>
        <v>19.079999999999998</v>
      </c>
      <c r="AA24" s="17">
        <f>[20]Outubro!$H$30</f>
        <v>31.319999999999997</v>
      </c>
      <c r="AB24" s="17">
        <f>[20]Outubro!$H$31</f>
        <v>27.36</v>
      </c>
      <c r="AC24" s="17">
        <f>[20]Outubro!$H$32</f>
        <v>23.759999999999998</v>
      </c>
      <c r="AD24" s="17">
        <f>[20]Outubro!$H$33</f>
        <v>12.6</v>
      </c>
      <c r="AE24" s="17">
        <f>[20]Outubro!$H$34</f>
        <v>12.96</v>
      </c>
      <c r="AF24" s="17">
        <f>[20]Outubro!$H$35</f>
        <v>22.68</v>
      </c>
      <c r="AG24" s="27">
        <f>MAX(B24:AF24)</f>
        <v>33.480000000000004</v>
      </c>
    </row>
    <row r="25" spans="1:33" ht="17.100000000000001" customHeight="1" x14ac:dyDescent="0.2">
      <c r="A25" s="15" t="s">
        <v>15</v>
      </c>
      <c r="B25" s="17">
        <f>[21]Outubro!$H$5</f>
        <v>21.240000000000002</v>
      </c>
      <c r="C25" s="17">
        <f>[21]Outubro!$H$6</f>
        <v>24.840000000000003</v>
      </c>
      <c r="D25" s="17">
        <f>[21]Outubro!$H$7</f>
        <v>18.720000000000002</v>
      </c>
      <c r="E25" s="17">
        <f>[21]Outubro!$H$8</f>
        <v>13.68</v>
      </c>
      <c r="F25" s="17">
        <f>[21]Outubro!$H$9</f>
        <v>13.68</v>
      </c>
      <c r="G25" s="17">
        <f>[21]Outubro!$H$10</f>
        <v>21.96</v>
      </c>
      <c r="H25" s="17">
        <f>[21]Outubro!$H$11</f>
        <v>13.68</v>
      </c>
      <c r="I25" s="17">
        <f>[21]Outubro!$H$12</f>
        <v>10.44</v>
      </c>
      <c r="J25" s="17">
        <f>[21]Outubro!$H$13</f>
        <v>11.520000000000001</v>
      </c>
      <c r="K25" s="17">
        <f>[21]Outubro!$H$14</f>
        <v>23.400000000000002</v>
      </c>
      <c r="L25" s="17">
        <f>[21]Outubro!$H$15</f>
        <v>20.16</v>
      </c>
      <c r="M25" s="17">
        <f>[21]Outubro!$H$16</f>
        <v>20.88</v>
      </c>
      <c r="N25" s="17">
        <f>[21]Outubro!$H$17</f>
        <v>20.16</v>
      </c>
      <c r="O25" s="17">
        <f>[21]Outubro!$H$18</f>
        <v>20.88</v>
      </c>
      <c r="P25" s="17">
        <f>[21]Outubro!$H$19</f>
        <v>18.720000000000002</v>
      </c>
      <c r="Q25" s="17">
        <f>[21]Outubro!$H$20</f>
        <v>20.88</v>
      </c>
      <c r="R25" s="17">
        <f>[21]Outubro!$H$21</f>
        <v>19.8</v>
      </c>
      <c r="S25" s="17">
        <f>[21]Outubro!$H$22</f>
        <v>15.840000000000002</v>
      </c>
      <c r="T25" s="17">
        <f>[21]Outubro!$H$23</f>
        <v>23.759999999999998</v>
      </c>
      <c r="U25" s="17">
        <f>[21]Outubro!$H$24</f>
        <v>18.36</v>
      </c>
      <c r="V25" s="17">
        <f>[21]Outubro!$H$25</f>
        <v>16.2</v>
      </c>
      <c r="W25" s="17">
        <f>[21]Outubro!$H$26</f>
        <v>11.520000000000001</v>
      </c>
      <c r="X25" s="17">
        <f>[21]Outubro!$H$27</f>
        <v>19.8</v>
      </c>
      <c r="Y25" s="17">
        <f>[21]Outubro!$H$28</f>
        <v>17.64</v>
      </c>
      <c r="Z25" s="17">
        <f>[21]Outubro!$H$29</f>
        <v>12.6</v>
      </c>
      <c r="AA25" s="17">
        <f>[21]Outubro!$H$30</f>
        <v>16.559999999999999</v>
      </c>
      <c r="AB25" s="17">
        <f>[21]Outubro!$H$31</f>
        <v>23.759999999999998</v>
      </c>
      <c r="AC25" s="17">
        <f>[21]Outubro!$H$32</f>
        <v>17.64</v>
      </c>
      <c r="AD25" s="17">
        <f>[21]Outubro!$H$33</f>
        <v>15.120000000000001</v>
      </c>
      <c r="AE25" s="17">
        <f>[21]Outubro!$H$34</f>
        <v>28.08</v>
      </c>
      <c r="AF25" s="17">
        <f>[21]Outubro!$H$35</f>
        <v>21.6</v>
      </c>
      <c r="AG25" s="27">
        <f t="shared" ref="AG25:AG30" si="2">MAX(B25:AF25)</f>
        <v>28.08</v>
      </c>
    </row>
    <row r="26" spans="1:33" ht="17.100000000000001" customHeight="1" x14ac:dyDescent="0.2">
      <c r="A26" s="15" t="s">
        <v>16</v>
      </c>
      <c r="B26" s="17">
        <f>[22]Outubro!$H$5</f>
        <v>13.32</v>
      </c>
      <c r="C26" s="17">
        <f>[22]Outubro!$H$6</f>
        <v>14.76</v>
      </c>
      <c r="D26" s="17">
        <f>[22]Outubro!$H$7</f>
        <v>22.68</v>
      </c>
      <c r="E26" s="17">
        <f>[22]Outubro!$H$8</f>
        <v>7.2</v>
      </c>
      <c r="F26" s="17">
        <f>[22]Outubro!$H$9</f>
        <v>19.079999999999998</v>
      </c>
      <c r="G26" s="17">
        <f>[22]Outubro!$H$10</f>
        <v>18</v>
      </c>
      <c r="H26" s="17">
        <f>[22]Outubro!$H$11</f>
        <v>8.64</v>
      </c>
      <c r="I26" s="17">
        <f>[22]Outubro!$H$12</f>
        <v>14.76</v>
      </c>
      <c r="J26" s="17">
        <f>[22]Outubro!$H$13</f>
        <v>14.04</v>
      </c>
      <c r="K26" s="17">
        <f>[22]Outubro!$H$14</f>
        <v>13.32</v>
      </c>
      <c r="L26" s="17">
        <f>[22]Outubro!$H$15</f>
        <v>11.520000000000001</v>
      </c>
      <c r="M26" s="17">
        <f>[22]Outubro!$H$16</f>
        <v>21.6</v>
      </c>
      <c r="N26" s="17">
        <f>[22]Outubro!$H$17</f>
        <v>16.559999999999999</v>
      </c>
      <c r="O26" s="17">
        <f>[22]Outubro!$H$18</f>
        <v>15.48</v>
      </c>
      <c r="P26" s="17">
        <f>[22]Outubro!$H$19</f>
        <v>18.36</v>
      </c>
      <c r="Q26" s="17">
        <f>[22]Outubro!$H$20</f>
        <v>24.12</v>
      </c>
      <c r="R26" s="17">
        <f>[22]Outubro!$H$21</f>
        <v>18</v>
      </c>
      <c r="S26" s="17">
        <f>[22]Outubro!$H$22</f>
        <v>19.440000000000001</v>
      </c>
      <c r="T26" s="17">
        <f>[22]Outubro!$H$23</f>
        <v>19.079999999999998</v>
      </c>
      <c r="U26" s="17">
        <f>[22]Outubro!$H$24</f>
        <v>16.920000000000002</v>
      </c>
      <c r="V26" s="17">
        <f>[22]Outubro!$H$25</f>
        <v>19.440000000000001</v>
      </c>
      <c r="W26" s="17">
        <f>[22]Outubro!$H$26</f>
        <v>11.520000000000001</v>
      </c>
      <c r="X26" s="17">
        <f>[22]Outubro!$H$27</f>
        <v>15.120000000000001</v>
      </c>
      <c r="Y26" s="17">
        <f>[22]Outubro!$H$28</f>
        <v>20.16</v>
      </c>
      <c r="Z26" s="17">
        <f>[22]Outubro!$H$29</f>
        <v>15.120000000000001</v>
      </c>
      <c r="AA26" s="17">
        <f>[22]Outubro!$H$30</f>
        <v>15.120000000000001</v>
      </c>
      <c r="AB26" s="17">
        <f>[22]Outubro!$H$31</f>
        <v>21.96</v>
      </c>
      <c r="AC26" s="17">
        <f>[22]Outubro!$H$32</f>
        <v>20.16</v>
      </c>
      <c r="AD26" s="17">
        <f>[22]Outubro!$H$33</f>
        <v>14.4</v>
      </c>
      <c r="AE26" s="17">
        <f>[22]Outubro!$H$34</f>
        <v>14.04</v>
      </c>
      <c r="AF26" s="17">
        <f>[22]Outubro!$H$35</f>
        <v>18.36</v>
      </c>
      <c r="AG26" s="27">
        <f t="shared" si="2"/>
        <v>24.12</v>
      </c>
    </row>
    <row r="27" spans="1:33" ht="17.100000000000001" customHeight="1" x14ac:dyDescent="0.2">
      <c r="A27" s="15" t="s">
        <v>17</v>
      </c>
      <c r="B27" s="17">
        <f>[23]Outubro!$H$5</f>
        <v>17.28</v>
      </c>
      <c r="C27" s="17">
        <f>[23]Outubro!$H$6</f>
        <v>14.4</v>
      </c>
      <c r="D27" s="17">
        <f>[23]Outubro!$H$7</f>
        <v>22.32</v>
      </c>
      <c r="E27" s="17">
        <f>[23]Outubro!$H$8</f>
        <v>12.6</v>
      </c>
      <c r="F27" s="17">
        <f>[23]Outubro!$H$9</f>
        <v>15.120000000000001</v>
      </c>
      <c r="G27" s="17">
        <f>[23]Outubro!$H$10</f>
        <v>24.12</v>
      </c>
      <c r="H27" s="17">
        <f>[23]Outubro!$H$11</f>
        <v>9.3600000000000012</v>
      </c>
      <c r="I27" s="17">
        <f>[23]Outubro!$H$12</f>
        <v>8.64</v>
      </c>
      <c r="J27" s="17">
        <f>[23]Outubro!$H$13</f>
        <v>10.08</v>
      </c>
      <c r="K27" s="17">
        <f>[23]Outubro!$H$14</f>
        <v>13.68</v>
      </c>
      <c r="L27" s="17">
        <f>[23]Outubro!$H$15</f>
        <v>19.8</v>
      </c>
      <c r="M27" s="17">
        <f>[23]Outubro!$H$16</f>
        <v>27.720000000000002</v>
      </c>
      <c r="N27" s="17">
        <f>[23]Outubro!$H$17</f>
        <v>18</v>
      </c>
      <c r="O27" s="17">
        <f>[23]Outubro!$H$18</f>
        <v>20.16</v>
      </c>
      <c r="P27" s="17">
        <f>[23]Outubro!$H$19</f>
        <v>23.040000000000003</v>
      </c>
      <c r="Q27" s="17">
        <f>[23]Outubro!$H$20</f>
        <v>28.44</v>
      </c>
      <c r="R27" s="17">
        <f>[23]Outubro!$H$21</f>
        <v>23.400000000000002</v>
      </c>
      <c r="S27" s="17">
        <f>[23]Outubro!$H$22</f>
        <v>25.2</v>
      </c>
      <c r="T27" s="17">
        <f>[23]Outubro!$H$23</f>
        <v>28.44</v>
      </c>
      <c r="U27" s="17">
        <f>[23]Outubro!$H$24</f>
        <v>37.800000000000004</v>
      </c>
      <c r="V27" s="17">
        <f>[23]Outubro!$H$25</f>
        <v>17.28</v>
      </c>
      <c r="W27" s="17">
        <f>[23]Outubro!$H$26</f>
        <v>9</v>
      </c>
      <c r="X27" s="17">
        <f>[23]Outubro!$H$27</f>
        <v>14.04</v>
      </c>
      <c r="Y27" s="17">
        <f>[23]Outubro!$H$28</f>
        <v>18.720000000000002</v>
      </c>
      <c r="Z27" s="17">
        <f>[23]Outubro!$H$29</f>
        <v>16.920000000000002</v>
      </c>
      <c r="AA27" s="17">
        <f>[23]Outubro!$H$30</f>
        <v>16.559999999999999</v>
      </c>
      <c r="AB27" s="17">
        <f>[23]Outubro!$H$31</f>
        <v>21.6</v>
      </c>
      <c r="AC27" s="17">
        <f>[23]Outubro!$H$32</f>
        <v>15.120000000000001</v>
      </c>
      <c r="AD27" s="17">
        <f>[23]Outubro!$H$33</f>
        <v>11.879999999999999</v>
      </c>
      <c r="AE27" s="17">
        <f>[23]Outubro!$H$34</f>
        <v>15.120000000000001</v>
      </c>
      <c r="AF27" s="17">
        <f>[23]Outubro!$H$35</f>
        <v>27</v>
      </c>
      <c r="AG27" s="27">
        <f t="shared" si="2"/>
        <v>37.800000000000004</v>
      </c>
    </row>
    <row r="28" spans="1:33" ht="17.100000000000001" customHeight="1" x14ac:dyDescent="0.2">
      <c r="A28" s="15" t="s">
        <v>18</v>
      </c>
      <c r="B28" s="17">
        <f>[24]Outubro!$H$5</f>
        <v>18.720000000000002</v>
      </c>
      <c r="C28" s="17">
        <f>[24]Outubro!$H$6</f>
        <v>13.68</v>
      </c>
      <c r="D28" s="17">
        <f>[24]Outubro!$H$7</f>
        <v>29.880000000000003</v>
      </c>
      <c r="E28" s="17">
        <f>[24]Outubro!$H$8</f>
        <v>20.16</v>
      </c>
      <c r="F28" s="17">
        <f>[24]Outubro!$H$9</f>
        <v>32.4</v>
      </c>
      <c r="G28" s="17">
        <f>[24]Outubro!$H$10</f>
        <v>29.880000000000003</v>
      </c>
      <c r="H28" s="17">
        <f>[24]Outubro!$H$11</f>
        <v>2.16</v>
      </c>
      <c r="I28" s="17">
        <f>[24]Outubro!$H$12</f>
        <v>5.4</v>
      </c>
      <c r="J28" s="17">
        <f>[24]Outubro!$H$13</f>
        <v>8.2799999999999994</v>
      </c>
      <c r="K28" s="17">
        <f>[24]Outubro!$H$14</f>
        <v>15.48</v>
      </c>
      <c r="L28" s="17">
        <f>[24]Outubro!$H$15</f>
        <v>30.6</v>
      </c>
      <c r="M28" s="17">
        <f>[24]Outubro!$H$16</f>
        <v>21.6</v>
      </c>
      <c r="N28" s="17">
        <f>[24]Outubro!$H$17</f>
        <v>18</v>
      </c>
      <c r="O28" s="17">
        <f>[24]Outubro!$H$18</f>
        <v>7.9200000000000008</v>
      </c>
      <c r="P28" s="17">
        <f>[24]Outubro!$H$19</f>
        <v>18</v>
      </c>
      <c r="Q28" s="17">
        <f>[24]Outubro!$H$20</f>
        <v>20.16</v>
      </c>
      <c r="R28" s="17">
        <f>[24]Outubro!$H$21</f>
        <v>10.08</v>
      </c>
      <c r="S28" s="17">
        <f>[24]Outubro!$H$22</f>
        <v>28.44</v>
      </c>
      <c r="T28" s="17">
        <f>[24]Outubro!$H$23</f>
        <v>20.16</v>
      </c>
      <c r="U28" s="17">
        <f>[24]Outubro!$H$24</f>
        <v>23.400000000000002</v>
      </c>
      <c r="V28" s="17">
        <f>[24]Outubro!$H$25</f>
        <v>14.76</v>
      </c>
      <c r="W28" s="17">
        <f>[24]Outubro!$H$26</f>
        <v>15.120000000000001</v>
      </c>
      <c r="X28" s="17">
        <f>[24]Outubro!$H$27</f>
        <v>14.76</v>
      </c>
      <c r="Y28" s="17">
        <f>[24]Outubro!$H$28</f>
        <v>21.240000000000002</v>
      </c>
      <c r="Z28" s="17">
        <f>[24]Outubro!$H$29</f>
        <v>19.8</v>
      </c>
      <c r="AA28" s="17">
        <f>[24]Outubro!$H$30</f>
        <v>32.4</v>
      </c>
      <c r="AB28" s="17">
        <f>[24]Outubro!$H$31</f>
        <v>34.92</v>
      </c>
      <c r="AC28" s="17">
        <f>[24]Outubro!$H$32</f>
        <v>21.6</v>
      </c>
      <c r="AD28" s="17">
        <f>[24]Outubro!$H$33</f>
        <v>4.6800000000000006</v>
      </c>
      <c r="AE28" s="17">
        <f>[24]Outubro!$H$34</f>
        <v>16.559999999999999</v>
      </c>
      <c r="AF28" s="17">
        <f>[24]Outubro!$H$35</f>
        <v>16.559999999999999</v>
      </c>
      <c r="AG28" s="27">
        <f t="shared" si="2"/>
        <v>34.92</v>
      </c>
    </row>
    <row r="29" spans="1:33" ht="17.100000000000001" customHeight="1" x14ac:dyDescent="0.2">
      <c r="A29" s="15" t="s">
        <v>19</v>
      </c>
      <c r="B29" s="17">
        <f>[25]Outubro!$H$5</f>
        <v>19.440000000000001</v>
      </c>
      <c r="C29" s="17">
        <f>[25]Outubro!$H$6</f>
        <v>23.400000000000002</v>
      </c>
      <c r="D29" s="17">
        <f>[25]Outubro!$H$7</f>
        <v>22.68</v>
      </c>
      <c r="E29" s="17">
        <f>[25]Outubro!$H$8</f>
        <v>8.2799999999999994</v>
      </c>
      <c r="F29" s="17">
        <f>[25]Outubro!$H$9</f>
        <v>14.76</v>
      </c>
      <c r="G29" s="17">
        <f>[25]Outubro!$H$10</f>
        <v>18.36</v>
      </c>
      <c r="H29" s="17">
        <f>[25]Outubro!$H$11</f>
        <v>10.8</v>
      </c>
      <c r="I29" s="17">
        <f>[25]Outubro!$H$12</f>
        <v>14.76</v>
      </c>
      <c r="J29" s="17">
        <f>[25]Outubro!$H$13</f>
        <v>15.120000000000001</v>
      </c>
      <c r="K29" s="17">
        <f>[25]Outubro!$H$14</f>
        <v>24.48</v>
      </c>
      <c r="L29" s="17">
        <f>[25]Outubro!$H$15</f>
        <v>28.8</v>
      </c>
      <c r="M29" s="17">
        <f>[25]Outubro!$H$16</f>
        <v>33.480000000000004</v>
      </c>
      <c r="N29" s="17">
        <f>[25]Outubro!$H$17</f>
        <v>32.4</v>
      </c>
      <c r="O29" s="17">
        <f>[25]Outubro!$H$18</f>
        <v>35.28</v>
      </c>
      <c r="P29" s="17">
        <f>[25]Outubro!$H$19</f>
        <v>21.240000000000002</v>
      </c>
      <c r="Q29" s="17">
        <f>[25]Outubro!$H$20</f>
        <v>20.52</v>
      </c>
      <c r="R29" s="17">
        <f>[25]Outubro!$H$21</f>
        <v>17.28</v>
      </c>
      <c r="S29" s="17">
        <f>[25]Outubro!$H$22</f>
        <v>16.920000000000002</v>
      </c>
      <c r="T29" s="17">
        <f>[25]Outubro!$H$23</f>
        <v>24.840000000000003</v>
      </c>
      <c r="U29" s="17">
        <f>[25]Outubro!$H$24</f>
        <v>20.16</v>
      </c>
      <c r="V29" s="17">
        <f>[25]Outubro!$H$25</f>
        <v>21.6</v>
      </c>
      <c r="W29" s="17">
        <f>[25]Outubro!$H$26</f>
        <v>8.64</v>
      </c>
      <c r="X29" s="17">
        <f>[25]Outubro!$H$27</f>
        <v>20.16</v>
      </c>
      <c r="Y29" s="17">
        <f>[25]Outubro!$H$28</f>
        <v>22.68</v>
      </c>
      <c r="Z29" s="17">
        <f>[25]Outubro!$H$29</f>
        <v>24.840000000000003</v>
      </c>
      <c r="AA29" s="17">
        <f>[25]Outubro!$H$30</f>
        <v>13.32</v>
      </c>
      <c r="AB29" s="17">
        <f>[25]Outubro!$H$31</f>
        <v>15.120000000000001</v>
      </c>
      <c r="AC29" s="17">
        <f>[25]Outubro!$H$32</f>
        <v>24.48</v>
      </c>
      <c r="AD29" s="17">
        <f>[25]Outubro!$H$33</f>
        <v>19.8</v>
      </c>
      <c r="AE29" s="17">
        <f>[25]Outubro!$H$34</f>
        <v>32.76</v>
      </c>
      <c r="AF29" s="17">
        <f>[25]Outubro!$H$35</f>
        <v>23.759999999999998</v>
      </c>
      <c r="AG29" s="27">
        <f t="shared" si="2"/>
        <v>35.28</v>
      </c>
    </row>
    <row r="30" spans="1:33" ht="17.100000000000001" customHeight="1" x14ac:dyDescent="0.2">
      <c r="A30" s="15" t="s">
        <v>31</v>
      </c>
      <c r="B30" s="17" t="str">
        <f>[26]Outubro!$H$5</f>
        <v>*</v>
      </c>
      <c r="C30" s="17" t="str">
        <f>[26]Outubro!$H$6</f>
        <v>*</v>
      </c>
      <c r="D30" s="17" t="str">
        <f>[26]Outubro!$H$7</f>
        <v>*</v>
      </c>
      <c r="E30" s="17" t="str">
        <f>[26]Outubro!$H$8</f>
        <v>*</v>
      </c>
      <c r="F30" s="17" t="str">
        <f>[26]Outubro!$H$9</f>
        <v>*</v>
      </c>
      <c r="G30" s="17" t="str">
        <f>[26]Outubro!$H$10</f>
        <v>*</v>
      </c>
      <c r="H30" s="17" t="str">
        <f>[26]Outubro!$H$11</f>
        <v>*</v>
      </c>
      <c r="I30" s="17" t="str">
        <f>[26]Outubro!$H$12</f>
        <v>*</v>
      </c>
      <c r="J30" s="17" t="str">
        <f>[26]Outubro!$H$13</f>
        <v>*</v>
      </c>
      <c r="K30" s="17" t="str">
        <f>[26]Outubro!$H$14</f>
        <v>*</v>
      </c>
      <c r="L30" s="17" t="str">
        <f>[26]Outubro!$H$15</f>
        <v>*</v>
      </c>
      <c r="M30" s="17" t="str">
        <f>[26]Outubro!$H$16</f>
        <v>*</v>
      </c>
      <c r="N30" s="17" t="str">
        <f>[26]Outubro!$H$17</f>
        <v>*</v>
      </c>
      <c r="O30" s="17" t="str">
        <f>[26]Outubro!$H$18</f>
        <v>*</v>
      </c>
      <c r="P30" s="17" t="str">
        <f>[26]Outubro!$H$19</f>
        <v>*</v>
      </c>
      <c r="Q30" s="17" t="str">
        <f>[26]Outubro!$H$20</f>
        <v>*</v>
      </c>
      <c r="R30" s="17" t="str">
        <f>[26]Outubro!$H$21</f>
        <v>*</v>
      </c>
      <c r="S30" s="17" t="str">
        <f>[26]Outubro!$H$22</f>
        <v>*</v>
      </c>
      <c r="T30" s="17" t="str">
        <f>[26]Outubro!$H$23</f>
        <v>*</v>
      </c>
      <c r="U30" s="17" t="str">
        <f>[26]Outubro!$H$24</f>
        <v>*</v>
      </c>
      <c r="V30" s="17" t="str">
        <f>[26]Outubro!$H$25</f>
        <v>*</v>
      </c>
      <c r="W30" s="17" t="str">
        <f>[26]Outubro!$H$26</f>
        <v>*</v>
      </c>
      <c r="X30" s="17" t="str">
        <f>[26]Outubro!$H$27</f>
        <v>*</v>
      </c>
      <c r="Y30" s="17" t="str">
        <f>[26]Outubro!$H$28</f>
        <v>*</v>
      </c>
      <c r="Z30" s="17" t="str">
        <f>[26]Outubro!$H$29</f>
        <v>*</v>
      </c>
      <c r="AA30" s="17" t="str">
        <f>[26]Outubro!$H$30</f>
        <v>*</v>
      </c>
      <c r="AB30" s="17" t="str">
        <f>[26]Outubro!$H$31</f>
        <v>*</v>
      </c>
      <c r="AC30" s="17" t="str">
        <f>[26]Outubro!$H$32</f>
        <v>*</v>
      </c>
      <c r="AD30" s="17" t="str">
        <f>[26]Outubro!$H$33</f>
        <v>*</v>
      </c>
      <c r="AE30" s="17" t="str">
        <f>[26]Outubro!$H$34</f>
        <v>*</v>
      </c>
      <c r="AF30" s="17" t="str">
        <f>[26]Outubro!$H$35</f>
        <v>*</v>
      </c>
      <c r="AG30" s="27">
        <f t="shared" si="2"/>
        <v>0</v>
      </c>
    </row>
    <row r="31" spans="1:33" ht="17.100000000000001" customHeight="1" x14ac:dyDescent="0.2">
      <c r="A31" s="15" t="s">
        <v>48</v>
      </c>
      <c r="B31" s="17">
        <f>[27]Outubro!$H$5</f>
        <v>23.400000000000002</v>
      </c>
      <c r="C31" s="17">
        <f>[27]Outubro!$H$6</f>
        <v>22.32</v>
      </c>
      <c r="D31" s="17">
        <f>[27]Outubro!$H$7</f>
        <v>30.96</v>
      </c>
      <c r="E31" s="17">
        <f>[27]Outubro!$H$8</f>
        <v>19.8</v>
      </c>
      <c r="F31" s="17">
        <f>[27]Outubro!$H$9</f>
        <v>29.52</v>
      </c>
      <c r="G31" s="17">
        <f>[27]Outubro!$H$10</f>
        <v>23.040000000000003</v>
      </c>
      <c r="H31" s="17">
        <f>[27]Outubro!$H$11</f>
        <v>17.64</v>
      </c>
      <c r="I31" s="17">
        <f>[27]Outubro!$H$12</f>
        <v>14.04</v>
      </c>
      <c r="J31" s="17">
        <f>[27]Outubro!$H$13</f>
        <v>23.040000000000003</v>
      </c>
      <c r="K31" s="17">
        <f>[27]Outubro!$H$14</f>
        <v>23.759999999999998</v>
      </c>
      <c r="L31" s="17">
        <f>[27]Outubro!$H$15</f>
        <v>27</v>
      </c>
      <c r="M31" s="17">
        <f>[27]Outubro!$H$16</f>
        <v>25.92</v>
      </c>
      <c r="N31" s="17">
        <f>[27]Outubro!$H$17</f>
        <v>23.040000000000003</v>
      </c>
      <c r="O31" s="17">
        <f>[27]Outubro!$H$18</f>
        <v>40.32</v>
      </c>
      <c r="P31" s="17">
        <f>[27]Outubro!$H$19</f>
        <v>20.52</v>
      </c>
      <c r="Q31" s="17">
        <f>[27]Outubro!$H$20</f>
        <v>22.32</v>
      </c>
      <c r="R31" s="17">
        <f>[27]Outubro!$H$21</f>
        <v>21.6</v>
      </c>
      <c r="S31" s="17">
        <f>[27]Outubro!$H$22</f>
        <v>25.2</v>
      </c>
      <c r="T31" s="17">
        <f>[27]Outubro!$H$23</f>
        <v>22.32</v>
      </c>
      <c r="U31" s="17">
        <f>[27]Outubro!$H$24</f>
        <v>22.32</v>
      </c>
      <c r="V31" s="17">
        <f>[27]Outubro!$H$25</f>
        <v>24.48</v>
      </c>
      <c r="W31" s="17">
        <f>[27]Outubro!$H$26</f>
        <v>21.6</v>
      </c>
      <c r="X31" s="17">
        <f>[27]Outubro!$H$27</f>
        <v>25.92</v>
      </c>
      <c r="Y31" s="17">
        <f>[27]Outubro!$H$28</f>
        <v>24.48</v>
      </c>
      <c r="Z31" s="17">
        <f>[27]Outubro!$H$29</f>
        <v>21.240000000000002</v>
      </c>
      <c r="AA31" s="17">
        <f>[27]Outubro!$H$30</f>
        <v>25.56</v>
      </c>
      <c r="AB31" s="17">
        <f>[27]Outubro!$H$31</f>
        <v>24.48</v>
      </c>
      <c r="AC31" s="17">
        <f>[27]Outubro!$H$32</f>
        <v>32.76</v>
      </c>
      <c r="AD31" s="17">
        <f>[27]Outubro!$H$33</f>
        <v>22.68</v>
      </c>
      <c r="AE31" s="17">
        <f>[27]Outubro!$H$34</f>
        <v>18</v>
      </c>
      <c r="AF31" s="17">
        <f>[27]Outubro!$H$35</f>
        <v>27.36</v>
      </c>
      <c r="AG31" s="27">
        <f>MAX(B31:AF31)</f>
        <v>40.32</v>
      </c>
    </row>
    <row r="32" spans="1:33" ht="17.100000000000001" customHeight="1" x14ac:dyDescent="0.2">
      <c r="A32" s="15" t="s">
        <v>20</v>
      </c>
      <c r="B32" s="17" t="str">
        <f>[28]Outubro!$H$5</f>
        <v>*</v>
      </c>
      <c r="C32" s="17" t="str">
        <f>[28]Outubro!$H$6</f>
        <v>*</v>
      </c>
      <c r="D32" s="17" t="str">
        <f>[28]Outubro!$H$7</f>
        <v>*</v>
      </c>
      <c r="E32" s="17" t="str">
        <f>[28]Outubro!$H$8</f>
        <v>*</v>
      </c>
      <c r="F32" s="17" t="str">
        <f>[28]Outubro!$H$9</f>
        <v>*</v>
      </c>
      <c r="G32" s="17" t="str">
        <f>[28]Outubro!$H$10</f>
        <v>*</v>
      </c>
      <c r="H32" s="17" t="str">
        <f>[28]Outubro!$H$11</f>
        <v>*</v>
      </c>
      <c r="I32" s="17" t="str">
        <f>[28]Outubro!$H$12</f>
        <v>*</v>
      </c>
      <c r="J32" s="17" t="str">
        <f>[28]Outubro!$H$13</f>
        <v>*</v>
      </c>
      <c r="K32" s="17" t="str">
        <f>[28]Outubro!$H$14</f>
        <v>*</v>
      </c>
      <c r="L32" s="17" t="str">
        <f>[28]Outubro!$H$15</f>
        <v>*</v>
      </c>
      <c r="M32" s="17" t="str">
        <f>[28]Outubro!$H$16</f>
        <v>*</v>
      </c>
      <c r="N32" s="17" t="str">
        <f>[28]Outubro!$H$17</f>
        <v>*</v>
      </c>
      <c r="O32" s="17" t="str">
        <f>[28]Outubro!$H$18</f>
        <v>*</v>
      </c>
      <c r="P32" s="17" t="str">
        <f>[28]Outubro!$H$19</f>
        <v>*</v>
      </c>
      <c r="Q32" s="17" t="str">
        <f>[28]Outubro!$H$20</f>
        <v>*</v>
      </c>
      <c r="R32" s="17" t="str">
        <f>[28]Outubro!$H$21</f>
        <v>*</v>
      </c>
      <c r="S32" s="17" t="str">
        <f>[28]Outubro!$H$22</f>
        <v>*</v>
      </c>
      <c r="T32" s="17" t="str">
        <f>[28]Outubro!$H$23</f>
        <v>*</v>
      </c>
      <c r="U32" s="17" t="str">
        <f>[28]Outubro!$H$24</f>
        <v>*</v>
      </c>
      <c r="V32" s="17" t="str">
        <f>[28]Outubro!$H$25</f>
        <v>*</v>
      </c>
      <c r="W32" s="17" t="str">
        <f>[28]Outubro!$H$26</f>
        <v>*</v>
      </c>
      <c r="X32" s="17" t="str">
        <f>[28]Outubro!$H$27</f>
        <v>*</v>
      </c>
      <c r="Y32" s="17" t="str">
        <f>[28]Outubro!$H$28</f>
        <v>*</v>
      </c>
      <c r="Z32" s="17" t="str">
        <f>[28]Outubro!$H$29</f>
        <v>*</v>
      </c>
      <c r="AA32" s="17" t="str">
        <f>[28]Outubro!$H$30</f>
        <v>*</v>
      </c>
      <c r="AB32" s="17" t="str">
        <f>[28]Outubro!$H$31</f>
        <v>*</v>
      </c>
      <c r="AC32" s="17" t="str">
        <f>[28]Outubro!$H$32</f>
        <v>*</v>
      </c>
      <c r="AD32" s="17" t="str">
        <f>[28]Outubro!$H$33</f>
        <v>*</v>
      </c>
      <c r="AE32" s="17" t="str">
        <f>[28]Outubro!$H$34</f>
        <v>*</v>
      </c>
      <c r="AF32" s="17" t="str">
        <f>[28]Outubro!$H$35</f>
        <v>*</v>
      </c>
      <c r="AG32" s="27" t="s">
        <v>141</v>
      </c>
    </row>
    <row r="33" spans="1:35" s="5" customFormat="1" ht="17.100000000000001" customHeight="1" thickBot="1" x14ac:dyDescent="0.25">
      <c r="A33" s="23" t="s">
        <v>33</v>
      </c>
      <c r="B33" s="24">
        <f t="shared" ref="B33:AG33" si="3">MAX(B5:B32)</f>
        <v>30.240000000000002</v>
      </c>
      <c r="C33" s="24">
        <f t="shared" si="3"/>
        <v>30.96</v>
      </c>
      <c r="D33" s="24">
        <f t="shared" si="3"/>
        <v>37.440000000000005</v>
      </c>
      <c r="E33" s="24">
        <f t="shared" si="3"/>
        <v>26.28</v>
      </c>
      <c r="F33" s="24">
        <f t="shared" si="3"/>
        <v>32.4</v>
      </c>
      <c r="G33" s="24">
        <f t="shared" si="3"/>
        <v>29.880000000000003</v>
      </c>
      <c r="H33" s="24">
        <f t="shared" si="3"/>
        <v>17.64</v>
      </c>
      <c r="I33" s="24">
        <f t="shared" si="3"/>
        <v>18.720000000000002</v>
      </c>
      <c r="J33" s="24">
        <f t="shared" si="3"/>
        <v>23.040000000000003</v>
      </c>
      <c r="K33" s="24">
        <f t="shared" si="3"/>
        <v>34.56</v>
      </c>
      <c r="L33" s="24">
        <f t="shared" si="3"/>
        <v>42.84</v>
      </c>
      <c r="M33" s="24">
        <f t="shared" si="3"/>
        <v>33.480000000000004</v>
      </c>
      <c r="N33" s="24">
        <f t="shared" si="3"/>
        <v>32.4</v>
      </c>
      <c r="O33" s="24">
        <f t="shared" si="3"/>
        <v>40.32</v>
      </c>
      <c r="P33" s="24">
        <f t="shared" si="3"/>
        <v>24.840000000000003</v>
      </c>
      <c r="Q33" s="24">
        <f t="shared" si="3"/>
        <v>28.44</v>
      </c>
      <c r="R33" s="24">
        <f t="shared" si="3"/>
        <v>27.720000000000002</v>
      </c>
      <c r="S33" s="24">
        <f t="shared" si="3"/>
        <v>28.44</v>
      </c>
      <c r="T33" s="24">
        <f t="shared" si="3"/>
        <v>28.44</v>
      </c>
      <c r="U33" s="24">
        <f t="shared" si="3"/>
        <v>37.800000000000004</v>
      </c>
      <c r="V33" s="24">
        <f t="shared" si="3"/>
        <v>25.56</v>
      </c>
      <c r="W33" s="24">
        <f t="shared" si="3"/>
        <v>21.6</v>
      </c>
      <c r="X33" s="24">
        <f t="shared" si="3"/>
        <v>37.800000000000004</v>
      </c>
      <c r="Y33" s="24">
        <f t="shared" si="3"/>
        <v>32.04</v>
      </c>
      <c r="Z33" s="24">
        <f t="shared" si="3"/>
        <v>24.840000000000003</v>
      </c>
      <c r="AA33" s="24">
        <f t="shared" si="3"/>
        <v>32.4</v>
      </c>
      <c r="AB33" s="24">
        <f t="shared" si="3"/>
        <v>34.92</v>
      </c>
      <c r="AC33" s="24">
        <f t="shared" si="3"/>
        <v>32.76</v>
      </c>
      <c r="AD33" s="24">
        <f t="shared" si="3"/>
        <v>22.68</v>
      </c>
      <c r="AE33" s="24">
        <f t="shared" si="3"/>
        <v>32.76</v>
      </c>
      <c r="AF33" s="24">
        <f t="shared" si="3"/>
        <v>32.04</v>
      </c>
      <c r="AG33" s="27">
        <f t="shared" si="3"/>
        <v>42.84</v>
      </c>
    </row>
    <row r="34" spans="1:35" x14ac:dyDescent="0.2">
      <c r="A34" s="109"/>
      <c r="B34" s="110"/>
      <c r="C34" s="110"/>
      <c r="D34" s="110" t="s">
        <v>134</v>
      </c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2"/>
      <c r="AE34" s="113"/>
      <c r="AF34" s="114"/>
      <c r="AG34" s="115"/>
    </row>
    <row r="35" spans="1:35" x14ac:dyDescent="0.2">
      <c r="A35" s="83"/>
      <c r="B35" s="90"/>
      <c r="C35" s="90"/>
      <c r="D35" s="90"/>
      <c r="E35" s="90" t="s">
        <v>135</v>
      </c>
      <c r="F35" s="90"/>
      <c r="G35" s="90"/>
      <c r="H35" s="90"/>
      <c r="I35" s="90"/>
      <c r="J35" s="91"/>
      <c r="K35" s="91"/>
      <c r="L35" s="91"/>
      <c r="M35" s="91" t="s">
        <v>49</v>
      </c>
      <c r="N35" s="91"/>
      <c r="O35" s="91"/>
      <c r="P35" s="91"/>
      <c r="Q35" s="91"/>
      <c r="R35" s="91"/>
      <c r="S35" s="91"/>
      <c r="T35" s="131" t="s">
        <v>136</v>
      </c>
      <c r="U35" s="131"/>
      <c r="V35" s="131"/>
      <c r="W35" s="131"/>
      <c r="X35" s="131"/>
      <c r="Y35" s="91"/>
      <c r="Z35" s="91"/>
      <c r="AA35" s="91"/>
      <c r="AB35" s="91"/>
      <c r="AC35" s="90"/>
      <c r="AD35" s="90"/>
      <c r="AE35" s="90"/>
      <c r="AF35" s="91"/>
      <c r="AG35" s="92"/>
      <c r="AH35" s="2"/>
    </row>
    <row r="36" spans="1:35" ht="13.5" thickBot="1" x14ac:dyDescent="0.25">
      <c r="A36" s="97"/>
      <c r="B36" s="99"/>
      <c r="C36" s="99"/>
      <c r="D36" s="99"/>
      <c r="E36" s="99"/>
      <c r="F36" s="99"/>
      <c r="G36" s="99"/>
      <c r="H36" s="99"/>
      <c r="I36" s="99"/>
      <c r="J36" s="104"/>
      <c r="K36" s="104"/>
      <c r="L36" s="104"/>
      <c r="M36" s="104" t="s">
        <v>50</v>
      </c>
      <c r="N36" s="104"/>
      <c r="O36" s="104"/>
      <c r="P36" s="104"/>
      <c r="Q36" s="99"/>
      <c r="R36" s="99"/>
      <c r="S36" s="99"/>
      <c r="T36" s="138" t="s">
        <v>137</v>
      </c>
      <c r="U36" s="138"/>
      <c r="V36" s="138"/>
      <c r="W36" s="138"/>
      <c r="X36" s="138"/>
      <c r="Y36" s="104"/>
      <c r="Z36" s="104"/>
      <c r="AA36" s="104"/>
      <c r="AB36" s="104"/>
      <c r="AC36" s="99"/>
      <c r="AD36" s="99"/>
      <c r="AE36" s="99"/>
      <c r="AF36" s="99"/>
      <c r="AG36" s="101"/>
      <c r="AH36" s="2"/>
      <c r="AI36" s="2"/>
    </row>
    <row r="37" spans="1:35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9"/>
      <c r="AE37" s="1"/>
      <c r="AF37"/>
      <c r="AG37" s="40"/>
      <c r="AH37" s="40"/>
      <c r="AI37" s="2"/>
    </row>
    <row r="42" spans="1:35" x14ac:dyDescent="0.2">
      <c r="J42" s="3" t="s">
        <v>51</v>
      </c>
    </row>
    <row r="46" spans="1:35" x14ac:dyDescent="0.2">
      <c r="C46" s="3" t="s">
        <v>51</v>
      </c>
    </row>
  </sheetData>
  <sheetProtection password="C6EC" sheet="1" objects="1" scenarios="1"/>
  <mergeCells count="36"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topLeftCell="A10" workbookViewId="0">
      <selection activeCell="AL23" sqref="AL23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3.140625" style="2" bestFit="1" customWidth="1"/>
    <col min="33" max="33" width="18.140625" style="6" bestFit="1" customWidth="1"/>
    <col min="34" max="34" width="9.140625" style="1"/>
  </cols>
  <sheetData>
    <row r="1" spans="1:36" ht="20.100000000000001" customHeight="1" x14ac:dyDescent="0.2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</row>
    <row r="2" spans="1:36" s="4" customFormat="1" ht="16.5" customHeight="1" x14ac:dyDescent="0.2">
      <c r="A2" s="130" t="s">
        <v>21</v>
      </c>
      <c r="B2" s="128" t="s">
        <v>133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7"/>
    </row>
    <row r="3" spans="1:36" s="5" customFormat="1" ht="12" customHeight="1" x14ac:dyDescent="0.2">
      <c r="A3" s="130"/>
      <c r="B3" s="127">
        <v>1</v>
      </c>
      <c r="C3" s="127">
        <f>SUM(B3+1)</f>
        <v>2</v>
      </c>
      <c r="D3" s="127">
        <f t="shared" ref="D3:AD3" si="0">SUM(C3+1)</f>
        <v>3</v>
      </c>
      <c r="E3" s="127">
        <f t="shared" si="0"/>
        <v>4</v>
      </c>
      <c r="F3" s="127">
        <f t="shared" si="0"/>
        <v>5</v>
      </c>
      <c r="G3" s="127">
        <f t="shared" si="0"/>
        <v>6</v>
      </c>
      <c r="H3" s="127">
        <f t="shared" si="0"/>
        <v>7</v>
      </c>
      <c r="I3" s="127">
        <f t="shared" si="0"/>
        <v>8</v>
      </c>
      <c r="J3" s="127">
        <f t="shared" si="0"/>
        <v>9</v>
      </c>
      <c r="K3" s="127">
        <f t="shared" si="0"/>
        <v>10</v>
      </c>
      <c r="L3" s="127">
        <f t="shared" si="0"/>
        <v>11</v>
      </c>
      <c r="M3" s="127">
        <f t="shared" si="0"/>
        <v>12</v>
      </c>
      <c r="N3" s="127">
        <f t="shared" si="0"/>
        <v>13</v>
      </c>
      <c r="O3" s="127">
        <f t="shared" si="0"/>
        <v>14</v>
      </c>
      <c r="P3" s="127">
        <f t="shared" si="0"/>
        <v>15</v>
      </c>
      <c r="Q3" s="127">
        <f t="shared" si="0"/>
        <v>16</v>
      </c>
      <c r="R3" s="127">
        <f t="shared" si="0"/>
        <v>17</v>
      </c>
      <c r="S3" s="127">
        <f t="shared" si="0"/>
        <v>18</v>
      </c>
      <c r="T3" s="127">
        <f t="shared" si="0"/>
        <v>19</v>
      </c>
      <c r="U3" s="127">
        <f t="shared" si="0"/>
        <v>20</v>
      </c>
      <c r="V3" s="127">
        <f t="shared" si="0"/>
        <v>21</v>
      </c>
      <c r="W3" s="127">
        <f t="shared" si="0"/>
        <v>22</v>
      </c>
      <c r="X3" s="127">
        <f t="shared" si="0"/>
        <v>23</v>
      </c>
      <c r="Y3" s="127">
        <f t="shared" si="0"/>
        <v>24</v>
      </c>
      <c r="Z3" s="127">
        <f t="shared" si="0"/>
        <v>25</v>
      </c>
      <c r="AA3" s="127">
        <f t="shared" si="0"/>
        <v>26</v>
      </c>
      <c r="AB3" s="127">
        <f t="shared" si="0"/>
        <v>27</v>
      </c>
      <c r="AC3" s="127">
        <f t="shared" si="0"/>
        <v>28</v>
      </c>
      <c r="AD3" s="127">
        <f t="shared" si="0"/>
        <v>29</v>
      </c>
      <c r="AE3" s="127">
        <v>30</v>
      </c>
      <c r="AF3" s="127">
        <v>31</v>
      </c>
      <c r="AG3" s="41" t="s">
        <v>130</v>
      </c>
      <c r="AH3" s="10"/>
    </row>
    <row r="4" spans="1:36" s="5" customFormat="1" ht="13.5" customHeight="1" x14ac:dyDescent="0.2">
      <c r="A4" s="13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41" t="s">
        <v>37</v>
      </c>
      <c r="AH4" s="10"/>
    </row>
    <row r="5" spans="1:36" s="5" customFormat="1" ht="13.5" customHeight="1" x14ac:dyDescent="0.2">
      <c r="A5" s="15" t="s">
        <v>44</v>
      </c>
      <c r="B5" s="126" t="str">
        <f>[1]Outubro!$I$5</f>
        <v>O</v>
      </c>
      <c r="C5" s="126" t="str">
        <f>[1]Outubro!$I$6</f>
        <v>O</v>
      </c>
      <c r="D5" s="126" t="str">
        <f>[1]Outubro!$I$7</f>
        <v>O</v>
      </c>
      <c r="E5" s="126" t="str">
        <f>[1]Outubro!$I$8</f>
        <v>SO</v>
      </c>
      <c r="F5" s="126" t="str">
        <f>[1]Outubro!$I$9</f>
        <v>O</v>
      </c>
      <c r="G5" s="126" t="str">
        <f>[1]Outubro!$I$10</f>
        <v>N</v>
      </c>
      <c r="H5" s="126" t="str">
        <f>[1]Outubro!$I$11</f>
        <v>NO</v>
      </c>
      <c r="I5" s="126" t="str">
        <f>[1]Outubro!$I$12</f>
        <v>O</v>
      </c>
      <c r="J5" s="126" t="str">
        <f>[1]Outubro!$I$13</f>
        <v>O</v>
      </c>
      <c r="K5" s="126" t="str">
        <f>[1]Outubro!$I$14</f>
        <v>SO</v>
      </c>
      <c r="L5" s="126" t="str">
        <f>[1]Outubro!$I$15</f>
        <v>O</v>
      </c>
      <c r="M5" s="126" t="str">
        <f>[1]Outubro!$I$16</f>
        <v>L</v>
      </c>
      <c r="N5" s="126" t="str">
        <f>[1]Outubro!$I$17</f>
        <v>NE</v>
      </c>
      <c r="O5" s="126" t="str">
        <f>[1]Outubro!$I$18</f>
        <v>O</v>
      </c>
      <c r="P5" s="126" t="str">
        <f>[1]Outubro!$I$19</f>
        <v>L</v>
      </c>
      <c r="Q5" s="126" t="str">
        <f>[1]Outubro!$I$20</f>
        <v>SE</v>
      </c>
      <c r="R5" s="126" t="str">
        <f>[1]Outubro!$I$21</f>
        <v>N</v>
      </c>
      <c r="S5" s="126" t="str">
        <f>[1]Outubro!$I$22</f>
        <v>NE</v>
      </c>
      <c r="T5" s="126" t="str">
        <f>[1]Outubro!$I$23</f>
        <v>NE</v>
      </c>
      <c r="U5" s="126" t="str">
        <f>[1]Outubro!$I$24</f>
        <v>NE</v>
      </c>
      <c r="V5" s="126" t="str">
        <f>[1]Outubro!$I$25</f>
        <v>NO</v>
      </c>
      <c r="W5" s="126" t="str">
        <f>[1]Outubro!$I$26</f>
        <v>SO</v>
      </c>
      <c r="X5" s="126" t="str">
        <f>[1]Outubro!$I$27</f>
        <v>O</v>
      </c>
      <c r="Y5" s="126" t="str">
        <f>[1]Outubro!$I$28</f>
        <v>SE</v>
      </c>
      <c r="Z5" s="126" t="str">
        <f>[1]Outubro!$I$29</f>
        <v>S</v>
      </c>
      <c r="AA5" s="126" t="str">
        <f>[1]Outubro!$I$30</f>
        <v>O</v>
      </c>
      <c r="AB5" s="126" t="str">
        <f>[1]Outubro!$I$31</f>
        <v>NO</v>
      </c>
      <c r="AC5" s="126" t="str">
        <f>[1]Outubro!$I$32</f>
        <v>NO</v>
      </c>
      <c r="AD5" s="126" t="str">
        <f>[1]Outubro!$I$33</f>
        <v>SO</v>
      </c>
      <c r="AE5" s="126" t="str">
        <f>[1]Outubro!$I$34</f>
        <v>O</v>
      </c>
      <c r="AF5" s="126" t="str">
        <f>[1]Outubro!$I$35</f>
        <v>O</v>
      </c>
      <c r="AG5" s="44" t="str">
        <f>[1]Outubro!$I$36</f>
        <v>O</v>
      </c>
      <c r="AH5" s="10"/>
    </row>
    <row r="6" spans="1:36" s="1" customFormat="1" ht="12.75" customHeight="1" x14ac:dyDescent="0.2">
      <c r="A6" s="15" t="s">
        <v>0</v>
      </c>
      <c r="B6" s="17" t="str">
        <f>[2]Outubro!$I$5</f>
        <v>SO</v>
      </c>
      <c r="C6" s="17" t="str">
        <f>[2]Outubro!$I$6</f>
        <v>SO</v>
      </c>
      <c r="D6" s="17" t="str">
        <f>[2]Outubro!$I$7</f>
        <v>SO</v>
      </c>
      <c r="E6" s="17" t="str">
        <f>[2]Outubro!$I$8</f>
        <v>SO</v>
      </c>
      <c r="F6" s="17" t="str">
        <f>[2]Outubro!$I$9</f>
        <v>SO</v>
      </c>
      <c r="G6" s="17" t="str">
        <f>[2]Outubro!$I$10</f>
        <v>SO</v>
      </c>
      <c r="H6" s="17" t="str">
        <f>[2]Outubro!$I$11</f>
        <v>SO</v>
      </c>
      <c r="I6" s="17" t="str">
        <f>[2]Outubro!$I$12</f>
        <v>SO</v>
      </c>
      <c r="J6" s="17" t="str">
        <f>[2]Outubro!$I$13</f>
        <v>SO</v>
      </c>
      <c r="K6" s="17" t="str">
        <f>[2]Outubro!$I$14</f>
        <v>SO</v>
      </c>
      <c r="L6" s="17" t="str">
        <f>[2]Outubro!$I$15</f>
        <v>SO</v>
      </c>
      <c r="M6" s="17" t="str">
        <f>[2]Outubro!$I$16</f>
        <v>SO</v>
      </c>
      <c r="N6" s="17" t="str">
        <f>[2]Outubro!$I$17</f>
        <v>SO</v>
      </c>
      <c r="O6" s="17" t="str">
        <f>[2]Outubro!$I$18</f>
        <v>SO</v>
      </c>
      <c r="P6" s="17" t="str">
        <f>[2]Outubro!$I$19</f>
        <v>SO</v>
      </c>
      <c r="Q6" s="17" t="str">
        <f>[2]Outubro!$I$20</f>
        <v>SO</v>
      </c>
      <c r="R6" s="17" t="str">
        <f>[2]Outubro!$I$21</f>
        <v>SO</v>
      </c>
      <c r="S6" s="17" t="str">
        <f>[2]Outubro!$I$22</f>
        <v>SO</v>
      </c>
      <c r="T6" s="126" t="str">
        <f>[2]Outubro!$I$23</f>
        <v>SO</v>
      </c>
      <c r="U6" s="126" t="str">
        <f>[2]Outubro!$I$24</f>
        <v>SO</v>
      </c>
      <c r="V6" s="126" t="str">
        <f>[2]Outubro!$I$25</f>
        <v>SO</v>
      </c>
      <c r="W6" s="126" t="str">
        <f>[2]Outubro!$I$26</f>
        <v>SO</v>
      </c>
      <c r="X6" s="126" t="str">
        <f>[2]Outubro!$I$27</f>
        <v>SO</v>
      </c>
      <c r="Y6" s="126" t="str">
        <f>[2]Outubro!$I$28</f>
        <v>SO</v>
      </c>
      <c r="Z6" s="126" t="str">
        <f>[2]Outubro!$I$29</f>
        <v>SO</v>
      </c>
      <c r="AA6" s="126" t="str">
        <f>[2]Outubro!$I$30</f>
        <v>SO</v>
      </c>
      <c r="AB6" s="126" t="str">
        <f>[2]Outubro!$I$31</f>
        <v>SO</v>
      </c>
      <c r="AC6" s="126" t="str">
        <f>[2]Outubro!$I$32</f>
        <v>SO</v>
      </c>
      <c r="AD6" s="126" t="str">
        <f>[2]Outubro!$I$33</f>
        <v>SO</v>
      </c>
      <c r="AE6" s="126" t="str">
        <f>[2]Outubro!$I$34</f>
        <v>SO</v>
      </c>
      <c r="AF6" s="126" t="str">
        <f>[2]Outubro!$I$35</f>
        <v>SO</v>
      </c>
      <c r="AG6" s="78" t="str">
        <f>[2]Outubro!$I$36</f>
        <v>SO</v>
      </c>
      <c r="AH6" s="2"/>
    </row>
    <row r="7" spans="1:36" ht="12" customHeight="1" x14ac:dyDescent="0.2">
      <c r="A7" s="15" t="s">
        <v>1</v>
      </c>
      <c r="B7" s="17" t="str">
        <f>[3]Outubro!$I$5</f>
        <v>SE</v>
      </c>
      <c r="C7" s="17" t="str">
        <f>[3]Outubro!$I$6</f>
        <v>SE</v>
      </c>
      <c r="D7" s="17" t="str">
        <f>[3]Outubro!$I$7</f>
        <v>SE</v>
      </c>
      <c r="E7" s="17" t="str">
        <f>[3]Outubro!$I$8</f>
        <v>S</v>
      </c>
      <c r="F7" s="17" t="str">
        <f>[3]Outubro!$I$9</f>
        <v>SE</v>
      </c>
      <c r="G7" s="17" t="str">
        <f>[3]Outubro!$I$10</f>
        <v>SO</v>
      </c>
      <c r="H7" s="17" t="str">
        <f>[3]Outubro!$I$11</f>
        <v>SE</v>
      </c>
      <c r="I7" s="17" t="str">
        <f>[3]Outubro!$I$12</f>
        <v>SE</v>
      </c>
      <c r="J7" s="17" t="str">
        <f>[3]Outubro!$I$13</f>
        <v>SE</v>
      </c>
      <c r="K7" s="17" t="str">
        <f>[3]Outubro!$I$14</f>
        <v>SE</v>
      </c>
      <c r="L7" s="17" t="str">
        <f>[3]Outubro!$I$15</f>
        <v>SE</v>
      </c>
      <c r="M7" s="17" t="str">
        <f>[3]Outubro!$I$16</f>
        <v>N</v>
      </c>
      <c r="N7" s="17" t="str">
        <f>[3]Outubro!$I$17</f>
        <v>N</v>
      </c>
      <c r="O7" s="17" t="str">
        <f>[3]Outubro!$I$18</f>
        <v>L</v>
      </c>
      <c r="P7" s="17" t="str">
        <f>[3]Outubro!$I$19</f>
        <v>NO</v>
      </c>
      <c r="Q7" s="17" t="str">
        <f>[3]Outubro!$I$20</f>
        <v>NO</v>
      </c>
      <c r="R7" s="17" t="str">
        <f>[3]Outubro!$I$21</f>
        <v>NE</v>
      </c>
      <c r="S7" s="17" t="str">
        <f>[3]Outubro!$I$22</f>
        <v>NO</v>
      </c>
      <c r="T7" s="126" t="str">
        <f>[3]Outubro!$I$23</f>
        <v>NO</v>
      </c>
      <c r="U7" s="126" t="str">
        <f>[3]Outubro!$I$24</f>
        <v>SO</v>
      </c>
      <c r="V7" s="126" t="str">
        <f>[3]Outubro!$I$25</f>
        <v>S</v>
      </c>
      <c r="W7" s="126" t="str">
        <f>[3]Outubro!$I$26</f>
        <v>S</v>
      </c>
      <c r="X7" s="126" t="str">
        <f>[3]Outubro!$I$27</f>
        <v>SE</v>
      </c>
      <c r="Y7" s="126" t="str">
        <f>[3]Outubro!$I$28</f>
        <v>NO</v>
      </c>
      <c r="Z7" s="126" t="str">
        <f>[3]Outubro!$I$29</f>
        <v>L</v>
      </c>
      <c r="AA7" s="126" t="str">
        <f>[3]Outubro!$I$30</f>
        <v>NO</v>
      </c>
      <c r="AB7" s="126" t="str">
        <f>[3]Outubro!$I$31</f>
        <v>SO</v>
      </c>
      <c r="AC7" s="126" t="str">
        <f>[3]Outubro!$I$32</f>
        <v>S</v>
      </c>
      <c r="AD7" s="126" t="str">
        <f>[3]Outubro!$I$33</f>
        <v>SE</v>
      </c>
      <c r="AE7" s="126" t="str">
        <f>[3]Outubro!$I$34</f>
        <v>SE</v>
      </c>
      <c r="AF7" s="126" t="str">
        <f>[3]Outubro!$I$35</f>
        <v>SE</v>
      </c>
      <c r="AG7" s="78" t="str">
        <f>[3]Outubro!$I$36</f>
        <v>SE</v>
      </c>
      <c r="AH7" s="2"/>
    </row>
    <row r="8" spans="1:36" ht="12" customHeight="1" x14ac:dyDescent="0.2">
      <c r="A8" s="15" t="s">
        <v>74</v>
      </c>
      <c r="B8" s="17" t="str">
        <f>[4]Outubro!$I$5</f>
        <v>L</v>
      </c>
      <c r="C8" s="17" t="str">
        <f>[4]Outubro!$I$6</f>
        <v>SE</v>
      </c>
      <c r="D8" s="17" t="str">
        <f>[4]Outubro!$I$7</f>
        <v>SE</v>
      </c>
      <c r="E8" s="17" t="str">
        <f>[4]Outubro!$I$8</f>
        <v>S</v>
      </c>
      <c r="F8" s="17" t="str">
        <f>[4]Outubro!$I$9</f>
        <v>SE</v>
      </c>
      <c r="G8" s="17" t="str">
        <f>[4]Outubro!$I$10</f>
        <v>SO</v>
      </c>
      <c r="H8" s="17" t="str">
        <f>[4]Outubro!$I$11</f>
        <v>SE</v>
      </c>
      <c r="I8" s="17" t="str">
        <f>[4]Outubro!$I$12</f>
        <v>SE</v>
      </c>
      <c r="J8" s="17" t="str">
        <f>[4]Outubro!$I$13</f>
        <v>S</v>
      </c>
      <c r="K8" s="17" t="str">
        <f>[4]Outubro!$I$14</f>
        <v>L</v>
      </c>
      <c r="L8" s="17" t="str">
        <f>[4]Outubro!$I$15</f>
        <v>SE</v>
      </c>
      <c r="M8" s="17" t="str">
        <f>[4]Outubro!$I$16</f>
        <v>L</v>
      </c>
      <c r="N8" s="17" t="str">
        <f>[4]Outubro!$I$17</f>
        <v>NO</v>
      </c>
      <c r="O8" s="17" t="str">
        <f>[4]Outubro!$I$18</f>
        <v>L</v>
      </c>
      <c r="P8" s="17" t="str">
        <f>[4]Outubro!$I$19</f>
        <v>NE</v>
      </c>
      <c r="Q8" s="17" t="str">
        <f>[4]Outubro!$I$20</f>
        <v>L</v>
      </c>
      <c r="R8" s="17" t="str">
        <f>[4]Outubro!$I$21</f>
        <v>L</v>
      </c>
      <c r="S8" s="17" t="str">
        <f>[4]Outubro!$I$22</f>
        <v>NE</v>
      </c>
      <c r="T8" s="126" t="str">
        <f>[4]Outubro!$I$23</f>
        <v>NO</v>
      </c>
      <c r="U8" s="126" t="str">
        <f>[4]Outubro!$I$24</f>
        <v>SO</v>
      </c>
      <c r="V8" s="126" t="str">
        <f>[4]Outubro!$I$25</f>
        <v>SE</v>
      </c>
      <c r="W8" s="126" t="str">
        <f>[4]Outubro!$I$26</f>
        <v>SE</v>
      </c>
      <c r="X8" s="126" t="str">
        <f>[4]Outubro!$I$27</f>
        <v>SE</v>
      </c>
      <c r="Y8" s="126" t="str">
        <f>[4]Outubro!$I$28</f>
        <v>L</v>
      </c>
      <c r="Z8" s="126" t="str">
        <f>[4]Outubro!$I$29</f>
        <v>L</v>
      </c>
      <c r="AA8" s="126" t="str">
        <f>[4]Outubro!$I$30</f>
        <v>L</v>
      </c>
      <c r="AB8" s="126" t="str">
        <f>[4]Outubro!$I$31</f>
        <v>SO</v>
      </c>
      <c r="AC8" s="126" t="str">
        <f>[4]Outubro!$I$32</f>
        <v>SO</v>
      </c>
      <c r="AD8" s="126" t="str">
        <f>[4]Outubro!$I$33</f>
        <v>L</v>
      </c>
      <c r="AE8" s="126" t="str">
        <f>[4]Outubro!$I$34</f>
        <v>L</v>
      </c>
      <c r="AF8" s="126" t="str">
        <f>[4]Outubro!$I$35</f>
        <v>L</v>
      </c>
      <c r="AG8" s="78" t="str">
        <f>[4]Outubro!$I$36</f>
        <v>L</v>
      </c>
      <c r="AH8" s="2"/>
    </row>
    <row r="9" spans="1:36" ht="13.5" customHeight="1" x14ac:dyDescent="0.2">
      <c r="A9" s="15" t="s">
        <v>45</v>
      </c>
      <c r="B9" s="125" t="str">
        <f>[5]Outubro!$I$5</f>
        <v>S</v>
      </c>
      <c r="C9" s="125" t="str">
        <f>[5]Outubro!$I$6</f>
        <v>NE</v>
      </c>
      <c r="D9" s="125" t="str">
        <f>[5]Outubro!$I$7</f>
        <v>L</v>
      </c>
      <c r="E9" s="125" t="str">
        <f>[5]Outubro!$I$8</f>
        <v>S</v>
      </c>
      <c r="F9" s="125" t="str">
        <f>[5]Outubro!$I$9</f>
        <v>NE</v>
      </c>
      <c r="G9" s="125" t="str">
        <f>[5]Outubro!$I$10</f>
        <v>SO</v>
      </c>
      <c r="H9" s="125" t="str">
        <f>[5]Outubro!$I$11</f>
        <v>NE</v>
      </c>
      <c r="I9" s="125" t="str">
        <f>[5]Outubro!$I$12</f>
        <v>S</v>
      </c>
      <c r="J9" s="125" t="str">
        <f>[5]Outubro!$I$13</f>
        <v>O</v>
      </c>
      <c r="K9" s="125" t="str">
        <f>[5]Outubro!$I$14</f>
        <v>NE</v>
      </c>
      <c r="L9" s="125" t="str">
        <f>[5]Outubro!$I$15</f>
        <v>NE</v>
      </c>
      <c r="M9" s="125" t="str">
        <f>[5]Outubro!$I$16</f>
        <v>N</v>
      </c>
      <c r="N9" s="125" t="str">
        <f>[5]Outubro!$I$17</f>
        <v>NE</v>
      </c>
      <c r="O9" s="125" t="str">
        <f>[5]Outubro!$I$18</f>
        <v>NE</v>
      </c>
      <c r="P9" s="125" t="str">
        <f>[5]Outubro!$I$19</f>
        <v>NE</v>
      </c>
      <c r="Q9" s="125" t="str">
        <f>[5]Outubro!$I$20</f>
        <v>N</v>
      </c>
      <c r="R9" s="125" t="str">
        <f>[5]Outubro!$I$21</f>
        <v>NE</v>
      </c>
      <c r="S9" s="125" t="str">
        <f>[5]Outubro!$I$22</f>
        <v>NE</v>
      </c>
      <c r="T9" s="126" t="str">
        <f>[5]Outubro!$I$23</f>
        <v>NE</v>
      </c>
      <c r="U9" s="126" t="str">
        <f>[5]Outubro!$I$24</f>
        <v>SO</v>
      </c>
      <c r="V9" s="126" t="str">
        <f>[5]Outubro!$I$25</f>
        <v>S</v>
      </c>
      <c r="W9" s="126" t="str">
        <f>[5]Outubro!$I$26</f>
        <v>S</v>
      </c>
      <c r="X9" s="126" t="str">
        <f>[5]Outubro!$I$27</f>
        <v>NE</v>
      </c>
      <c r="Y9" s="126" t="str">
        <f>[5]Outubro!$I$28</f>
        <v>N</v>
      </c>
      <c r="Z9" s="126" t="str">
        <f>[5]Outubro!$I$29</f>
        <v>NE</v>
      </c>
      <c r="AA9" s="126" t="str">
        <f>[5]Outubro!$I$30</f>
        <v>SO</v>
      </c>
      <c r="AB9" s="126" t="str">
        <f>[5]Outubro!$I$31</f>
        <v>SO</v>
      </c>
      <c r="AC9" s="126" t="str">
        <f>[5]Outubro!$I$32</f>
        <v>S</v>
      </c>
      <c r="AD9" s="126" t="str">
        <f>[5]Outubro!$I$33</f>
        <v>L</v>
      </c>
      <c r="AE9" s="126" t="str">
        <f>[5]Outubro!$I$34</f>
        <v>NE</v>
      </c>
      <c r="AF9" s="126" t="str">
        <f>[5]Outubro!$I$35</f>
        <v>NE</v>
      </c>
      <c r="AG9" s="78" t="str">
        <f>[5]Outubro!$I$36</f>
        <v>NE</v>
      </c>
      <c r="AH9" s="2"/>
    </row>
    <row r="10" spans="1:36" ht="13.5" customHeight="1" x14ac:dyDescent="0.2">
      <c r="A10" s="15" t="s">
        <v>2</v>
      </c>
      <c r="B10" s="125" t="str">
        <f>[6]Outubro!$I$5</f>
        <v>SE</v>
      </c>
      <c r="C10" s="125" t="str">
        <f>[6]Outubro!$I$6</f>
        <v>SE</v>
      </c>
      <c r="D10" s="125" t="str">
        <f>[6]Outubro!$I$7</f>
        <v>L</v>
      </c>
      <c r="E10" s="125" t="str">
        <f>[6]Outubro!$I$8</f>
        <v>N</v>
      </c>
      <c r="F10" s="125" t="str">
        <f>[6]Outubro!$I$9</f>
        <v>L</v>
      </c>
      <c r="G10" s="125" t="str">
        <f>[6]Outubro!$I$10</f>
        <v>N</v>
      </c>
      <c r="H10" s="125" t="str">
        <f>[6]Outubro!$I$11</f>
        <v>SE</v>
      </c>
      <c r="I10" s="125" t="str">
        <f>[6]Outubro!$I$12</f>
        <v>SE</v>
      </c>
      <c r="J10" s="125" t="str">
        <f>[6]Outubro!$I$13</f>
        <v>SE</v>
      </c>
      <c r="K10" s="125" t="str">
        <f>[6]Outubro!$I$14</f>
        <v>SE</v>
      </c>
      <c r="L10" s="125" t="str">
        <f>[6]Outubro!$I$15</f>
        <v>N</v>
      </c>
      <c r="M10" s="125" t="str">
        <f>[6]Outubro!$I$16</f>
        <v>N</v>
      </c>
      <c r="N10" s="125" t="str">
        <f>[6]Outubro!$I$17</f>
        <v>N</v>
      </c>
      <c r="O10" s="125" t="str">
        <f>[6]Outubro!$I$18</f>
        <v>L</v>
      </c>
      <c r="P10" s="125" t="str">
        <f>[6]Outubro!$I$19</f>
        <v>N</v>
      </c>
      <c r="Q10" s="125" t="str">
        <f>[6]Outubro!$I$20</f>
        <v>NE</v>
      </c>
      <c r="R10" s="125" t="str">
        <f>[6]Outubro!$I$21</f>
        <v>NE</v>
      </c>
      <c r="S10" s="125" t="str">
        <f>[6]Outubro!$I$22</f>
        <v>NE</v>
      </c>
      <c r="T10" s="126" t="str">
        <f>[6]Outubro!$I$23</f>
        <v>N</v>
      </c>
      <c r="U10" s="126" t="str">
        <f>[6]Outubro!$I$24</f>
        <v>N</v>
      </c>
      <c r="V10" s="125" t="str">
        <f>[6]Outubro!$I$25</f>
        <v>N</v>
      </c>
      <c r="W10" s="126" t="str">
        <f>[6]Outubro!$I$26</f>
        <v>SE</v>
      </c>
      <c r="X10" s="126" t="str">
        <f>[6]Outubro!$I$27</f>
        <v>L</v>
      </c>
      <c r="Y10" s="126" t="str">
        <f>[6]Outubro!$I$28</f>
        <v>N</v>
      </c>
      <c r="Z10" s="126" t="str">
        <f>[6]Outubro!$I$29</f>
        <v>NE</v>
      </c>
      <c r="AA10" s="126" t="str">
        <f>[6]Outubro!$I$30</f>
        <v>N</v>
      </c>
      <c r="AB10" s="126" t="str">
        <f>[6]Outubro!$I$31</f>
        <v>N</v>
      </c>
      <c r="AC10" s="126" t="str">
        <f>[6]Outubro!$I$32</f>
        <v>N</v>
      </c>
      <c r="AD10" s="126" t="str">
        <f>[6]Outubro!$I$33</f>
        <v>SE</v>
      </c>
      <c r="AE10" s="126" t="str">
        <f>[6]Outubro!$I$34</f>
        <v>L</v>
      </c>
      <c r="AF10" s="126" t="str">
        <f>[6]Outubro!$I$35</f>
        <v>L</v>
      </c>
      <c r="AG10" s="78" t="str">
        <f>[6]Outubro!$I$36</f>
        <v>N</v>
      </c>
      <c r="AH10" s="2"/>
    </row>
    <row r="11" spans="1:36" ht="12.75" customHeight="1" x14ac:dyDescent="0.2">
      <c r="A11" s="15" t="s">
        <v>3</v>
      </c>
      <c r="B11" s="125" t="str">
        <f>[7]Outubro!$I$5</f>
        <v>SE</v>
      </c>
      <c r="C11" s="125" t="str">
        <f>[7]Outubro!$I$6</f>
        <v>L</v>
      </c>
      <c r="D11" s="125" t="str">
        <f>[7]Outubro!$I$7</f>
        <v>*</v>
      </c>
      <c r="E11" s="125" t="str">
        <f>[7]Outubro!$I$8</f>
        <v>*</v>
      </c>
      <c r="F11" s="125" t="str">
        <f>[7]Outubro!$I$9</f>
        <v>*</v>
      </c>
      <c r="G11" s="125" t="str">
        <f>[7]Outubro!$I$10</f>
        <v>*</v>
      </c>
      <c r="H11" s="125" t="str">
        <f>[7]Outubro!$I$11</f>
        <v>*</v>
      </c>
      <c r="I11" s="125" t="str">
        <f>[7]Outubro!$I$12</f>
        <v>*</v>
      </c>
      <c r="J11" s="125" t="str">
        <f>[7]Outubro!$I$13</f>
        <v>*</v>
      </c>
      <c r="K11" s="125" t="str">
        <f>[7]Outubro!$I$14</f>
        <v>*</v>
      </c>
      <c r="L11" s="125" t="str">
        <f>[7]Outubro!$I$15</f>
        <v>*</v>
      </c>
      <c r="M11" s="125" t="str">
        <f>[7]Outubro!$I$16</f>
        <v>*</v>
      </c>
      <c r="N11" s="125" t="str">
        <f>[7]Outubro!$I$17</f>
        <v>*</v>
      </c>
      <c r="O11" s="125" t="str">
        <f>[7]Outubro!$I$18</f>
        <v>*</v>
      </c>
      <c r="P11" s="125" t="str">
        <f>[7]Outubro!$I$19</f>
        <v>*</v>
      </c>
      <c r="Q11" s="125" t="str">
        <f>[7]Outubro!$I$20</f>
        <v>*</v>
      </c>
      <c r="R11" s="125" t="str">
        <f>[7]Outubro!$I$21</f>
        <v>*</v>
      </c>
      <c r="S11" s="125" t="str">
        <f>[7]Outubro!$I$22</f>
        <v>*</v>
      </c>
      <c r="T11" s="126" t="str">
        <f>[7]Outubro!$I$23</f>
        <v>*</v>
      </c>
      <c r="U11" s="126" t="str">
        <f>[7]Outubro!$I$24</f>
        <v>*</v>
      </c>
      <c r="V11" s="126" t="str">
        <f>[7]Outubro!$I$25</f>
        <v>*</v>
      </c>
      <c r="W11" s="126" t="str">
        <f>[7]Outubro!$I$26</f>
        <v>*</v>
      </c>
      <c r="X11" s="126" t="str">
        <f>[7]Outubro!$I$27</f>
        <v>*</v>
      </c>
      <c r="Y11" s="126" t="str">
        <f>[7]Outubro!$I$28</f>
        <v>*</v>
      </c>
      <c r="Z11" s="126" t="str">
        <f>[7]Outubro!$I$29</f>
        <v>SE</v>
      </c>
      <c r="AA11" s="126" t="str">
        <f>[7]Outubro!$I$30</f>
        <v>NO</v>
      </c>
      <c r="AB11" s="126" t="str">
        <f>[7]Outubro!$I$31</f>
        <v>SO</v>
      </c>
      <c r="AC11" s="126" t="str">
        <f>[7]Outubro!$I$32</f>
        <v>SO</v>
      </c>
      <c r="AD11" s="126" t="str">
        <f>[7]Outubro!$I$33</f>
        <v>L</v>
      </c>
      <c r="AE11" s="126" t="str">
        <f>[7]Outubro!$I$34</f>
        <v>L</v>
      </c>
      <c r="AF11" s="126" t="str">
        <f>[7]Outubro!$I$35</f>
        <v>N</v>
      </c>
      <c r="AG11" s="78" t="str">
        <f>[7]Outubro!$I$36</f>
        <v>SE</v>
      </c>
      <c r="AH11" s="2" t="s">
        <v>51</v>
      </c>
    </row>
    <row r="12" spans="1:36" ht="13.5" customHeight="1" x14ac:dyDescent="0.2">
      <c r="A12" s="15" t="s">
        <v>4</v>
      </c>
      <c r="B12" s="125" t="str">
        <f>[8]Outubro!$I$5</f>
        <v>N</v>
      </c>
      <c r="C12" s="125" t="str">
        <f>[8]Outubro!$I$6</f>
        <v>N</v>
      </c>
      <c r="D12" s="125" t="str">
        <f>[8]Outubro!$I$7</f>
        <v>NO</v>
      </c>
      <c r="E12" s="125" t="str">
        <f>[8]Outubro!$I$8</f>
        <v>NE</v>
      </c>
      <c r="F12" s="125" t="str">
        <f>[8]Outubro!$I$9</f>
        <v>N</v>
      </c>
      <c r="G12" s="125" t="str">
        <f>[8]Outubro!$I$10</f>
        <v>L</v>
      </c>
      <c r="H12" s="125" t="str">
        <f>[8]Outubro!$I$11</f>
        <v>N</v>
      </c>
      <c r="I12" s="125" t="str">
        <f>[8]Outubro!$I$12</f>
        <v>N</v>
      </c>
      <c r="J12" s="125" t="str">
        <f>[8]Outubro!$I$13</f>
        <v>NO</v>
      </c>
      <c r="K12" s="125" t="str">
        <f>[8]Outubro!$I$14</f>
        <v>NO</v>
      </c>
      <c r="L12" s="125" t="str">
        <f>[8]Outubro!$I$15</f>
        <v>SO</v>
      </c>
      <c r="M12" s="125" t="str">
        <f>[8]Outubro!$I$16</f>
        <v>SO</v>
      </c>
      <c r="N12" s="125" t="str">
        <f>[8]Outubro!$I$17</f>
        <v>S</v>
      </c>
      <c r="O12" s="125" t="str">
        <f>[8]Outubro!$I$18</f>
        <v>O</v>
      </c>
      <c r="P12" s="125" t="str">
        <f>[8]Outubro!$I$19</f>
        <v>O</v>
      </c>
      <c r="Q12" s="125" t="str">
        <f>[8]Outubro!$I$20</f>
        <v>SO</v>
      </c>
      <c r="R12" s="125" t="str">
        <f>[8]Outubro!$I$21</f>
        <v>L</v>
      </c>
      <c r="S12" s="125" t="str">
        <f>[8]Outubro!$I$22</f>
        <v>SE</v>
      </c>
      <c r="T12" s="126" t="str">
        <f>[8]Outubro!$I$23</f>
        <v>S</v>
      </c>
      <c r="U12" s="126" t="str">
        <f>[8]Outubro!$I$24</f>
        <v>SE</v>
      </c>
      <c r="V12" s="126" t="str">
        <f>[8]Outubro!$I$25</f>
        <v>N</v>
      </c>
      <c r="W12" s="126" t="str">
        <f>[8]Outubro!$I$26</f>
        <v>NO</v>
      </c>
      <c r="X12" s="126" t="str">
        <f>[8]Outubro!$I$27</f>
        <v>NO</v>
      </c>
      <c r="Y12" s="126" t="str">
        <f>[8]Outubro!$I$28</f>
        <v>SO</v>
      </c>
      <c r="Z12" s="126" t="str">
        <f>[8]Outubro!$I$29</f>
        <v>N</v>
      </c>
      <c r="AA12" s="126" t="str">
        <f>[8]Outubro!$I$30</f>
        <v>L</v>
      </c>
      <c r="AB12" s="126" t="str">
        <f>[8]Outubro!$I$31</f>
        <v>L</v>
      </c>
      <c r="AC12" s="126" t="str">
        <f>[8]Outubro!$I$32</f>
        <v>NE</v>
      </c>
      <c r="AD12" s="126" t="str">
        <f>[8]Outubro!$I$33</f>
        <v>NO</v>
      </c>
      <c r="AE12" s="126" t="str">
        <f>[8]Outubro!$I$34</f>
        <v>NO</v>
      </c>
      <c r="AF12" s="126" t="str">
        <f>[8]Outubro!$I$35</f>
        <v>O</v>
      </c>
      <c r="AG12" s="78" t="str">
        <f>[8]Outubro!$I$36</f>
        <v>N</v>
      </c>
      <c r="AH12" s="2"/>
    </row>
    <row r="13" spans="1:36" ht="12" customHeight="1" x14ac:dyDescent="0.2">
      <c r="A13" s="15" t="s">
        <v>5</v>
      </c>
      <c r="B13" s="126" t="str">
        <f>[9]Outubro!$I$5</f>
        <v>SE</v>
      </c>
      <c r="C13" s="126" t="str">
        <f>[9]Outubro!$I$6</f>
        <v>L</v>
      </c>
      <c r="D13" s="126" t="str">
        <f>[9]Outubro!$I$7</f>
        <v>SE</v>
      </c>
      <c r="E13" s="126" t="str">
        <f>[9]Outubro!$I$8</f>
        <v>L</v>
      </c>
      <c r="F13" s="126" t="str">
        <f>[9]Outubro!$I$9</f>
        <v>L</v>
      </c>
      <c r="G13" s="126" t="str">
        <f>[9]Outubro!$I$10</f>
        <v>S</v>
      </c>
      <c r="H13" s="126" t="str">
        <f>[9]Outubro!$I$11</f>
        <v>SE</v>
      </c>
      <c r="I13" s="126" t="str">
        <f>[9]Outubro!$I$12</f>
        <v>SE</v>
      </c>
      <c r="J13" s="126" t="str">
        <f>[9]Outubro!$I$13</f>
        <v>SE</v>
      </c>
      <c r="K13" s="126" t="str">
        <f>[9]Outubro!$I$14</f>
        <v>SE</v>
      </c>
      <c r="L13" s="126" t="str">
        <f>[9]Outubro!$I$15</f>
        <v>NE</v>
      </c>
      <c r="M13" s="126" t="str">
        <f>[9]Outubro!$I$16</f>
        <v>N</v>
      </c>
      <c r="N13" s="126" t="str">
        <f>[9]Outubro!$I$17</f>
        <v>NE</v>
      </c>
      <c r="O13" s="126" t="str">
        <f>[9]Outubro!$I$18</f>
        <v>L</v>
      </c>
      <c r="P13" s="126" t="str">
        <f>[9]Outubro!$I$19</f>
        <v>NE</v>
      </c>
      <c r="Q13" s="126" t="str">
        <f>[9]Outubro!$I$20</f>
        <v>L</v>
      </c>
      <c r="R13" s="126" t="str">
        <f>[9]Outubro!$I$21</f>
        <v>NE</v>
      </c>
      <c r="S13" s="126" t="str">
        <f>[9]Outubro!$I$22</f>
        <v>L</v>
      </c>
      <c r="T13" s="126" t="str">
        <f>[9]Outubro!$I$23</f>
        <v>L</v>
      </c>
      <c r="U13" s="126" t="str">
        <f>[9]Outubro!$I$24</f>
        <v>S</v>
      </c>
      <c r="V13" s="126" t="str">
        <f>[9]Outubro!$I$25</f>
        <v>S</v>
      </c>
      <c r="W13" s="126" t="str">
        <f>[9]Outubro!$I$26</f>
        <v>SO</v>
      </c>
      <c r="X13" s="126" t="str">
        <f>[9]Outubro!$I$27</f>
        <v>L</v>
      </c>
      <c r="Y13" s="126" t="str">
        <f>[9]Outubro!$I$28</f>
        <v>L</v>
      </c>
      <c r="Z13" s="126" t="str">
        <f>[9]Outubro!$I$29</f>
        <v>L</v>
      </c>
      <c r="AA13" s="126" t="str">
        <f>[9]Outubro!$I$30</f>
        <v>O</v>
      </c>
      <c r="AB13" s="126" t="str">
        <f>[9]Outubro!$I$31</f>
        <v>SO</v>
      </c>
      <c r="AC13" s="126" t="str">
        <f>[9]Outubro!$I$32</f>
        <v>S</v>
      </c>
      <c r="AD13" s="126" t="str">
        <f>[9]Outubro!$I$33</f>
        <v>L</v>
      </c>
      <c r="AE13" s="126" t="str">
        <f>[9]Outubro!$I$34</f>
        <v>NE</v>
      </c>
      <c r="AF13" s="126" t="str">
        <f>[9]Outubro!$I$35</f>
        <v>L</v>
      </c>
      <c r="AG13" s="78" t="str">
        <f>[9]Outubro!$I$36</f>
        <v>L</v>
      </c>
      <c r="AH13" s="2" t="s">
        <v>51</v>
      </c>
    </row>
    <row r="14" spans="1:36" ht="12.75" customHeight="1" x14ac:dyDescent="0.2">
      <c r="A14" s="15" t="s">
        <v>47</v>
      </c>
      <c r="B14" s="126" t="str">
        <f>[10]Outubro!$I$5</f>
        <v>SE</v>
      </c>
      <c r="C14" s="126" t="str">
        <f>[10]Outubro!$I$6</f>
        <v>L</v>
      </c>
      <c r="D14" s="126" t="str">
        <f>[10]Outubro!$I$7</f>
        <v>NE</v>
      </c>
      <c r="E14" s="126" t="str">
        <f>[10]Outubro!$I$8</f>
        <v>NE</v>
      </c>
      <c r="F14" s="126" t="str">
        <f>[10]Outubro!$I$9</f>
        <v>L</v>
      </c>
      <c r="G14" s="126" t="str">
        <f>[10]Outubro!$I$10</f>
        <v>SO</v>
      </c>
      <c r="H14" s="126" t="str">
        <f>[10]Outubro!$I$11</f>
        <v>SO</v>
      </c>
      <c r="I14" s="126" t="str">
        <f>[10]Outubro!$I$12</f>
        <v>NE</v>
      </c>
      <c r="J14" s="126" t="str">
        <f>[10]Outubro!$I$13</f>
        <v>L</v>
      </c>
      <c r="K14" s="126" t="str">
        <f>[10]Outubro!$I$14</f>
        <v>L</v>
      </c>
      <c r="L14" s="126" t="str">
        <f>[10]Outubro!$I$15</f>
        <v>NE</v>
      </c>
      <c r="M14" s="126" t="str">
        <f>[10]Outubro!$I$16</f>
        <v>NE</v>
      </c>
      <c r="N14" s="126" t="str">
        <f>[10]Outubro!$I$17</f>
        <v>N</v>
      </c>
      <c r="O14" s="126" t="str">
        <f>[10]Outubro!$I$18</f>
        <v>NE</v>
      </c>
      <c r="P14" s="126" t="str">
        <f>[10]Outubro!$I$19</f>
        <v>NE</v>
      </c>
      <c r="Q14" s="126" t="str">
        <f>[10]Outubro!$I$20</f>
        <v>NE</v>
      </c>
      <c r="R14" s="126" t="str">
        <f>[10]Outubro!$I$21</f>
        <v>SO</v>
      </c>
      <c r="S14" s="126" t="str">
        <f>[10]Outubro!$I$22</f>
        <v>NE</v>
      </c>
      <c r="T14" s="126" t="str">
        <f>[10]Outubro!$I$23</f>
        <v>NE</v>
      </c>
      <c r="U14" s="126" t="str">
        <f>[10]Outubro!$I$24</f>
        <v>N</v>
      </c>
      <c r="V14" s="126" t="str">
        <f>[10]Outubro!$I$25</f>
        <v>L</v>
      </c>
      <c r="W14" s="126" t="str">
        <f>[10]Outubro!$I$26</f>
        <v>L</v>
      </c>
      <c r="X14" s="126" t="str">
        <f>[10]Outubro!$I$27</f>
        <v>NE</v>
      </c>
      <c r="Y14" s="126" t="str">
        <f>[10]Outubro!$I$28</f>
        <v>N</v>
      </c>
      <c r="Z14" s="126" t="str">
        <f>[10]Outubro!$I$29</f>
        <v>L</v>
      </c>
      <c r="AA14" s="126" t="str">
        <f>[10]Outubro!$I$30</f>
        <v>NE</v>
      </c>
      <c r="AB14" s="126" t="str">
        <f>[10]Outubro!$I$31</f>
        <v>O</v>
      </c>
      <c r="AC14" s="126" t="str">
        <f>[10]Outubro!$I$32</f>
        <v>S</v>
      </c>
      <c r="AD14" s="126" t="str">
        <f>[10]Outubro!$I$33</f>
        <v>SE</v>
      </c>
      <c r="AE14" s="126" t="str">
        <f>[10]Outubro!$I$34</f>
        <v>L</v>
      </c>
      <c r="AF14" s="126" t="str">
        <f>[10]Outubro!$I$35</f>
        <v>NE</v>
      </c>
      <c r="AG14" s="78" t="str">
        <f>[10]Outubro!$I$36</f>
        <v>NE</v>
      </c>
      <c r="AH14" s="2"/>
    </row>
    <row r="15" spans="1:36" ht="13.5" customHeight="1" x14ac:dyDescent="0.2">
      <c r="A15" s="15" t="s">
        <v>6</v>
      </c>
      <c r="B15" s="126" t="str">
        <f>[11]Outubro!$I$5</f>
        <v>SE</v>
      </c>
      <c r="C15" s="126" t="str">
        <f>[11]Outubro!$I$6</f>
        <v>L</v>
      </c>
      <c r="D15" s="126" t="str">
        <f>[11]Outubro!$I$7</f>
        <v>O</v>
      </c>
      <c r="E15" s="126" t="str">
        <f>[11]Outubro!$I$8</f>
        <v>O</v>
      </c>
      <c r="F15" s="126" t="str">
        <f>[11]Outubro!$I$9</f>
        <v>SE</v>
      </c>
      <c r="G15" s="126" t="str">
        <f>[11]Outubro!$I$10</f>
        <v>O</v>
      </c>
      <c r="H15" s="126" t="str">
        <f>[11]Outubro!$I$11</f>
        <v>SE</v>
      </c>
      <c r="I15" s="126" t="str">
        <f>[11]Outubro!$I$12</f>
        <v>S</v>
      </c>
      <c r="J15" s="126" t="str">
        <f>[11]Outubro!$I$13</f>
        <v>SE</v>
      </c>
      <c r="K15" s="126" t="str">
        <f>[11]Outubro!$I$14</f>
        <v>L</v>
      </c>
      <c r="L15" s="126" t="str">
        <f>[11]Outubro!$I$15</f>
        <v>NE</v>
      </c>
      <c r="M15" s="126" t="str">
        <f>[11]Outubro!$I$16</f>
        <v>NO</v>
      </c>
      <c r="N15" s="126" t="str">
        <f>[11]Outubro!$I$17</f>
        <v>N</v>
      </c>
      <c r="O15" s="126" t="str">
        <f>[11]Outubro!$I$18</f>
        <v>SE</v>
      </c>
      <c r="P15" s="126" t="str">
        <f>[11]Outubro!$I$19</f>
        <v>S</v>
      </c>
      <c r="Q15" s="126" t="str">
        <f>[11]Outubro!$I$20</f>
        <v>L</v>
      </c>
      <c r="R15" s="126" t="str">
        <f>[11]Outubro!$I$21</f>
        <v>L</v>
      </c>
      <c r="S15" s="126" t="str">
        <f>[11]Outubro!$I$22</f>
        <v>O</v>
      </c>
      <c r="T15" s="126" t="str">
        <f>[11]Outubro!$I$23</f>
        <v>O</v>
      </c>
      <c r="U15" s="126" t="str">
        <f>[11]Outubro!$I$24</f>
        <v>S</v>
      </c>
      <c r="V15" s="126" t="str">
        <f>[11]Outubro!$I$25</f>
        <v>S</v>
      </c>
      <c r="W15" s="126" t="str">
        <f>[11]Outubro!$I$26</f>
        <v>SE</v>
      </c>
      <c r="X15" s="126" t="str">
        <f>[11]Outubro!$I$27</f>
        <v>SE</v>
      </c>
      <c r="Y15" s="126" t="str">
        <f>[11]Outubro!$I$28</f>
        <v>L</v>
      </c>
      <c r="Z15" s="126" t="str">
        <f>[11]Outubro!$I$29</f>
        <v>L</v>
      </c>
      <c r="AA15" s="126" t="str">
        <f>[11]Outubro!$I$30</f>
        <v>S</v>
      </c>
      <c r="AB15" s="126" t="str">
        <f>[11]Outubro!$I$31</f>
        <v>O</v>
      </c>
      <c r="AC15" s="126" t="str">
        <f>[11]Outubro!$I$32</f>
        <v>SE</v>
      </c>
      <c r="AD15" s="126" t="str">
        <f>[11]Outubro!$I$33</f>
        <v>SE</v>
      </c>
      <c r="AE15" s="126" t="str">
        <f>[11]Outubro!$I$34</f>
        <v>L</v>
      </c>
      <c r="AF15" s="126" t="str">
        <f>[11]Outubro!$I$35</f>
        <v>SO</v>
      </c>
      <c r="AG15" s="78" t="str">
        <f>[11]Outubro!$I$36</f>
        <v>SE</v>
      </c>
      <c r="AH15" s="2"/>
      <c r="AI15" s="22" t="s">
        <v>51</v>
      </c>
    </row>
    <row r="16" spans="1:36" ht="13.5" customHeight="1" x14ac:dyDescent="0.2">
      <c r="A16" s="15" t="s">
        <v>7</v>
      </c>
      <c r="B16" s="125" t="str">
        <f>[12]Outubro!$I$5</f>
        <v>N</v>
      </c>
      <c r="C16" s="125" t="str">
        <f>[12]Outubro!$I$6</f>
        <v>N</v>
      </c>
      <c r="D16" s="125" t="str">
        <f>[12]Outubro!$I$7</f>
        <v>N</v>
      </c>
      <c r="E16" s="125" t="str">
        <f>[12]Outubro!$I$8</f>
        <v>N</v>
      </c>
      <c r="F16" s="125" t="str">
        <f>[12]Outubro!$I$9</f>
        <v>N</v>
      </c>
      <c r="G16" s="125" t="str">
        <f>[12]Outubro!$I$10</f>
        <v>N</v>
      </c>
      <c r="H16" s="125" t="str">
        <f>[12]Outubro!$I$11</f>
        <v>N</v>
      </c>
      <c r="I16" s="125" t="str">
        <f>[12]Outubro!$I$12</f>
        <v>N</v>
      </c>
      <c r="J16" s="125" t="str">
        <f>[12]Outubro!$I$13</f>
        <v>N</v>
      </c>
      <c r="K16" s="125" t="str">
        <f>[12]Outubro!$I$14</f>
        <v>N</v>
      </c>
      <c r="L16" s="125" t="str">
        <f>[12]Outubro!$I$15</f>
        <v>N</v>
      </c>
      <c r="M16" s="125" t="str">
        <f>[12]Outubro!$I$16</f>
        <v>N</v>
      </c>
      <c r="N16" s="125" t="str">
        <f>[12]Outubro!$I$17</f>
        <v>N</v>
      </c>
      <c r="O16" s="125" t="str">
        <f>[12]Outubro!$I$18</f>
        <v>N</v>
      </c>
      <c r="P16" s="125" t="str">
        <f>[12]Outubro!$I$19</f>
        <v>N</v>
      </c>
      <c r="Q16" s="125" t="str">
        <f>[12]Outubro!$I$20</f>
        <v>N</v>
      </c>
      <c r="R16" s="125" t="str">
        <f>[12]Outubro!$I$21</f>
        <v>N</v>
      </c>
      <c r="S16" s="125" t="str">
        <f>[12]Outubro!$I$22</f>
        <v>N</v>
      </c>
      <c r="T16" s="126" t="str">
        <f>[12]Outubro!$I$23</f>
        <v>N</v>
      </c>
      <c r="U16" s="126" t="str">
        <f>[12]Outubro!$I$24</f>
        <v>N</v>
      </c>
      <c r="V16" s="126" t="str">
        <f>[12]Outubro!$I$25</f>
        <v>N</v>
      </c>
      <c r="W16" s="126" t="str">
        <f>[12]Outubro!$I$26</f>
        <v>N</v>
      </c>
      <c r="X16" s="126" t="str">
        <f>[12]Outubro!$I$27</f>
        <v>N</v>
      </c>
      <c r="Y16" s="126" t="str">
        <f>[12]Outubro!$I$28</f>
        <v>N</v>
      </c>
      <c r="Z16" s="126" t="str">
        <f>[12]Outubro!$I$29</f>
        <v>N</v>
      </c>
      <c r="AA16" s="126" t="str">
        <f>[12]Outubro!$I$30</f>
        <v>N</v>
      </c>
      <c r="AB16" s="126" t="str">
        <f>[12]Outubro!$I$31</f>
        <v>N</v>
      </c>
      <c r="AC16" s="126" t="str">
        <f>[12]Outubro!$I$32</f>
        <v>N</v>
      </c>
      <c r="AD16" s="126" t="str">
        <f>[12]Outubro!$I$33</f>
        <v>N</v>
      </c>
      <c r="AE16" s="126" t="str">
        <f>[12]Outubro!$I$34</f>
        <v>N</v>
      </c>
      <c r="AF16" s="126" t="str">
        <f>[12]Outubro!$I$35</f>
        <v>N</v>
      </c>
      <c r="AG16" s="78" t="str">
        <f>[12]Outubro!$I$36</f>
        <v>N</v>
      </c>
      <c r="AH16" s="2"/>
      <c r="AJ16" t="s">
        <v>51</v>
      </c>
    </row>
    <row r="17" spans="1:35" ht="12.75" customHeight="1" x14ac:dyDescent="0.2">
      <c r="A17" s="15" t="s">
        <v>8</v>
      </c>
      <c r="B17" s="125" t="str">
        <f>[13]Outubro!$I$5</f>
        <v>L</v>
      </c>
      <c r="C17" s="125" t="str">
        <f>[13]Outubro!$I$6</f>
        <v>NE</v>
      </c>
      <c r="D17" s="125" t="str">
        <f>[13]Outubro!$I$7</f>
        <v>SE</v>
      </c>
      <c r="E17" s="125" t="str">
        <f>[13]Outubro!$I$8</f>
        <v>SE</v>
      </c>
      <c r="F17" s="125" t="str">
        <f>[13]Outubro!$I$9</f>
        <v>L</v>
      </c>
      <c r="G17" s="125" t="str">
        <f>[13]Outubro!$I$10</f>
        <v>SO</v>
      </c>
      <c r="H17" s="125" t="str">
        <f>[13]Outubro!$I$11</f>
        <v>SO</v>
      </c>
      <c r="I17" s="125" t="str">
        <f>[13]Outubro!$I$12</f>
        <v>SE</v>
      </c>
      <c r="J17" s="125" t="str">
        <f>[13]Outubro!$I$13</f>
        <v>SE</v>
      </c>
      <c r="K17" s="125" t="str">
        <f>[13]Outubro!$I$14</f>
        <v>NE</v>
      </c>
      <c r="L17" s="125" t="str">
        <f>[13]Outubro!$I$15</f>
        <v>L</v>
      </c>
      <c r="M17" s="125" t="str">
        <f>[13]Outubro!$I$16</f>
        <v>N</v>
      </c>
      <c r="N17" s="125" t="str">
        <f>[13]Outubro!$I$17</f>
        <v>NE</v>
      </c>
      <c r="O17" s="125" t="str">
        <f>[13]Outubro!$I$18</f>
        <v>NE</v>
      </c>
      <c r="P17" s="125" t="str">
        <f>[13]Outubro!$I$19</f>
        <v>NE</v>
      </c>
      <c r="Q17" s="126" t="str">
        <f>[13]Outubro!$I$20</f>
        <v>NE</v>
      </c>
      <c r="R17" s="126" t="str">
        <f>[13]Outubro!$I$21</f>
        <v>N</v>
      </c>
      <c r="S17" s="126" t="str">
        <f>[13]Outubro!$I$22</f>
        <v>NE</v>
      </c>
      <c r="T17" s="126" t="str">
        <f>[13]Outubro!$I$23</f>
        <v>NO</v>
      </c>
      <c r="U17" s="126" t="str">
        <f>[13]Outubro!$I$24</f>
        <v>S</v>
      </c>
      <c r="V17" s="126" t="str">
        <f>[13]Outubro!$I$25</f>
        <v>S</v>
      </c>
      <c r="W17" s="126" t="str">
        <f>[13]Outubro!$I$26</f>
        <v>S</v>
      </c>
      <c r="X17" s="126" t="str">
        <f>[13]Outubro!$I$27</f>
        <v>NE</v>
      </c>
      <c r="Y17" s="126" t="str">
        <f>[13]Outubro!$I$28</f>
        <v>N</v>
      </c>
      <c r="Z17" s="126" t="str">
        <f>[13]Outubro!$I$29</f>
        <v>NE</v>
      </c>
      <c r="AA17" s="126" t="str">
        <f>[13]Outubro!$I$30</f>
        <v>SE</v>
      </c>
      <c r="AB17" s="126" t="str">
        <f>[13]Outubro!$I$31</f>
        <v>SO</v>
      </c>
      <c r="AC17" s="126" t="str">
        <f>[13]Outubro!$I$32</f>
        <v>S</v>
      </c>
      <c r="AD17" s="126" t="str">
        <f>[13]Outubro!$I$33</f>
        <v>NE</v>
      </c>
      <c r="AE17" s="126" t="str">
        <f>[13]Outubro!$I$34</f>
        <v>NE</v>
      </c>
      <c r="AF17" s="126" t="str">
        <f>[13]Outubro!$I$35</f>
        <v>NE</v>
      </c>
      <c r="AG17" s="78" t="str">
        <f>[13]Outubro!$I$36</f>
        <v>NE</v>
      </c>
      <c r="AH17" s="2"/>
    </row>
    <row r="18" spans="1:35" ht="13.5" customHeight="1" x14ac:dyDescent="0.2">
      <c r="A18" s="15" t="s">
        <v>9</v>
      </c>
      <c r="B18" s="125" t="str">
        <f>[14]Outubro!$I$5</f>
        <v>L</v>
      </c>
      <c r="C18" s="125" t="str">
        <f>[14]Outubro!$I$6</f>
        <v>L</v>
      </c>
      <c r="D18" s="125" t="str">
        <f>[14]Outubro!$I$7</f>
        <v>SE</v>
      </c>
      <c r="E18" s="125" t="str">
        <f>[14]Outubro!$I$8</f>
        <v>S</v>
      </c>
      <c r="F18" s="125" t="str">
        <f>[14]Outubro!$I$9</f>
        <v>L</v>
      </c>
      <c r="G18" s="125" t="str">
        <f>[14]Outubro!$I$10</f>
        <v>SO</v>
      </c>
      <c r="H18" s="125" t="str">
        <f>[14]Outubro!$I$11</f>
        <v>S</v>
      </c>
      <c r="I18" s="125" t="str">
        <f>[14]Outubro!$I$12</f>
        <v>SE</v>
      </c>
      <c r="J18" s="125" t="str">
        <f>[14]Outubro!$I$13</f>
        <v>S</v>
      </c>
      <c r="K18" s="125" t="str">
        <f>[14]Outubro!$I$14</f>
        <v>L</v>
      </c>
      <c r="L18" s="125" t="str">
        <f>[14]Outubro!$I$15</f>
        <v>L</v>
      </c>
      <c r="M18" s="125" t="str">
        <f>[14]Outubro!$I$16</f>
        <v>NE</v>
      </c>
      <c r="N18" s="125" t="str">
        <f>[14]Outubro!$I$17</f>
        <v>L</v>
      </c>
      <c r="O18" s="125" t="str">
        <f>[14]Outubro!$I$18</f>
        <v>L</v>
      </c>
      <c r="P18" s="125" t="str">
        <f>[14]Outubro!$I$19</f>
        <v>NE</v>
      </c>
      <c r="Q18" s="125" t="str">
        <f>[14]Outubro!$I$20</f>
        <v>NE</v>
      </c>
      <c r="R18" s="125" t="str">
        <f>[14]Outubro!$I$21</f>
        <v>NE</v>
      </c>
      <c r="S18" s="125" t="str">
        <f>[14]Outubro!$I$22</f>
        <v>N</v>
      </c>
      <c r="T18" s="126" t="str">
        <f>[14]Outubro!$I$23</f>
        <v>NE</v>
      </c>
      <c r="U18" s="126" t="str">
        <f>[14]Outubro!$I$24</f>
        <v>O</v>
      </c>
      <c r="V18" s="126" t="str">
        <f>[14]Outubro!$I$25</f>
        <v>SO</v>
      </c>
      <c r="W18" s="126" t="str">
        <f>[14]Outubro!$I$26</f>
        <v>S</v>
      </c>
      <c r="X18" s="126" t="str">
        <f>[14]Outubro!$I$27</f>
        <v>L</v>
      </c>
      <c r="Y18" s="126" t="str">
        <f>[14]Outubro!$I$28</f>
        <v>N</v>
      </c>
      <c r="Z18" s="126" t="str">
        <f>[14]Outubro!$I$29</f>
        <v>L</v>
      </c>
      <c r="AA18" s="126" t="str">
        <f>[14]Outubro!$I$30</f>
        <v>L</v>
      </c>
      <c r="AB18" s="126" t="str">
        <f>[14]Outubro!$I$31</f>
        <v>SO</v>
      </c>
      <c r="AC18" s="126" t="str">
        <f>[14]Outubro!$I$32</f>
        <v>S</v>
      </c>
      <c r="AD18" s="126" t="str">
        <f>[14]Outubro!$I$33</f>
        <v>S</v>
      </c>
      <c r="AE18" s="126" t="str">
        <f>[14]Outubro!$I$34</f>
        <v>L</v>
      </c>
      <c r="AF18" s="126" t="str">
        <f>[14]Outubro!$I$35</f>
        <v>L</v>
      </c>
      <c r="AG18" s="78" t="str">
        <f>[14]Outubro!$I$36</f>
        <v>L</v>
      </c>
      <c r="AH18" s="2"/>
    </row>
    <row r="19" spans="1:35" ht="12.75" customHeight="1" x14ac:dyDescent="0.2">
      <c r="A19" s="15" t="s">
        <v>46</v>
      </c>
      <c r="B19" s="125" t="str">
        <f>[15]Outubro!$I$5</f>
        <v>SE</v>
      </c>
      <c r="C19" s="125" t="str">
        <f>[15]Outubro!$I$6</f>
        <v>L</v>
      </c>
      <c r="D19" s="125" t="str">
        <f>[15]Outubro!$I$7</f>
        <v>SE</v>
      </c>
      <c r="E19" s="125" t="str">
        <f>[15]Outubro!$I$8</f>
        <v>NE</v>
      </c>
      <c r="F19" s="125" t="str">
        <f>[15]Outubro!$I$9</f>
        <v>SE</v>
      </c>
      <c r="G19" s="125" t="str">
        <f>[15]Outubro!$I$10</f>
        <v>SO</v>
      </c>
      <c r="H19" s="125" t="str">
        <f>[15]Outubro!$I$11</f>
        <v>NE</v>
      </c>
      <c r="I19" s="125" t="str">
        <f>[15]Outubro!$I$12</f>
        <v>S</v>
      </c>
      <c r="J19" s="125" t="str">
        <f>[15]Outubro!$I$13</f>
        <v>L</v>
      </c>
      <c r="K19" s="125" t="str">
        <f>[15]Outubro!$I$14</f>
        <v>SE</v>
      </c>
      <c r="L19" s="125" t="str">
        <f>[15]Outubro!$I$15</f>
        <v>SE</v>
      </c>
      <c r="M19" s="125" t="str">
        <f>[15]Outubro!$I$16</f>
        <v>N</v>
      </c>
      <c r="N19" s="125" t="str">
        <f>[15]Outubro!$I$17</f>
        <v>N</v>
      </c>
      <c r="O19" s="125" t="str">
        <f>[15]Outubro!$I$18</f>
        <v>L</v>
      </c>
      <c r="P19" s="125" t="str">
        <f>[15]Outubro!$I$19</f>
        <v>N</v>
      </c>
      <c r="Q19" s="125" t="str">
        <f>[15]Outubro!$I$20</f>
        <v>N</v>
      </c>
      <c r="R19" s="125" t="str">
        <f>[15]Outubro!$I$21</f>
        <v>N</v>
      </c>
      <c r="S19" s="125" t="str">
        <f>[15]Outubro!$I$22</f>
        <v>N</v>
      </c>
      <c r="T19" s="126" t="str">
        <f>[15]Outubro!$I$23</f>
        <v>N</v>
      </c>
      <c r="U19" s="126" t="str">
        <f>[15]Outubro!$I$24</f>
        <v>SO</v>
      </c>
      <c r="V19" s="126" t="str">
        <f>[15]Outubro!$I$25</f>
        <v>S</v>
      </c>
      <c r="W19" s="126" t="str">
        <f>[15]Outubro!$I$26</f>
        <v>SE</v>
      </c>
      <c r="X19" s="126" t="str">
        <f>[15]Outubro!$I$27</f>
        <v>L</v>
      </c>
      <c r="Y19" s="126" t="str">
        <f>[15]Outubro!$I$28</f>
        <v>N</v>
      </c>
      <c r="Z19" s="126" t="str">
        <f>[15]Outubro!$I$29</f>
        <v>N</v>
      </c>
      <c r="AA19" s="126" t="str">
        <f>[15]Outubro!$I$30</f>
        <v>SO</v>
      </c>
      <c r="AB19" s="126" t="str">
        <f>[15]Outubro!$I$31</f>
        <v>SO</v>
      </c>
      <c r="AC19" s="126" t="str">
        <f>[15]Outubro!$I$32</f>
        <v>S</v>
      </c>
      <c r="AD19" s="126" t="str">
        <f>[15]Outubro!$I$33</f>
        <v>SE</v>
      </c>
      <c r="AE19" s="126" t="str">
        <f>[15]Outubro!$I$34</f>
        <v>L</v>
      </c>
      <c r="AF19" s="126" t="str">
        <f>[15]Outubro!$I$35</f>
        <v>N</v>
      </c>
      <c r="AG19" s="78" t="str">
        <f>[15]Outubro!$I$36</f>
        <v>N</v>
      </c>
      <c r="AH19" s="2"/>
    </row>
    <row r="20" spans="1:35" ht="12.75" customHeight="1" x14ac:dyDescent="0.2">
      <c r="A20" s="15" t="s">
        <v>10</v>
      </c>
      <c r="B20" s="17" t="str">
        <f>[16]Outubro!$I$5</f>
        <v>O</v>
      </c>
      <c r="C20" s="17" t="str">
        <f>[16]Outubro!$I$6</f>
        <v>O</v>
      </c>
      <c r="D20" s="17" t="str">
        <f>[16]Outubro!$I$7</f>
        <v>*</v>
      </c>
      <c r="E20" s="17" t="str">
        <f>[16]Outubro!$I$8</f>
        <v>N</v>
      </c>
      <c r="F20" s="17" t="str">
        <f>[16]Outubro!$I$9</f>
        <v>SO</v>
      </c>
      <c r="G20" s="17" t="str">
        <f>[16]Outubro!$I$10</f>
        <v>L</v>
      </c>
      <c r="H20" s="17" t="str">
        <f>[16]Outubro!$I$11</f>
        <v>SO</v>
      </c>
      <c r="I20" s="17" t="str">
        <f>[16]Outubro!$I$12</f>
        <v>NE</v>
      </c>
      <c r="J20" s="17" t="str">
        <f>[16]Outubro!$I$13</f>
        <v>N</v>
      </c>
      <c r="K20" s="17" t="str">
        <f>[16]Outubro!$I$14</f>
        <v>O</v>
      </c>
      <c r="L20" s="17" t="str">
        <f>[16]Outubro!$I$15</f>
        <v>SO</v>
      </c>
      <c r="M20" s="17" t="str">
        <f>[16]Outubro!$I$16</f>
        <v>SO</v>
      </c>
      <c r="N20" s="17" t="str">
        <f>[16]Outubro!$I$17</f>
        <v>*</v>
      </c>
      <c r="O20" s="17" t="str">
        <f>[16]Outubro!$I$18</f>
        <v>SO</v>
      </c>
      <c r="P20" s="17" t="str">
        <f>[16]Outubro!$I$19</f>
        <v>SO</v>
      </c>
      <c r="Q20" s="17" t="str">
        <f>[16]Outubro!$I$20</f>
        <v>S</v>
      </c>
      <c r="R20" s="17" t="str">
        <f>[16]Outubro!$I$21</f>
        <v>*</v>
      </c>
      <c r="S20" s="17" t="str">
        <f>[16]Outubro!$I$22</f>
        <v>*</v>
      </c>
      <c r="T20" s="126" t="str">
        <f>[16]Outubro!$I$23</f>
        <v>S</v>
      </c>
      <c r="U20" s="126" t="str">
        <f>[16]Outubro!$I$24</f>
        <v>NE</v>
      </c>
      <c r="V20" s="126" t="str">
        <f>[16]Outubro!$I$25</f>
        <v>*</v>
      </c>
      <c r="W20" s="126" t="str">
        <f>[16]Outubro!$I$26</f>
        <v>NO</v>
      </c>
      <c r="X20" s="126" t="str">
        <f>[16]Outubro!$I$27</f>
        <v>O</v>
      </c>
      <c r="Y20" s="126" t="str">
        <f>[16]Outubro!$I$28</f>
        <v>SO</v>
      </c>
      <c r="Z20" s="126" t="str">
        <f>[16]Outubro!$I$29</f>
        <v>O</v>
      </c>
      <c r="AA20" s="126" t="str">
        <f>[16]Outubro!$I$30</f>
        <v>NO</v>
      </c>
      <c r="AB20" s="126" t="str">
        <f>[16]Outubro!$I$31</f>
        <v>NE</v>
      </c>
      <c r="AC20" s="126" t="str">
        <f>[16]Outubro!$I$32</f>
        <v>N</v>
      </c>
      <c r="AD20" s="126" t="str">
        <f>[16]Outubro!$I$33</f>
        <v>O</v>
      </c>
      <c r="AE20" s="126" t="str">
        <f>[16]Outubro!$I$34</f>
        <v>O</v>
      </c>
      <c r="AF20" s="126" t="str">
        <f>[16]Outubro!$I$35</f>
        <v>O</v>
      </c>
      <c r="AG20" s="78" t="str">
        <f>[16]Outubro!$I$36</f>
        <v>O</v>
      </c>
      <c r="AH20" s="2"/>
      <c r="AI20" t="s">
        <v>51</v>
      </c>
    </row>
    <row r="21" spans="1:35" ht="13.5" customHeight="1" x14ac:dyDescent="0.2">
      <c r="A21" s="15" t="s">
        <v>11</v>
      </c>
      <c r="B21" s="125" t="str">
        <f>[17]Outubro!$I$5</f>
        <v>SO</v>
      </c>
      <c r="C21" s="125" t="str">
        <f>[17]Outubro!$I$6</f>
        <v>SO</v>
      </c>
      <c r="D21" s="125" t="str">
        <f>[17]Outubro!$I$7</f>
        <v>SO</v>
      </c>
      <c r="E21" s="125" t="str">
        <f>[17]Outubro!$I$8</f>
        <v>SO</v>
      </c>
      <c r="F21" s="125" t="str">
        <f>[17]Outubro!$I$9</f>
        <v>SO</v>
      </c>
      <c r="G21" s="125" t="str">
        <f>[17]Outubro!$I$10</f>
        <v>NE</v>
      </c>
      <c r="H21" s="125" t="str">
        <f>[17]Outubro!$I$11</f>
        <v>NE</v>
      </c>
      <c r="I21" s="125" t="str">
        <f>[17]Outubro!$I$12</f>
        <v>NE</v>
      </c>
      <c r="J21" s="125" t="str">
        <f>[17]Outubro!$I$13</f>
        <v>SO</v>
      </c>
      <c r="K21" s="125" t="str">
        <f>[17]Outubro!$I$14</f>
        <v>SO</v>
      </c>
      <c r="L21" s="125" t="str">
        <f>[17]Outubro!$I$15</f>
        <v>SO</v>
      </c>
      <c r="M21" s="125" t="str">
        <f>[17]Outubro!$I$16</f>
        <v>L</v>
      </c>
      <c r="N21" s="125" t="str">
        <f>[17]Outubro!$I$17</f>
        <v>L</v>
      </c>
      <c r="O21" s="125" t="str">
        <f>[17]Outubro!$I$18</f>
        <v>S</v>
      </c>
      <c r="P21" s="125" t="str">
        <f>[17]Outubro!$I$19</f>
        <v>L</v>
      </c>
      <c r="Q21" s="125" t="str">
        <f>[17]Outubro!$I$20</f>
        <v>L</v>
      </c>
      <c r="R21" s="125" t="str">
        <f>[17]Outubro!$I$21</f>
        <v>L</v>
      </c>
      <c r="S21" s="125" t="str">
        <f>[17]Outubro!$I$22</f>
        <v>L</v>
      </c>
      <c r="T21" s="126" t="str">
        <f>[17]Outubro!$I$23</f>
        <v>NE</v>
      </c>
      <c r="U21" s="126" t="str">
        <f>[17]Outubro!$I$24</f>
        <v>NE</v>
      </c>
      <c r="V21" s="126" t="str">
        <f>[17]Outubro!$I$25</f>
        <v>O</v>
      </c>
      <c r="W21" s="126" t="str">
        <f>[17]Outubro!$I$26</f>
        <v>SO</v>
      </c>
      <c r="X21" s="126" t="str">
        <f>[17]Outubro!$I$27</f>
        <v>SO</v>
      </c>
      <c r="Y21" s="126" t="str">
        <f>[17]Outubro!$I$28</f>
        <v>NE</v>
      </c>
      <c r="Z21" s="126" t="str">
        <f>[17]Outubro!$I$29</f>
        <v>L</v>
      </c>
      <c r="AA21" s="126" t="str">
        <f>[17]Outubro!$I$30</f>
        <v>NE</v>
      </c>
      <c r="AB21" s="126" t="str">
        <f>[17]Outubro!$I$31</f>
        <v>NE</v>
      </c>
      <c r="AC21" s="126" t="str">
        <f>[17]Outubro!$I$32</f>
        <v>O</v>
      </c>
      <c r="AD21" s="126" t="str">
        <f>[17]Outubro!$I$33</f>
        <v>SO</v>
      </c>
      <c r="AE21" s="126" t="str">
        <f>[17]Outubro!$I$34</f>
        <v>SO</v>
      </c>
      <c r="AF21" s="126" t="str">
        <f>[17]Outubro!$I$35</f>
        <v>SO</v>
      </c>
      <c r="AG21" s="78" t="str">
        <f>[17]Outubro!$I$36</f>
        <v>SO</v>
      </c>
      <c r="AH21" s="2"/>
    </row>
    <row r="22" spans="1:35" ht="13.5" customHeight="1" x14ac:dyDescent="0.2">
      <c r="A22" s="15" t="s">
        <v>12</v>
      </c>
      <c r="B22" s="125" t="str">
        <f>[18]Outubro!$I$5</f>
        <v>S</v>
      </c>
      <c r="C22" s="125" t="str">
        <f>[18]Outubro!$I$6</f>
        <v>S</v>
      </c>
      <c r="D22" s="125" t="str">
        <f>[18]Outubro!$I$7</f>
        <v>S</v>
      </c>
      <c r="E22" s="125" t="str">
        <f>[18]Outubro!$I$8</f>
        <v>S</v>
      </c>
      <c r="F22" s="125" t="str">
        <f>[18]Outubro!$I$9</f>
        <v>SE</v>
      </c>
      <c r="G22" s="125" t="str">
        <f>[18]Outubro!$I$10</f>
        <v>S</v>
      </c>
      <c r="H22" s="125" t="str">
        <f>[18]Outubro!$I$11</f>
        <v>S</v>
      </c>
      <c r="I22" s="125" t="str">
        <f>[18]Outubro!$I$12</f>
        <v>S</v>
      </c>
      <c r="J22" s="125" t="str">
        <f>[18]Outubro!$I$13</f>
        <v>S</v>
      </c>
      <c r="K22" s="125" t="str">
        <f>[18]Outubro!$I$14</f>
        <v>S</v>
      </c>
      <c r="L22" s="125" t="str">
        <f>[18]Outubro!$I$15</f>
        <v>N</v>
      </c>
      <c r="M22" s="125" t="str">
        <f>[18]Outubro!$I$16</f>
        <v>N</v>
      </c>
      <c r="N22" s="125" t="str">
        <f>[18]Outubro!$I$17</f>
        <v>N</v>
      </c>
      <c r="O22" s="125" t="str">
        <f>[18]Outubro!$I$18</f>
        <v>L</v>
      </c>
      <c r="P22" s="125" t="str">
        <f>[18]Outubro!$I$19</f>
        <v>N</v>
      </c>
      <c r="Q22" s="125" t="str">
        <f>[18]Outubro!$I$20</f>
        <v>N</v>
      </c>
      <c r="R22" s="125" t="str">
        <f>[18]Outubro!$I$21</f>
        <v>N</v>
      </c>
      <c r="S22" s="125" t="str">
        <f>[18]Outubro!$I$22</f>
        <v>N</v>
      </c>
      <c r="T22" s="125" t="str">
        <f>[18]Outubro!$I$23</f>
        <v>N</v>
      </c>
      <c r="U22" s="125" t="str">
        <f>[18]Outubro!$I$24</f>
        <v>S</v>
      </c>
      <c r="V22" s="125" t="str">
        <f>[18]Outubro!$I$25</f>
        <v>S</v>
      </c>
      <c r="W22" s="125" t="str">
        <f>[18]Outubro!$I$26</f>
        <v>S</v>
      </c>
      <c r="X22" s="125" t="str">
        <f>[18]Outubro!$I$27</f>
        <v>S</v>
      </c>
      <c r="Y22" s="125" t="str">
        <f>[18]Outubro!$I$28</f>
        <v>N</v>
      </c>
      <c r="Z22" s="125" t="str">
        <f>[18]Outubro!$I$29</f>
        <v>N</v>
      </c>
      <c r="AA22" s="125" t="str">
        <f>[18]Outubro!$I$30</f>
        <v>O</v>
      </c>
      <c r="AB22" s="125" t="str">
        <f>[18]Outubro!$I$31</f>
        <v>S</v>
      </c>
      <c r="AC22" s="125" t="str">
        <f>[18]Outubro!$I$32</f>
        <v>S</v>
      </c>
      <c r="AD22" s="125" t="str">
        <f>[18]Outubro!$I$33</f>
        <v>S</v>
      </c>
      <c r="AE22" s="125" t="str">
        <f>[18]Outubro!$I$34</f>
        <v>S</v>
      </c>
      <c r="AF22" s="125" t="str">
        <f>[18]Outubro!$I$35</f>
        <v>NE</v>
      </c>
      <c r="AG22" s="44" t="str">
        <f>[18]Outubro!$I$36</f>
        <v>S</v>
      </c>
      <c r="AH22" s="2"/>
    </row>
    <row r="23" spans="1:35" ht="13.5" customHeight="1" x14ac:dyDescent="0.2">
      <c r="A23" s="15" t="s">
        <v>13</v>
      </c>
      <c r="B23" s="126" t="str">
        <f>[19]Outubro!$I$5</f>
        <v>SE</v>
      </c>
      <c r="C23" s="126" t="str">
        <f>[19]Outubro!$I$6</f>
        <v>SE</v>
      </c>
      <c r="D23" s="126" t="str">
        <f>[19]Outubro!$I$7</f>
        <v>SE</v>
      </c>
      <c r="E23" s="126" t="str">
        <f>[19]Outubro!$I$8</f>
        <v>L</v>
      </c>
      <c r="F23" s="126" t="str">
        <f>[19]Outubro!$I$9</f>
        <v>SE</v>
      </c>
      <c r="G23" s="126" t="str">
        <f>[19]Outubro!$I$10</f>
        <v>S</v>
      </c>
      <c r="H23" s="126" t="str">
        <f>[19]Outubro!$I$11</f>
        <v>NE</v>
      </c>
      <c r="I23" s="126" t="str">
        <f>[19]Outubro!$I$12</f>
        <v>SE</v>
      </c>
      <c r="J23" s="126" t="str">
        <f>[19]Outubro!$I$13</f>
        <v>SE</v>
      </c>
      <c r="K23" s="126" t="str">
        <f>[19]Outubro!$I$14</f>
        <v>L</v>
      </c>
      <c r="L23" s="126" t="str">
        <f>[19]Outubro!$I$15</f>
        <v>NO</v>
      </c>
      <c r="M23" s="126" t="str">
        <f>[19]Outubro!$I$16</f>
        <v>NO</v>
      </c>
      <c r="N23" s="126" t="str">
        <f>[19]Outubro!$I$17</f>
        <v>N</v>
      </c>
      <c r="O23" s="126" t="str">
        <f>[19]Outubro!$I$18</f>
        <v>NO</v>
      </c>
      <c r="P23" s="126" t="str">
        <f>[19]Outubro!$I$19</f>
        <v>N</v>
      </c>
      <c r="Q23" s="126" t="str">
        <f>[19]Outubro!$I$20</f>
        <v>N</v>
      </c>
      <c r="R23" s="126" t="str">
        <f>[19]Outubro!$I$21</f>
        <v>N</v>
      </c>
      <c r="S23" s="126" t="str">
        <f>[19]Outubro!$I$22</f>
        <v>N</v>
      </c>
      <c r="T23" s="126" t="str">
        <f>[19]Outubro!$I$23</f>
        <v>N</v>
      </c>
      <c r="U23" s="126" t="str">
        <f>[19]Outubro!$I$24</f>
        <v>SO</v>
      </c>
      <c r="V23" s="126" t="str">
        <f>[19]Outubro!$I$25</f>
        <v>S</v>
      </c>
      <c r="W23" s="126" t="str">
        <f>[19]Outubro!$I$26</f>
        <v>SE</v>
      </c>
      <c r="X23" s="126" t="str">
        <f>[19]Outubro!$I$27</f>
        <v>NE</v>
      </c>
      <c r="Y23" s="126" t="str">
        <f>[19]Outubro!$I$28</f>
        <v>N</v>
      </c>
      <c r="Z23" s="126" t="str">
        <f>[19]Outubro!$I$29</f>
        <v>N</v>
      </c>
      <c r="AA23" s="126" t="str">
        <f>[19]Outubro!$I$30</f>
        <v>N</v>
      </c>
      <c r="AB23" s="126" t="str">
        <f>[19]Outubro!$I$31</f>
        <v>S</v>
      </c>
      <c r="AC23" s="126" t="str">
        <f>[19]Outubro!$I$32</f>
        <v>SE</v>
      </c>
      <c r="AD23" s="126" t="str">
        <f>[19]Outubro!$I$33</f>
        <v>S</v>
      </c>
      <c r="AE23" s="126" t="str">
        <f>[19]Outubro!$I$34</f>
        <v>L</v>
      </c>
      <c r="AF23" s="126" t="str">
        <f>[19]Outubro!$I$35</f>
        <v>N</v>
      </c>
      <c r="AG23" s="78" t="str">
        <f>[19]Outubro!$I$36</f>
        <v>N</v>
      </c>
      <c r="AH23" s="2"/>
    </row>
    <row r="24" spans="1:35" ht="13.5" customHeight="1" x14ac:dyDescent="0.2">
      <c r="A24" s="15" t="s">
        <v>14</v>
      </c>
      <c r="B24" s="125" t="str">
        <f>[20]Outubro!$I$5</f>
        <v>SE</v>
      </c>
      <c r="C24" s="125" t="str">
        <f>[20]Outubro!$I$6</f>
        <v>S</v>
      </c>
      <c r="D24" s="125" t="str">
        <f>[20]Outubro!$I$7</f>
        <v>S</v>
      </c>
      <c r="E24" s="125" t="str">
        <f>[20]Outubro!$I$8</f>
        <v>S</v>
      </c>
      <c r="F24" s="125" t="str">
        <f>[20]Outubro!$I$9</f>
        <v>S</v>
      </c>
      <c r="G24" s="125" t="str">
        <f>[20]Outubro!$I$10</f>
        <v>SO</v>
      </c>
      <c r="H24" s="125" t="str">
        <f>[20]Outubro!$I$11</f>
        <v>S</v>
      </c>
      <c r="I24" s="125" t="str">
        <f>[20]Outubro!$I$12</f>
        <v>SE</v>
      </c>
      <c r="J24" s="125" t="str">
        <f>[20]Outubro!$I$13</f>
        <v>SO</v>
      </c>
      <c r="K24" s="125" t="str">
        <f>[20]Outubro!$I$14</f>
        <v>S</v>
      </c>
      <c r="L24" s="125" t="str">
        <f>[20]Outubro!$I$15</f>
        <v>SE</v>
      </c>
      <c r="M24" s="125" t="str">
        <f>[20]Outubro!$I$16</f>
        <v>N</v>
      </c>
      <c r="N24" s="125" t="str">
        <f>[20]Outubro!$I$17</f>
        <v>NO</v>
      </c>
      <c r="O24" s="125" t="str">
        <f>[20]Outubro!$I$18</f>
        <v>NE</v>
      </c>
      <c r="P24" s="125" t="str">
        <f>[20]Outubro!$I$19</f>
        <v>N</v>
      </c>
      <c r="Q24" s="125" t="str">
        <f>[20]Outubro!$I$20</f>
        <v>L</v>
      </c>
      <c r="R24" s="125" t="str">
        <f>[20]Outubro!$I$21</f>
        <v>N</v>
      </c>
      <c r="S24" s="125" t="str">
        <f>[20]Outubro!$I$22</f>
        <v>SO</v>
      </c>
      <c r="T24" s="125" t="str">
        <f>[20]Outubro!$I$23</f>
        <v>SO</v>
      </c>
      <c r="U24" s="125" t="str">
        <f>[20]Outubro!$I$24</f>
        <v>O</v>
      </c>
      <c r="V24" s="125" t="str">
        <f>[20]Outubro!$I$25</f>
        <v>S</v>
      </c>
      <c r="W24" s="125" t="str">
        <f>[20]Outubro!$I$26</f>
        <v>L</v>
      </c>
      <c r="X24" s="125" t="str">
        <f>[20]Outubro!$I$27</f>
        <v>L</v>
      </c>
      <c r="Y24" s="125" t="str">
        <f>[20]Outubro!$I$28</f>
        <v>N</v>
      </c>
      <c r="Z24" s="125" t="str">
        <f>[20]Outubro!$I$29</f>
        <v>S</v>
      </c>
      <c r="AA24" s="125" t="str">
        <f>[20]Outubro!$I$30</f>
        <v>S</v>
      </c>
      <c r="AB24" s="125" t="str">
        <f>[20]Outubro!$I$31</f>
        <v>SO</v>
      </c>
      <c r="AC24" s="125" t="str">
        <f>[20]Outubro!$I$32</f>
        <v>SO</v>
      </c>
      <c r="AD24" s="125" t="str">
        <f>[20]Outubro!$I$33</f>
        <v>S</v>
      </c>
      <c r="AE24" s="125" t="str">
        <f>[20]Outubro!$I$34</f>
        <v>SE</v>
      </c>
      <c r="AF24" s="125" t="str">
        <f>[20]Outubro!$I$35</f>
        <v>NE</v>
      </c>
      <c r="AG24" s="44" t="str">
        <f>[20]Outubro!$I$36</f>
        <v>S</v>
      </c>
      <c r="AH24" s="2"/>
    </row>
    <row r="25" spans="1:35" ht="12.75" customHeight="1" x14ac:dyDescent="0.2">
      <c r="A25" s="15" t="s">
        <v>15</v>
      </c>
      <c r="B25" s="125" t="str">
        <f>[21]Outubro!$I$5</f>
        <v>NE</v>
      </c>
      <c r="C25" s="125" t="str">
        <f>[21]Outubro!$I$6</f>
        <v>NO</v>
      </c>
      <c r="D25" s="125" t="str">
        <f>[21]Outubro!$I$7</f>
        <v>NO</v>
      </c>
      <c r="E25" s="125" t="str">
        <f>[21]Outubro!$I$8</f>
        <v>NO</v>
      </c>
      <c r="F25" s="125" t="str">
        <f>[21]Outubro!$I$9</f>
        <v>NO</v>
      </c>
      <c r="G25" s="125" t="str">
        <f>[21]Outubro!$I$10</f>
        <v>SO</v>
      </c>
      <c r="H25" s="125" t="str">
        <f>[21]Outubro!$I$11</f>
        <v>NO</v>
      </c>
      <c r="I25" s="125" t="str">
        <f>[21]Outubro!$I$12</f>
        <v>NO</v>
      </c>
      <c r="J25" s="125" t="str">
        <f>[21]Outubro!$I$13</f>
        <v>O</v>
      </c>
      <c r="K25" s="125" t="str">
        <f>[21]Outubro!$I$14</f>
        <v>NE</v>
      </c>
      <c r="L25" s="125" t="str">
        <f>[21]Outubro!$I$15</f>
        <v>NE</v>
      </c>
      <c r="M25" s="125" t="str">
        <f>[21]Outubro!$I$16</f>
        <v>NE</v>
      </c>
      <c r="N25" s="125" t="str">
        <f>[21]Outubro!$I$17</f>
        <v>NE</v>
      </c>
      <c r="O25" s="125" t="str">
        <f>[21]Outubro!$I$18</f>
        <v>NE</v>
      </c>
      <c r="P25" s="125" t="str">
        <f>[21]Outubro!$I$19</f>
        <v>N</v>
      </c>
      <c r="Q25" s="125" t="str">
        <f>[21]Outubro!$I$20</f>
        <v>N</v>
      </c>
      <c r="R25" s="125" t="str">
        <f>[21]Outubro!$I$21</f>
        <v>N</v>
      </c>
      <c r="S25" s="125" t="str">
        <f>[21]Outubro!$I$22</f>
        <v>N</v>
      </c>
      <c r="T25" s="125" t="str">
        <f>[21]Outubro!$I$23</f>
        <v>NO</v>
      </c>
      <c r="U25" s="125" t="str">
        <f>[21]Outubro!$I$24</f>
        <v>S</v>
      </c>
      <c r="V25" s="125" t="str">
        <f>[21]Outubro!$I$25</f>
        <v>S</v>
      </c>
      <c r="W25" s="125" t="str">
        <f>[21]Outubro!$I$26</f>
        <v>O</v>
      </c>
      <c r="X25" s="125" t="str">
        <f>[21]Outubro!$I$27</f>
        <v>NO</v>
      </c>
      <c r="Y25" s="125" t="str">
        <f>[21]Outubro!$I$28</f>
        <v>NO</v>
      </c>
      <c r="Z25" s="125" t="str">
        <f>[21]Outubro!$I$29</f>
        <v>NO</v>
      </c>
      <c r="AA25" s="125" t="str">
        <f>[21]Outubro!$I$30</f>
        <v>SO</v>
      </c>
      <c r="AB25" s="125" t="str">
        <f>[21]Outubro!$I$31</f>
        <v>SO</v>
      </c>
      <c r="AC25" s="125" t="str">
        <f>[21]Outubro!$I$32</f>
        <v>S</v>
      </c>
      <c r="AD25" s="125" t="str">
        <f>[21]Outubro!$I$33</f>
        <v>SO</v>
      </c>
      <c r="AE25" s="125" t="str">
        <f>[21]Outubro!$I$34</f>
        <v>NO</v>
      </c>
      <c r="AF25" s="125" t="str">
        <f>[21]Outubro!$I$35</f>
        <v>NO</v>
      </c>
      <c r="AG25" s="44" t="str">
        <f>[21]Outubro!$I$36</f>
        <v>NO</v>
      </c>
      <c r="AH25" s="2"/>
    </row>
    <row r="26" spans="1:35" ht="12.75" customHeight="1" x14ac:dyDescent="0.2">
      <c r="A26" s="15" t="s">
        <v>16</v>
      </c>
      <c r="B26" s="19" t="str">
        <f>[22]Outubro!$I$5</f>
        <v>SE</v>
      </c>
      <c r="C26" s="19" t="str">
        <f>[22]Outubro!$I$6</f>
        <v>SE</v>
      </c>
      <c r="D26" s="19" t="str">
        <f>[22]Outubro!$I$7</f>
        <v>L</v>
      </c>
      <c r="E26" s="19" t="str">
        <f>[22]Outubro!$I$8</f>
        <v>S</v>
      </c>
      <c r="F26" s="19" t="str">
        <f>[22]Outubro!$I$9</f>
        <v>S</v>
      </c>
      <c r="G26" s="19" t="str">
        <f>[22]Outubro!$I$10</f>
        <v>S</v>
      </c>
      <c r="H26" s="19" t="str">
        <f>[22]Outubro!$I$11</f>
        <v>SE</v>
      </c>
      <c r="I26" s="19" t="str">
        <f>[22]Outubro!$I$12</f>
        <v>SE</v>
      </c>
      <c r="J26" s="19" t="str">
        <f>[22]Outubro!$I$13</f>
        <v>SE</v>
      </c>
      <c r="K26" s="19" t="str">
        <f>[22]Outubro!$I$14</f>
        <v>SE</v>
      </c>
      <c r="L26" s="19" t="str">
        <f>[22]Outubro!$I$15</f>
        <v>NO</v>
      </c>
      <c r="M26" s="19" t="str">
        <f>[22]Outubro!$I$16</f>
        <v>N</v>
      </c>
      <c r="N26" s="19" t="str">
        <f>[22]Outubro!$I$17</f>
        <v>N</v>
      </c>
      <c r="O26" s="19" t="str">
        <f>[22]Outubro!$I$18</f>
        <v>L</v>
      </c>
      <c r="P26" s="19" t="str">
        <f>[22]Outubro!$I$19</f>
        <v>N</v>
      </c>
      <c r="Q26" s="19" t="str">
        <f>[22]Outubro!$I$20</f>
        <v>N</v>
      </c>
      <c r="R26" s="19" t="str">
        <f>[22]Outubro!$I$21</f>
        <v>N</v>
      </c>
      <c r="S26" s="19" t="str">
        <f>[22]Outubro!$I$22</f>
        <v>N</v>
      </c>
      <c r="T26" s="19" t="str">
        <f>[22]Outubro!$I$23</f>
        <v>N</v>
      </c>
      <c r="U26" s="19" t="str">
        <f>[22]Outubro!$I$24</f>
        <v>S</v>
      </c>
      <c r="V26" s="19" t="str">
        <f>[22]Outubro!$I$25</f>
        <v>S</v>
      </c>
      <c r="W26" s="19" t="str">
        <f>[22]Outubro!$I$26</f>
        <v>S</v>
      </c>
      <c r="X26" s="19" t="str">
        <f>[22]Outubro!$I$27</f>
        <v>L</v>
      </c>
      <c r="Y26" s="19" t="str">
        <f>[22]Outubro!$I$28</f>
        <v>N</v>
      </c>
      <c r="Z26" s="19" t="str">
        <f>[22]Outubro!$I$29</f>
        <v>N</v>
      </c>
      <c r="AA26" s="19" t="str">
        <f>[22]Outubro!$I$30</f>
        <v>SO</v>
      </c>
      <c r="AB26" s="19" t="str">
        <f>[22]Outubro!$I$31</f>
        <v>S</v>
      </c>
      <c r="AC26" s="19" t="str">
        <f>[22]Outubro!$I$32</f>
        <v>S</v>
      </c>
      <c r="AD26" s="19" t="str">
        <f>[22]Outubro!$I$33</f>
        <v>SE</v>
      </c>
      <c r="AE26" s="19" t="str">
        <f>[22]Outubro!$I$34</f>
        <v>NE</v>
      </c>
      <c r="AF26" s="19" t="str">
        <f>[22]Outubro!$I$35</f>
        <v>N</v>
      </c>
      <c r="AG26" s="79" t="str">
        <f>[22]Outubro!$I$36</f>
        <v>N</v>
      </c>
      <c r="AH26" s="2"/>
    </row>
    <row r="27" spans="1:35" ht="12" customHeight="1" x14ac:dyDescent="0.2">
      <c r="A27" s="15" t="s">
        <v>17</v>
      </c>
      <c r="B27" s="125" t="str">
        <f>[23]Outubro!$I$5</f>
        <v>L</v>
      </c>
      <c r="C27" s="125" t="str">
        <f>[23]Outubro!$I$6</f>
        <v>NE</v>
      </c>
      <c r="D27" s="125" t="str">
        <f>[23]Outubro!$I$7</f>
        <v>L</v>
      </c>
      <c r="E27" s="125" t="str">
        <f>[23]Outubro!$I$8</f>
        <v>L</v>
      </c>
      <c r="F27" s="125" t="str">
        <f>[23]Outubro!$I$9</f>
        <v>S</v>
      </c>
      <c r="G27" s="125" t="str">
        <f>[23]Outubro!$I$10</f>
        <v>S</v>
      </c>
      <c r="H27" s="125" t="str">
        <f>[23]Outubro!$I$11</f>
        <v>NE</v>
      </c>
      <c r="I27" s="125" t="str">
        <f>[23]Outubro!$I$12</f>
        <v>L</v>
      </c>
      <c r="J27" s="125" t="str">
        <f>[23]Outubro!$I$13</f>
        <v>SE</v>
      </c>
      <c r="K27" s="125" t="str">
        <f>[23]Outubro!$I$14</f>
        <v>N</v>
      </c>
      <c r="L27" s="125" t="str">
        <f>[23]Outubro!$I$15</f>
        <v>NE</v>
      </c>
      <c r="M27" s="125" t="str">
        <f>[23]Outubro!$I$16</f>
        <v>NO</v>
      </c>
      <c r="N27" s="125" t="str">
        <f>[23]Outubro!$I$17</f>
        <v>NO</v>
      </c>
      <c r="O27" s="125" t="str">
        <f>[23]Outubro!$I$18</f>
        <v>N</v>
      </c>
      <c r="P27" s="125" t="str">
        <f>[23]Outubro!$I$19</f>
        <v>NO</v>
      </c>
      <c r="Q27" s="125" t="str">
        <f>[23]Outubro!$I$20</f>
        <v>N</v>
      </c>
      <c r="R27" s="125" t="str">
        <f>[23]Outubro!$I$21</f>
        <v>NO</v>
      </c>
      <c r="S27" s="125" t="str">
        <f>[23]Outubro!$I$22</f>
        <v>NO</v>
      </c>
      <c r="T27" s="125" t="str">
        <f>[23]Outubro!$I$23</f>
        <v>O</v>
      </c>
      <c r="U27" s="125" t="str">
        <f>[23]Outubro!$I$24</f>
        <v>S</v>
      </c>
      <c r="V27" s="125" t="str">
        <f>[23]Outubro!$I$25</f>
        <v>SE</v>
      </c>
      <c r="W27" s="125" t="str">
        <f>[23]Outubro!$I$26</f>
        <v>NE</v>
      </c>
      <c r="X27" s="125" t="str">
        <f>[23]Outubro!$I$27</f>
        <v>NE</v>
      </c>
      <c r="Y27" s="125" t="str">
        <f>[23]Outubro!$I$28</f>
        <v>O</v>
      </c>
      <c r="Z27" s="125" t="str">
        <f>[23]Outubro!$I$29</f>
        <v>O</v>
      </c>
      <c r="AA27" s="125" t="str">
        <f>[23]Outubro!$I$30</f>
        <v>N</v>
      </c>
      <c r="AB27" s="125" t="str">
        <f>[23]Outubro!$I$31</f>
        <v>S</v>
      </c>
      <c r="AC27" s="125" t="str">
        <f>[23]Outubro!$I$32</f>
        <v>SE</v>
      </c>
      <c r="AD27" s="125" t="str">
        <f>[23]Outubro!$I$33</f>
        <v>NE</v>
      </c>
      <c r="AE27" s="125" t="str">
        <f>[23]Outubro!$I$34</f>
        <v>NE</v>
      </c>
      <c r="AF27" s="125" t="str">
        <f>[23]Outubro!$I$35</f>
        <v>NE</v>
      </c>
      <c r="AG27" s="44" t="str">
        <f>[23]Outubro!$I$36</f>
        <v>NE</v>
      </c>
      <c r="AH27" s="2"/>
    </row>
    <row r="28" spans="1:35" ht="12.75" customHeight="1" x14ac:dyDescent="0.2">
      <c r="A28" s="15" t="s">
        <v>18</v>
      </c>
      <c r="B28" s="125" t="str">
        <f>[24]Outubro!$I$5</f>
        <v>L</v>
      </c>
      <c r="C28" s="125" t="str">
        <f>[24]Outubro!$I$6</f>
        <v>L</v>
      </c>
      <c r="D28" s="125" t="str">
        <f>[24]Outubro!$I$7</f>
        <v>L</v>
      </c>
      <c r="E28" s="125" t="str">
        <f>[24]Outubro!$I$8</f>
        <v>L</v>
      </c>
      <c r="F28" s="125" t="str">
        <f>[24]Outubro!$I$9</f>
        <v>L</v>
      </c>
      <c r="G28" s="125" t="str">
        <f>[24]Outubro!$I$10</f>
        <v>SO</v>
      </c>
      <c r="H28" s="125" t="str">
        <f>[24]Outubro!$I$11</f>
        <v>L</v>
      </c>
      <c r="I28" s="125" t="str">
        <f>[24]Outubro!$I$12</f>
        <v>S</v>
      </c>
      <c r="J28" s="125" t="str">
        <f>[24]Outubro!$I$13</f>
        <v>SE</v>
      </c>
      <c r="K28" s="125" t="str">
        <f>[24]Outubro!$I$14</f>
        <v>L</v>
      </c>
      <c r="L28" s="125" t="str">
        <f>[24]Outubro!$I$15</f>
        <v>L</v>
      </c>
      <c r="M28" s="125" t="str">
        <f>[24]Outubro!$I$16</f>
        <v>N</v>
      </c>
      <c r="N28" s="125" t="str">
        <f>[24]Outubro!$I$17</f>
        <v>N</v>
      </c>
      <c r="O28" s="125" t="str">
        <f>[24]Outubro!$I$18</f>
        <v>L</v>
      </c>
      <c r="P28" s="125" t="str">
        <f>[24]Outubro!$I$19</f>
        <v>L</v>
      </c>
      <c r="Q28" s="125" t="str">
        <f>[24]Outubro!$I$20</f>
        <v>NO</v>
      </c>
      <c r="R28" s="125" t="str">
        <f>[24]Outubro!$I$21</f>
        <v>L</v>
      </c>
      <c r="S28" s="125" t="str">
        <f>[24]Outubro!$I$22</f>
        <v>NO</v>
      </c>
      <c r="T28" s="125" t="str">
        <f>[24]Outubro!$I$23</f>
        <v>N</v>
      </c>
      <c r="U28" s="125" t="str">
        <f>[24]Outubro!$I$24</f>
        <v>O</v>
      </c>
      <c r="V28" s="125" t="str">
        <f>[24]Outubro!$I$25</f>
        <v>S</v>
      </c>
      <c r="W28" s="125" t="str">
        <f>[24]Outubro!$I$26</f>
        <v>L</v>
      </c>
      <c r="X28" s="125" t="str">
        <f>[24]Outubro!$I$27</f>
        <v>L</v>
      </c>
      <c r="Y28" s="125" t="str">
        <f>[24]Outubro!$I$28</f>
        <v>L</v>
      </c>
      <c r="Z28" s="125" t="str">
        <f>[24]Outubro!$I$29</f>
        <v>NO</v>
      </c>
      <c r="AA28" s="125" t="str">
        <f>[24]Outubro!$I$30</f>
        <v>L</v>
      </c>
      <c r="AB28" s="125" t="str">
        <f>[24]Outubro!$I$31</f>
        <v>SO</v>
      </c>
      <c r="AC28" s="125" t="str">
        <f>[24]Outubro!$I$32</f>
        <v>S</v>
      </c>
      <c r="AD28" s="125" t="str">
        <f>[24]Outubro!$I$33</f>
        <v>L</v>
      </c>
      <c r="AE28" s="125" t="str">
        <f>[24]Outubro!$I$34</f>
        <v>L</v>
      </c>
      <c r="AF28" s="125" t="str">
        <f>[24]Outubro!$I$35</f>
        <v>L</v>
      </c>
      <c r="AG28" s="44" t="str">
        <f>[24]Outubro!$I$36</f>
        <v>L</v>
      </c>
      <c r="AH28" s="2"/>
    </row>
    <row r="29" spans="1:35" ht="13.5" customHeight="1" x14ac:dyDescent="0.2">
      <c r="A29" s="15" t="s">
        <v>19</v>
      </c>
      <c r="B29" s="125" t="str">
        <f>[25]Outubro!$I$5</f>
        <v>NE</v>
      </c>
      <c r="C29" s="125" t="str">
        <f>[25]Outubro!$I$6</f>
        <v>NE</v>
      </c>
      <c r="D29" s="125" t="str">
        <f>[25]Outubro!$I$7</f>
        <v>SE</v>
      </c>
      <c r="E29" s="125" t="str">
        <f>[25]Outubro!$I$8</f>
        <v>L</v>
      </c>
      <c r="F29" s="125" t="str">
        <f>[25]Outubro!$I$9</f>
        <v>L</v>
      </c>
      <c r="G29" s="125" t="str">
        <f>[25]Outubro!$I$10</f>
        <v>SO</v>
      </c>
      <c r="H29" s="125" t="str">
        <f>[25]Outubro!$I$11</f>
        <v>S</v>
      </c>
      <c r="I29" s="125" t="str">
        <f>[25]Outubro!$I$12</f>
        <v>S</v>
      </c>
      <c r="J29" s="125" t="str">
        <f>[25]Outubro!$I$13</f>
        <v>S</v>
      </c>
      <c r="K29" s="125" t="str">
        <f>[25]Outubro!$I$14</f>
        <v>SE</v>
      </c>
      <c r="L29" s="125" t="str">
        <f>[25]Outubro!$I$15</f>
        <v>L</v>
      </c>
      <c r="M29" s="125" t="str">
        <f>[25]Outubro!$I$16</f>
        <v>NE</v>
      </c>
      <c r="N29" s="125" t="str">
        <f>[25]Outubro!$I$17</f>
        <v>NE</v>
      </c>
      <c r="O29" s="125" t="str">
        <f>[25]Outubro!$I$18</f>
        <v>N</v>
      </c>
      <c r="P29" s="125" t="str">
        <f>[25]Outubro!$I$19</f>
        <v>NE</v>
      </c>
      <c r="Q29" s="125" t="str">
        <f>[25]Outubro!$I$20</f>
        <v>N</v>
      </c>
      <c r="R29" s="125" t="str">
        <f>[25]Outubro!$I$21</f>
        <v>N</v>
      </c>
      <c r="S29" s="125" t="str">
        <f>[25]Outubro!$I$22</f>
        <v>N</v>
      </c>
      <c r="T29" s="125" t="str">
        <f>[25]Outubro!$I$23</f>
        <v>N</v>
      </c>
      <c r="U29" s="125" t="str">
        <f>[25]Outubro!$I$24</f>
        <v>S</v>
      </c>
      <c r="V29" s="125" t="str">
        <f>[25]Outubro!$I$25</f>
        <v>S</v>
      </c>
      <c r="W29" s="125" t="str">
        <f>[25]Outubro!$I$26</f>
        <v>S</v>
      </c>
      <c r="X29" s="125" t="str">
        <f>[25]Outubro!$I$27</f>
        <v>NE</v>
      </c>
      <c r="Y29" s="125" t="str">
        <f>[25]Outubro!$I$28</f>
        <v>NE</v>
      </c>
      <c r="Z29" s="125" t="str">
        <f>[25]Outubro!$I$29</f>
        <v>SE</v>
      </c>
      <c r="AA29" s="125" t="str">
        <f>[25]Outubro!$I$30</f>
        <v>NE</v>
      </c>
      <c r="AB29" s="125" t="str">
        <f>[25]Outubro!$I$31</f>
        <v>SO</v>
      </c>
      <c r="AC29" s="125" t="str">
        <f>[25]Outubro!$I$32</f>
        <v>S</v>
      </c>
      <c r="AD29" s="125" t="str">
        <f>[25]Outubro!$I$33</f>
        <v>S</v>
      </c>
      <c r="AE29" s="125" t="str">
        <f>[25]Outubro!$I$34</f>
        <v>NE</v>
      </c>
      <c r="AF29" s="125" t="str">
        <f>[25]Outubro!$I$35</f>
        <v>NE</v>
      </c>
      <c r="AG29" s="44" t="str">
        <f>[25]Outubro!$I$36</f>
        <v>NE</v>
      </c>
      <c r="AH29" s="2"/>
    </row>
    <row r="30" spans="1:35" ht="12.75" customHeight="1" x14ac:dyDescent="0.2">
      <c r="A30" s="15" t="s">
        <v>31</v>
      </c>
      <c r="B30" s="125" t="str">
        <f>[26]Outubro!$I$5</f>
        <v>*</v>
      </c>
      <c r="C30" s="125" t="str">
        <f>[26]Outubro!$I$6</f>
        <v>*</v>
      </c>
      <c r="D30" s="125" t="str">
        <f>[26]Outubro!$I$7</f>
        <v>*</v>
      </c>
      <c r="E30" s="125" t="str">
        <f>[26]Outubro!$I$8</f>
        <v>*</v>
      </c>
      <c r="F30" s="125" t="str">
        <f>[26]Outubro!$I$9</f>
        <v>*</v>
      </c>
      <c r="G30" s="125" t="str">
        <f>[26]Outubro!$I$10</f>
        <v>*</v>
      </c>
      <c r="H30" s="125" t="str">
        <f>[26]Outubro!$I$11</f>
        <v>*</v>
      </c>
      <c r="I30" s="125" t="str">
        <f>[26]Outubro!$I$12</f>
        <v>*</v>
      </c>
      <c r="J30" s="125" t="str">
        <f>[26]Outubro!$I$13</f>
        <v>*</v>
      </c>
      <c r="K30" s="125" t="str">
        <f>[26]Outubro!$I$14</f>
        <v>*</v>
      </c>
      <c r="L30" s="125" t="str">
        <f>[26]Outubro!$I$15</f>
        <v>*</v>
      </c>
      <c r="M30" s="125" t="str">
        <f>[26]Outubro!$I$16</f>
        <v>*</v>
      </c>
      <c r="N30" s="125" t="str">
        <f>[26]Outubro!$I$17</f>
        <v>*</v>
      </c>
      <c r="O30" s="125" t="str">
        <f>[26]Outubro!$I$18</f>
        <v>*</v>
      </c>
      <c r="P30" s="125" t="str">
        <f>[26]Outubro!$I$19</f>
        <v>*</v>
      </c>
      <c r="Q30" s="125" t="str">
        <f>[26]Outubro!$I$20</f>
        <v>*</v>
      </c>
      <c r="R30" s="125" t="str">
        <f>[26]Outubro!$I$21</f>
        <v>*</v>
      </c>
      <c r="S30" s="125" t="str">
        <f>[26]Outubro!$I$22</f>
        <v>*</v>
      </c>
      <c r="T30" s="125" t="str">
        <f>[26]Outubro!$I$23</f>
        <v>*</v>
      </c>
      <c r="U30" s="125" t="str">
        <f>[26]Outubro!$I$24</f>
        <v>*</v>
      </c>
      <c r="V30" s="125" t="str">
        <f>[26]Outubro!$I$25</f>
        <v>*</v>
      </c>
      <c r="W30" s="125" t="str">
        <f>[26]Outubro!$I$26</f>
        <v>*</v>
      </c>
      <c r="X30" s="125" t="str">
        <f>[26]Outubro!$I$27</f>
        <v>*</v>
      </c>
      <c r="Y30" s="125" t="str">
        <f>[26]Outubro!$I$28</f>
        <v>*</v>
      </c>
      <c r="Z30" s="125" t="str">
        <f>[26]Outubro!$I$29</f>
        <v>*</v>
      </c>
      <c r="AA30" s="125" t="str">
        <f>[26]Outubro!$I$30</f>
        <v>*</v>
      </c>
      <c r="AB30" s="125" t="str">
        <f>[26]Outubro!$I$31</f>
        <v>*</v>
      </c>
      <c r="AC30" s="125" t="str">
        <f>[26]Outubro!$I$32</f>
        <v>*</v>
      </c>
      <c r="AD30" s="125" t="str">
        <f>[26]Outubro!$I$33</f>
        <v>*</v>
      </c>
      <c r="AE30" s="125" t="str">
        <f>[26]Outubro!$I$34</f>
        <v>*</v>
      </c>
      <c r="AF30" s="125" t="str">
        <f>[26]Outubro!$I$35</f>
        <v>*</v>
      </c>
      <c r="AG30" s="44" t="str">
        <f>[26]Outubro!$I$36</f>
        <v>*</v>
      </c>
      <c r="AH30" s="2"/>
    </row>
    <row r="31" spans="1:35" ht="12.75" customHeight="1" x14ac:dyDescent="0.2">
      <c r="A31" s="15" t="s">
        <v>48</v>
      </c>
      <c r="B31" s="125" t="str">
        <f>[27]Outubro!$I$5</f>
        <v>SE</v>
      </c>
      <c r="C31" s="125" t="str">
        <f>[27]Outubro!$I$6</f>
        <v>L</v>
      </c>
      <c r="D31" s="125" t="str">
        <f>[27]Outubro!$I$7</f>
        <v>L</v>
      </c>
      <c r="E31" s="125" t="str">
        <f>[27]Outubro!$I$8</f>
        <v>SO</v>
      </c>
      <c r="F31" s="125" t="str">
        <f>[27]Outubro!$I$9</f>
        <v>L</v>
      </c>
      <c r="G31" s="125" t="str">
        <f>[27]Outubro!$I$10</f>
        <v>SO</v>
      </c>
      <c r="H31" s="125" t="str">
        <f>[27]Outubro!$I$11</f>
        <v>SE</v>
      </c>
      <c r="I31" s="125" t="str">
        <f>[27]Outubro!$I$12</f>
        <v>SE</v>
      </c>
      <c r="J31" s="125" t="str">
        <f>[27]Outubro!$I$13</f>
        <v>SE</v>
      </c>
      <c r="K31" s="125" t="str">
        <f>[27]Outubro!$I$14</f>
        <v>SE</v>
      </c>
      <c r="L31" s="125" t="str">
        <f>[27]Outubro!$I$15</f>
        <v>NE</v>
      </c>
      <c r="M31" s="125" t="str">
        <f>[27]Outubro!$I$16</f>
        <v>N</v>
      </c>
      <c r="N31" s="125" t="str">
        <f>[27]Outubro!$I$17</f>
        <v>NE</v>
      </c>
      <c r="O31" s="125" t="str">
        <f>[27]Outubro!$I$18</f>
        <v>NE</v>
      </c>
      <c r="P31" s="125" t="str">
        <f>[27]Outubro!$I$19</f>
        <v>NO</v>
      </c>
      <c r="Q31" s="125" t="str">
        <f>[27]Outubro!$I$20</f>
        <v>L</v>
      </c>
      <c r="R31" s="125" t="str">
        <f>[27]Outubro!$I$21</f>
        <v>L</v>
      </c>
      <c r="S31" s="125" t="str">
        <f>[27]Outubro!$I$22</f>
        <v>NE</v>
      </c>
      <c r="T31" s="125" t="str">
        <f>[27]Outubro!$I$23</f>
        <v>L</v>
      </c>
      <c r="U31" s="125" t="str">
        <f>[27]Outubro!$I$24</f>
        <v>NE</v>
      </c>
      <c r="V31" s="125" t="str">
        <f>[27]Outubro!$I$25</f>
        <v>S</v>
      </c>
      <c r="W31" s="125" t="str">
        <f>[27]Outubro!$I$26</f>
        <v>SE</v>
      </c>
      <c r="X31" s="125" t="str">
        <f>[27]Outubro!$I$27</f>
        <v>L</v>
      </c>
      <c r="Y31" s="125" t="str">
        <f>[27]Outubro!$I$28</f>
        <v>NE</v>
      </c>
      <c r="Z31" s="125" t="str">
        <f>[27]Outubro!$I$29</f>
        <v>NO</v>
      </c>
      <c r="AA31" s="125" t="str">
        <f>[27]Outubro!$I$30</f>
        <v>NE</v>
      </c>
      <c r="AB31" s="125" t="str">
        <f>[27]Outubro!$I$31</f>
        <v>SO</v>
      </c>
      <c r="AC31" s="125" t="str">
        <f>[27]Outubro!$I$32</f>
        <v>S</v>
      </c>
      <c r="AD31" s="125" t="str">
        <f>[27]Outubro!$I$33</f>
        <v>SE</v>
      </c>
      <c r="AE31" s="125" t="str">
        <f>[27]Outubro!$I$34</f>
        <v>SE</v>
      </c>
      <c r="AF31" s="125" t="str">
        <f>[27]Outubro!$I$35</f>
        <v>NE</v>
      </c>
      <c r="AG31" s="44" t="str">
        <f>[27]Outubro!$I$36</f>
        <v>SE</v>
      </c>
      <c r="AH31" s="2"/>
    </row>
    <row r="32" spans="1:35" ht="12.75" customHeight="1" x14ac:dyDescent="0.2">
      <c r="A32" s="15" t="s">
        <v>20</v>
      </c>
      <c r="B32" s="126" t="str">
        <f>[28]Outubro!$I$5</f>
        <v>*</v>
      </c>
      <c r="C32" s="126" t="str">
        <f>[28]Outubro!$I$6</f>
        <v>*</v>
      </c>
      <c r="D32" s="126" t="str">
        <f>[28]Outubro!$I$7</f>
        <v>*</v>
      </c>
      <c r="E32" s="126" t="str">
        <f>[28]Outubro!$I$8</f>
        <v>*</v>
      </c>
      <c r="F32" s="126" t="str">
        <f>[28]Outubro!$I$9</f>
        <v>*</v>
      </c>
      <c r="G32" s="126" t="str">
        <f>[28]Outubro!$I$10</f>
        <v>*</v>
      </c>
      <c r="H32" s="126" t="str">
        <f>[28]Outubro!$I$11</f>
        <v>*</v>
      </c>
      <c r="I32" s="126" t="str">
        <f>[28]Outubro!$I$12</f>
        <v>*</v>
      </c>
      <c r="J32" s="126" t="str">
        <f>[28]Outubro!$I$13</f>
        <v>*</v>
      </c>
      <c r="K32" s="126" t="str">
        <f>[28]Outubro!$I$14</f>
        <v>*</v>
      </c>
      <c r="L32" s="126" t="str">
        <f>[28]Outubro!$I$15</f>
        <v>*</v>
      </c>
      <c r="M32" s="126" t="str">
        <f>[28]Outubro!$I$16</f>
        <v>*</v>
      </c>
      <c r="N32" s="126" t="str">
        <f>[28]Outubro!$I$17</f>
        <v>*</v>
      </c>
      <c r="O32" s="126" t="str">
        <f>[28]Outubro!$I$18</f>
        <v>*</v>
      </c>
      <c r="P32" s="126" t="str">
        <f>[28]Outubro!$I$19</f>
        <v>*</v>
      </c>
      <c r="Q32" s="126" t="str">
        <f>[28]Outubro!$I$20</f>
        <v>*</v>
      </c>
      <c r="R32" s="126" t="str">
        <f>[28]Outubro!$I$21</f>
        <v>*</v>
      </c>
      <c r="S32" s="126" t="str">
        <f>[28]Outubro!$I$22</f>
        <v>*</v>
      </c>
      <c r="T32" s="126" t="str">
        <f>[28]Outubro!$I$23</f>
        <v>*</v>
      </c>
      <c r="U32" s="126" t="str">
        <f>[28]Outubro!$I$24</f>
        <v>*</v>
      </c>
      <c r="V32" s="126" t="str">
        <f>[28]Outubro!$I$25</f>
        <v>*</v>
      </c>
      <c r="W32" s="126" t="str">
        <f>[28]Outubro!$I$26</f>
        <v>*</v>
      </c>
      <c r="X32" s="126" t="str">
        <f>[28]Outubro!$I$27</f>
        <v>*</v>
      </c>
      <c r="Y32" s="126" t="str">
        <f>[28]Outubro!$I$28</f>
        <v>*</v>
      </c>
      <c r="Z32" s="126" t="str">
        <f>[28]Outubro!$I$29</f>
        <v>*</v>
      </c>
      <c r="AA32" s="126" t="str">
        <f>[28]Outubro!$I$30</f>
        <v>*</v>
      </c>
      <c r="AB32" s="126" t="str">
        <f>[28]Outubro!$I$31</f>
        <v>*</v>
      </c>
      <c r="AC32" s="126" t="str">
        <f>[28]Outubro!$I$32</f>
        <v>*</v>
      </c>
      <c r="AD32" s="126" t="str">
        <f>[28]Outubro!$I$33</f>
        <v>*</v>
      </c>
      <c r="AE32" s="126" t="str">
        <f>[28]Outubro!$I$34</f>
        <v>*</v>
      </c>
      <c r="AF32" s="126" t="str">
        <f>[28]Outubro!$I$35</f>
        <v>*</v>
      </c>
      <c r="AG32" s="78" t="s">
        <v>141</v>
      </c>
      <c r="AH32" s="2"/>
    </row>
    <row r="33" spans="1:35" s="5" customFormat="1" ht="17.100000000000001" customHeight="1" x14ac:dyDescent="0.2">
      <c r="A33" s="23" t="s">
        <v>131</v>
      </c>
      <c r="B33" s="24" t="s">
        <v>53</v>
      </c>
      <c r="C33" s="24" t="s">
        <v>52</v>
      </c>
      <c r="D33" s="24" t="s">
        <v>53</v>
      </c>
      <c r="E33" s="24" t="s">
        <v>54</v>
      </c>
      <c r="F33" s="24" t="s">
        <v>52</v>
      </c>
      <c r="G33" s="24" t="s">
        <v>142</v>
      </c>
      <c r="H33" s="24" t="s">
        <v>53</v>
      </c>
      <c r="I33" s="24" t="s">
        <v>53</v>
      </c>
      <c r="J33" s="24" t="s">
        <v>53</v>
      </c>
      <c r="K33" s="24" t="s">
        <v>53</v>
      </c>
      <c r="L33" s="24" t="s">
        <v>53</v>
      </c>
      <c r="M33" s="24" t="s">
        <v>143</v>
      </c>
      <c r="N33" s="24" t="s">
        <v>143</v>
      </c>
      <c r="O33" s="24" t="s">
        <v>52</v>
      </c>
      <c r="P33" s="35" t="s">
        <v>143</v>
      </c>
      <c r="Q33" s="35" t="s">
        <v>143</v>
      </c>
      <c r="R33" s="35" t="s">
        <v>143</v>
      </c>
      <c r="S33" s="35" t="s">
        <v>143</v>
      </c>
      <c r="T33" s="35" t="s">
        <v>143</v>
      </c>
      <c r="U33" s="35" t="s">
        <v>54</v>
      </c>
      <c r="V33" s="35" t="s">
        <v>54</v>
      </c>
      <c r="W33" s="35" t="s">
        <v>54</v>
      </c>
      <c r="X33" s="35" t="s">
        <v>52</v>
      </c>
      <c r="Y33" s="35" t="s">
        <v>143</v>
      </c>
      <c r="Z33" s="35" t="s">
        <v>52</v>
      </c>
      <c r="AA33" s="35" t="s">
        <v>142</v>
      </c>
      <c r="AB33" s="35" t="s">
        <v>142</v>
      </c>
      <c r="AC33" s="35" t="s">
        <v>54</v>
      </c>
      <c r="AD33" s="35" t="s">
        <v>53</v>
      </c>
      <c r="AE33" s="35" t="s">
        <v>52</v>
      </c>
      <c r="AF33" s="35" t="s">
        <v>144</v>
      </c>
      <c r="AG33" s="45"/>
      <c r="AH33" s="10"/>
    </row>
    <row r="34" spans="1:35" ht="13.5" thickBot="1" x14ac:dyDescent="0.25">
      <c r="A34" s="142" t="s">
        <v>132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36"/>
      <c r="AG34" s="37" t="s">
        <v>143</v>
      </c>
      <c r="AH34" s="2"/>
    </row>
    <row r="35" spans="1:35" x14ac:dyDescent="0.2">
      <c r="A35" s="109"/>
      <c r="B35" s="110"/>
      <c r="C35" s="110"/>
      <c r="D35" s="110" t="s">
        <v>134</v>
      </c>
      <c r="E35" s="110"/>
      <c r="F35" s="110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2"/>
      <c r="AE35" s="113"/>
      <c r="AF35" s="114"/>
      <c r="AG35" s="115"/>
      <c r="AH35"/>
    </row>
    <row r="36" spans="1:35" x14ac:dyDescent="0.2">
      <c r="A36" s="83"/>
      <c r="B36" s="90"/>
      <c r="C36" s="90"/>
      <c r="D36" s="90"/>
      <c r="E36" s="90" t="s">
        <v>135</v>
      </c>
      <c r="F36" s="90"/>
      <c r="G36" s="90"/>
      <c r="H36" s="90"/>
      <c r="I36" s="90"/>
      <c r="J36" s="91"/>
      <c r="K36" s="91"/>
      <c r="L36" s="91"/>
      <c r="M36" s="91"/>
      <c r="N36" s="91"/>
      <c r="O36" s="91"/>
      <c r="P36" s="91"/>
      <c r="Q36" s="91"/>
      <c r="R36" s="91" t="s">
        <v>49</v>
      </c>
      <c r="S36" s="91"/>
      <c r="T36" s="91"/>
      <c r="U36" s="91"/>
      <c r="V36" s="91"/>
      <c r="W36" s="91"/>
      <c r="X36" s="131"/>
      <c r="Y36" s="131"/>
      <c r="Z36" s="131"/>
      <c r="AA36" s="131"/>
      <c r="AB36" s="131"/>
      <c r="AC36" s="91"/>
      <c r="AD36" s="91"/>
      <c r="AE36" s="91"/>
      <c r="AF36" s="91"/>
      <c r="AG36" s="116"/>
      <c r="AH36" s="2"/>
    </row>
    <row r="37" spans="1:35" ht="13.5" thickBot="1" x14ac:dyDescent="0.25">
      <c r="A37" s="97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4"/>
      <c r="P37" s="104"/>
      <c r="Q37" s="104"/>
      <c r="R37" s="104" t="s">
        <v>50</v>
      </c>
      <c r="S37" s="104"/>
      <c r="T37" s="104"/>
      <c r="U37" s="104"/>
      <c r="V37" s="99"/>
      <c r="W37" s="99"/>
      <c r="X37" s="138"/>
      <c r="Y37" s="138"/>
      <c r="Z37" s="138"/>
      <c r="AA37" s="138"/>
      <c r="AB37" s="138"/>
      <c r="AC37" s="104"/>
      <c r="AD37" s="104"/>
      <c r="AE37" s="104"/>
      <c r="AF37" s="104"/>
      <c r="AG37" s="117"/>
      <c r="AH37" s="2"/>
      <c r="AI37" s="2"/>
    </row>
    <row r="38" spans="1:35" x14ac:dyDescent="0.2">
      <c r="A38" s="46"/>
      <c r="AD38" s="9"/>
      <c r="AE38" s="1"/>
      <c r="AF38"/>
      <c r="AG38"/>
      <c r="AH38"/>
    </row>
    <row r="39" spans="1:35" x14ac:dyDescent="0.2">
      <c r="C39" s="2" t="s">
        <v>51</v>
      </c>
    </row>
    <row r="41" spans="1:35" x14ac:dyDescent="0.2">
      <c r="L41" s="2" t="s">
        <v>51</v>
      </c>
    </row>
  </sheetData>
  <sheetProtection password="C6EC" sheet="1" objects="1" scenarios="1"/>
  <mergeCells count="37">
    <mergeCell ref="X36:AB36"/>
    <mergeCell ref="X37:AB37"/>
    <mergeCell ref="Y3:Y4"/>
    <mergeCell ref="Z3:Z4"/>
    <mergeCell ref="AE3:AE4"/>
    <mergeCell ref="AA3:AA4"/>
    <mergeCell ref="AB3:AB4"/>
    <mergeCell ref="AC3:AC4"/>
    <mergeCell ref="AD3:AD4"/>
    <mergeCell ref="X3:X4"/>
    <mergeCell ref="A34:AE3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A13" zoomScale="90" zoomScaleNormal="90" workbookViewId="0">
      <selection activeCell="AA45" sqref="AA45:AA4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29" t="s">
        <v>32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</row>
    <row r="2" spans="1:34" s="4" customFormat="1" ht="20.100000000000001" customHeight="1" x14ac:dyDescent="0.2">
      <c r="A2" s="130" t="s">
        <v>21</v>
      </c>
      <c r="B2" s="128" t="s">
        <v>133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7"/>
    </row>
    <row r="3" spans="1:34" s="5" customFormat="1" ht="20.100000000000001" customHeight="1" x14ac:dyDescent="0.2">
      <c r="A3" s="130"/>
      <c r="B3" s="127">
        <v>1</v>
      </c>
      <c r="C3" s="127">
        <f>SUM(B3+1)</f>
        <v>2</v>
      </c>
      <c r="D3" s="127">
        <f t="shared" ref="D3:AD3" si="0">SUM(C3+1)</f>
        <v>3</v>
      </c>
      <c r="E3" s="127">
        <f t="shared" si="0"/>
        <v>4</v>
      </c>
      <c r="F3" s="127">
        <f t="shared" si="0"/>
        <v>5</v>
      </c>
      <c r="G3" s="127">
        <f t="shared" si="0"/>
        <v>6</v>
      </c>
      <c r="H3" s="127">
        <f t="shared" si="0"/>
        <v>7</v>
      </c>
      <c r="I3" s="127">
        <f t="shared" si="0"/>
        <v>8</v>
      </c>
      <c r="J3" s="127">
        <f t="shared" si="0"/>
        <v>9</v>
      </c>
      <c r="K3" s="127">
        <f t="shared" si="0"/>
        <v>10</v>
      </c>
      <c r="L3" s="127">
        <f t="shared" si="0"/>
        <v>11</v>
      </c>
      <c r="M3" s="127">
        <f t="shared" si="0"/>
        <v>12</v>
      </c>
      <c r="N3" s="127">
        <f t="shared" si="0"/>
        <v>13</v>
      </c>
      <c r="O3" s="127">
        <f t="shared" si="0"/>
        <v>14</v>
      </c>
      <c r="P3" s="127">
        <f t="shared" si="0"/>
        <v>15</v>
      </c>
      <c r="Q3" s="127">
        <f t="shared" si="0"/>
        <v>16</v>
      </c>
      <c r="R3" s="127">
        <f t="shared" si="0"/>
        <v>17</v>
      </c>
      <c r="S3" s="127">
        <f t="shared" si="0"/>
        <v>18</v>
      </c>
      <c r="T3" s="127">
        <f t="shared" si="0"/>
        <v>19</v>
      </c>
      <c r="U3" s="127">
        <f t="shared" si="0"/>
        <v>20</v>
      </c>
      <c r="V3" s="127">
        <f t="shared" si="0"/>
        <v>21</v>
      </c>
      <c r="W3" s="127">
        <f t="shared" si="0"/>
        <v>22</v>
      </c>
      <c r="X3" s="127">
        <f t="shared" si="0"/>
        <v>23</v>
      </c>
      <c r="Y3" s="127">
        <f t="shared" si="0"/>
        <v>24</v>
      </c>
      <c r="Z3" s="127">
        <f t="shared" si="0"/>
        <v>25</v>
      </c>
      <c r="AA3" s="127">
        <f t="shared" si="0"/>
        <v>26</v>
      </c>
      <c r="AB3" s="127">
        <f t="shared" si="0"/>
        <v>27</v>
      </c>
      <c r="AC3" s="127">
        <f t="shared" si="0"/>
        <v>28</v>
      </c>
      <c r="AD3" s="127">
        <f t="shared" si="0"/>
        <v>29</v>
      </c>
      <c r="AE3" s="127">
        <v>30</v>
      </c>
      <c r="AF3" s="127">
        <v>31</v>
      </c>
      <c r="AG3" s="25" t="s">
        <v>39</v>
      </c>
      <c r="AH3" s="10"/>
    </row>
    <row r="4" spans="1:34" s="5" customFormat="1" ht="20.100000000000001" customHeight="1" x14ac:dyDescent="0.2">
      <c r="A4" s="13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25" t="s">
        <v>37</v>
      </c>
      <c r="AH4" s="10"/>
    </row>
    <row r="5" spans="1:34" s="5" customFormat="1" ht="20.100000000000001" customHeight="1" x14ac:dyDescent="0.2">
      <c r="A5" s="15" t="s">
        <v>44</v>
      </c>
      <c r="B5" s="17">
        <f>[1]Outubro!$J$5</f>
        <v>30.96</v>
      </c>
      <c r="C5" s="17">
        <f>[1]Outubro!$J$6</f>
        <v>23.040000000000003</v>
      </c>
      <c r="D5" s="17">
        <f>[1]Outubro!$J$7</f>
        <v>48.24</v>
      </c>
      <c r="E5" s="17">
        <f>[1]Outubro!$J$8</f>
        <v>17.28</v>
      </c>
      <c r="F5" s="17">
        <f>[1]Outubro!$J$9</f>
        <v>19.440000000000001</v>
      </c>
      <c r="G5" s="17">
        <f>[1]Outubro!$J$10</f>
        <v>38.880000000000003</v>
      </c>
      <c r="H5" s="17">
        <f>[1]Outubro!$J$11</f>
        <v>18.36</v>
      </c>
      <c r="I5" s="17">
        <f>[1]Outubro!$J$12</f>
        <v>29.52</v>
      </c>
      <c r="J5" s="17">
        <f>[1]Outubro!$J$13</f>
        <v>18</v>
      </c>
      <c r="K5" s="17">
        <f>[1]Outubro!$J$14</f>
        <v>27.720000000000002</v>
      </c>
      <c r="L5" s="17">
        <f>[1]Outubro!$J$15</f>
        <v>41.76</v>
      </c>
      <c r="M5" s="17">
        <f>[1]Outubro!$J$16</f>
        <v>43.2</v>
      </c>
      <c r="N5" s="17">
        <f>[1]Outubro!$J$17</f>
        <v>21.240000000000002</v>
      </c>
      <c r="O5" s="17">
        <f>[1]Outubro!$J$18</f>
        <v>41.04</v>
      </c>
      <c r="P5" s="17">
        <f>[1]Outubro!$J$19</f>
        <v>38.880000000000003</v>
      </c>
      <c r="Q5" s="17">
        <f>[1]Outubro!$J$20</f>
        <v>28.44</v>
      </c>
      <c r="R5" s="17">
        <f>[1]Outubro!$J$21</f>
        <v>26.28</v>
      </c>
      <c r="S5" s="17">
        <f>[1]Outubro!$J$22</f>
        <v>27.36</v>
      </c>
      <c r="T5" s="17">
        <f>[1]Outubro!$J$23</f>
        <v>31.319999999999997</v>
      </c>
      <c r="U5" s="17">
        <f>[1]Outubro!$J$24</f>
        <v>71.64</v>
      </c>
      <c r="V5" s="17">
        <f>[1]Outubro!$J$25</f>
        <v>25.2</v>
      </c>
      <c r="W5" s="17">
        <f>[1]Outubro!$J$26</f>
        <v>24.48</v>
      </c>
      <c r="X5" s="17">
        <f>[1]Outubro!$J$27</f>
        <v>69.48</v>
      </c>
      <c r="Y5" s="17">
        <f>[1]Outubro!$J$28</f>
        <v>22.68</v>
      </c>
      <c r="Z5" s="17">
        <f>[1]Outubro!$J$29</f>
        <v>25.92</v>
      </c>
      <c r="AA5" s="17">
        <f>[1]Outubro!$J$30</f>
        <v>55.080000000000005</v>
      </c>
      <c r="AB5" s="17">
        <f>[1]Outubro!$J$31</f>
        <v>47.88</v>
      </c>
      <c r="AC5" s="17">
        <f>[1]Outubro!$J$32</f>
        <v>34.200000000000003</v>
      </c>
      <c r="AD5" s="17">
        <f>[1]Outubro!$J$33</f>
        <v>29.16</v>
      </c>
      <c r="AE5" s="17">
        <f>[1]Outubro!$J$34</f>
        <v>23.759999999999998</v>
      </c>
      <c r="AF5" s="17">
        <f>[1]Outubro!$J$35</f>
        <v>41.4</v>
      </c>
      <c r="AG5" s="26">
        <f>MAX(B5:AF5)</f>
        <v>71.64</v>
      </c>
      <c r="AH5" s="10"/>
    </row>
    <row r="6" spans="1:34" s="1" customFormat="1" ht="17.100000000000001" customHeight="1" x14ac:dyDescent="0.2">
      <c r="A6" s="15" t="s">
        <v>0</v>
      </c>
      <c r="B6" s="17">
        <f>[2]Outubro!$J$5</f>
        <v>43.2</v>
      </c>
      <c r="C6" s="17">
        <f>[2]Outubro!$J$6</f>
        <v>39.6</v>
      </c>
      <c r="D6" s="17">
        <f>[2]Outubro!$J$7</f>
        <v>38.519999999999996</v>
      </c>
      <c r="E6" s="17">
        <f>[2]Outubro!$J$8</f>
        <v>19.8</v>
      </c>
      <c r="F6" s="17">
        <f>[2]Outubro!$J$9</f>
        <v>25.2</v>
      </c>
      <c r="G6" s="17">
        <f>[2]Outubro!$J$10</f>
        <v>41.04</v>
      </c>
      <c r="H6" s="17">
        <f>[2]Outubro!$J$11</f>
        <v>30.240000000000002</v>
      </c>
      <c r="I6" s="17">
        <f>[2]Outubro!$J$12</f>
        <v>24.48</v>
      </c>
      <c r="J6" s="17">
        <f>[2]Outubro!$J$13</f>
        <v>32.04</v>
      </c>
      <c r="K6" s="17">
        <f>[2]Outubro!$J$14</f>
        <v>38.880000000000003</v>
      </c>
      <c r="L6" s="17">
        <f>[2]Outubro!$J$15</f>
        <v>47.88</v>
      </c>
      <c r="M6" s="17">
        <f>[2]Outubro!$J$16</f>
        <v>52.2</v>
      </c>
      <c r="N6" s="17">
        <f>[2]Outubro!$J$17</f>
        <v>40.680000000000007</v>
      </c>
      <c r="O6" s="17">
        <f>[2]Outubro!$J$18</f>
        <v>55.800000000000004</v>
      </c>
      <c r="P6" s="17">
        <f>[2]Outubro!$J$19</f>
        <v>51.480000000000004</v>
      </c>
      <c r="Q6" s="17">
        <f>[2]Outubro!$J$20</f>
        <v>52.92</v>
      </c>
      <c r="R6" s="17">
        <f>[2]Outubro!$J$21</f>
        <v>49.680000000000007</v>
      </c>
      <c r="S6" s="17">
        <f>[2]Outubro!$J$22</f>
        <v>51.480000000000004</v>
      </c>
      <c r="T6" s="17">
        <f>[2]Outubro!$J$23</f>
        <v>53.64</v>
      </c>
      <c r="U6" s="17">
        <f>[2]Outubro!$J$24</f>
        <v>33.119999999999997</v>
      </c>
      <c r="V6" s="17">
        <f>[2]Outubro!$J$25</f>
        <v>36</v>
      </c>
      <c r="W6" s="17">
        <f>[2]Outubro!$J$26</f>
        <v>25.2</v>
      </c>
      <c r="X6" s="17">
        <f>[2]Outubro!$J$27</f>
        <v>30.96</v>
      </c>
      <c r="Y6" s="17">
        <f>[2]Outubro!$J$28</f>
        <v>38.159999999999997</v>
      </c>
      <c r="Z6" s="17">
        <f>[2]Outubro!$J$29</f>
        <v>32.04</v>
      </c>
      <c r="AA6" s="17">
        <f>[2]Outubro!$J$30</f>
        <v>71.64</v>
      </c>
      <c r="AB6" s="17">
        <f>[2]Outubro!$J$31</f>
        <v>36.72</v>
      </c>
      <c r="AC6" s="17">
        <f>[2]Outubro!$J$32</f>
        <v>39.96</v>
      </c>
      <c r="AD6" s="17">
        <f>[2]Outubro!$J$33</f>
        <v>36.36</v>
      </c>
      <c r="AE6" s="17">
        <f>[2]Outubro!$J$34</f>
        <v>45</v>
      </c>
      <c r="AF6" s="17">
        <f>[2]Outubro!$J$35</f>
        <v>55.800000000000004</v>
      </c>
      <c r="AG6" s="27">
        <f>MAX(B6:AF6)</f>
        <v>71.64</v>
      </c>
      <c r="AH6" s="2"/>
    </row>
    <row r="7" spans="1:34" ht="17.100000000000001" customHeight="1" x14ac:dyDescent="0.2">
      <c r="A7" s="15" t="s">
        <v>1</v>
      </c>
      <c r="B7" s="17">
        <f>[3]Outubro!$J$5</f>
        <v>43.2</v>
      </c>
      <c r="C7" s="17">
        <f>[3]Outubro!$J$6</f>
        <v>34.56</v>
      </c>
      <c r="D7" s="17">
        <f>[3]Outubro!$J$7</f>
        <v>45.36</v>
      </c>
      <c r="E7" s="17">
        <f>[3]Outubro!$J$8</f>
        <v>44.28</v>
      </c>
      <c r="F7" s="17">
        <f>[3]Outubro!$J$9</f>
        <v>39.24</v>
      </c>
      <c r="G7" s="17">
        <f>[3]Outubro!$J$10</f>
        <v>29.16</v>
      </c>
      <c r="H7" s="17">
        <f>[3]Outubro!$J$11</f>
        <v>18.36</v>
      </c>
      <c r="I7" s="17">
        <f>[3]Outubro!$J$12</f>
        <v>24.48</v>
      </c>
      <c r="J7" s="17">
        <f>[3]Outubro!$J$13</f>
        <v>30.6</v>
      </c>
      <c r="K7" s="17">
        <f>[3]Outubro!$J$14</f>
        <v>30.240000000000002</v>
      </c>
      <c r="L7" s="17">
        <f>[3]Outubro!$J$15</f>
        <v>23.400000000000002</v>
      </c>
      <c r="M7" s="17">
        <f>[3]Outubro!$J$16</f>
        <v>44.64</v>
      </c>
      <c r="N7" s="17">
        <f>[3]Outubro!$J$17</f>
        <v>37.800000000000004</v>
      </c>
      <c r="O7" s="17">
        <f>[3]Outubro!$J$18</f>
        <v>52.92</v>
      </c>
      <c r="P7" s="17">
        <f>[3]Outubro!$J$19</f>
        <v>42.12</v>
      </c>
      <c r="Q7" s="17">
        <f>[3]Outubro!$J$20</f>
        <v>42.12</v>
      </c>
      <c r="R7" s="17">
        <f>[3]Outubro!$J$21</f>
        <v>31.680000000000003</v>
      </c>
      <c r="S7" s="17">
        <f>[3]Outubro!$J$22</f>
        <v>36</v>
      </c>
      <c r="T7" s="17">
        <f>[3]Outubro!$J$23</f>
        <v>37.440000000000005</v>
      </c>
      <c r="U7" s="17">
        <f>[3]Outubro!$J$24</f>
        <v>36</v>
      </c>
      <c r="V7" s="17">
        <f>[3]Outubro!$J$25</f>
        <v>20.88</v>
      </c>
      <c r="W7" s="17">
        <f>[3]Outubro!$J$26</f>
        <v>25.2</v>
      </c>
      <c r="X7" s="17">
        <f>[3]Outubro!$J$27</f>
        <v>45.36</v>
      </c>
      <c r="Y7" s="17">
        <f>[3]Outubro!$J$28</f>
        <v>30.96</v>
      </c>
      <c r="Z7" s="17">
        <f>[3]Outubro!$J$29</f>
        <v>29.16</v>
      </c>
      <c r="AA7" s="17">
        <f>[3]Outubro!$J$30</f>
        <v>37.440000000000005</v>
      </c>
      <c r="AB7" s="17">
        <f>[3]Outubro!$J$31</f>
        <v>36</v>
      </c>
      <c r="AC7" s="17">
        <f>[3]Outubro!$J$32</f>
        <v>36.72</v>
      </c>
      <c r="AD7" s="17">
        <f>[3]Outubro!$J$33</f>
        <v>27.720000000000002</v>
      </c>
      <c r="AE7" s="17">
        <f>[3]Outubro!$J$34</f>
        <v>34.56</v>
      </c>
      <c r="AF7" s="17">
        <f>[3]Outubro!$J$35</f>
        <v>43.92</v>
      </c>
      <c r="AG7" s="27">
        <f t="shared" ref="AG7:AG17" si="1">MAX(B7:AF7)</f>
        <v>52.92</v>
      </c>
      <c r="AH7" s="2"/>
    </row>
    <row r="8" spans="1:34" ht="17.100000000000001" customHeight="1" x14ac:dyDescent="0.2">
      <c r="A8" s="15" t="s">
        <v>74</v>
      </c>
      <c r="B8" s="17">
        <f>[4]Outubro!$J$5</f>
        <v>48.6</v>
      </c>
      <c r="C8" s="17">
        <f>[4]Outubro!$J$6</f>
        <v>42.480000000000004</v>
      </c>
      <c r="D8" s="17">
        <f>[4]Outubro!$J$7</f>
        <v>54.36</v>
      </c>
      <c r="E8" s="17">
        <f>[4]Outubro!$J$8</f>
        <v>22.68</v>
      </c>
      <c r="F8" s="17">
        <f>[4]Outubro!$J$9</f>
        <v>40.680000000000007</v>
      </c>
      <c r="G8" s="17">
        <f>[4]Outubro!$J$10</f>
        <v>48.24</v>
      </c>
      <c r="H8" s="17">
        <f>[4]Outubro!$J$11</f>
        <v>26.64</v>
      </c>
      <c r="I8" s="17">
        <f>[4]Outubro!$J$12</f>
        <v>26.64</v>
      </c>
      <c r="J8" s="17">
        <f>[4]Outubro!$J$13</f>
        <v>30.240000000000002</v>
      </c>
      <c r="K8" s="17">
        <f>[4]Outubro!$J$14</f>
        <v>43.92</v>
      </c>
      <c r="L8" s="17">
        <f>[4]Outubro!$J$15</f>
        <v>48.6</v>
      </c>
      <c r="M8" s="17">
        <f>[4]Outubro!$J$16</f>
        <v>46.080000000000005</v>
      </c>
      <c r="N8" s="17">
        <f>[4]Outubro!$J$17</f>
        <v>28.44</v>
      </c>
      <c r="O8" s="17">
        <f>[4]Outubro!$J$18</f>
        <v>55.800000000000004</v>
      </c>
      <c r="P8" s="17">
        <f>[4]Outubro!$J$19</f>
        <v>28.8</v>
      </c>
      <c r="Q8" s="17">
        <f>[4]Outubro!$J$20</f>
        <v>31.680000000000003</v>
      </c>
      <c r="R8" s="17">
        <f>[4]Outubro!$J$21</f>
        <v>26.64</v>
      </c>
      <c r="S8" s="17">
        <f>[4]Outubro!$J$22</f>
        <v>40.32</v>
      </c>
      <c r="T8" s="17">
        <f>[4]Outubro!$J$23</f>
        <v>31.680000000000003</v>
      </c>
      <c r="U8" s="17">
        <f>[4]Outubro!$J$24</f>
        <v>57.960000000000008</v>
      </c>
      <c r="V8" s="17">
        <f>[4]Outubro!$J$25</f>
        <v>43.2</v>
      </c>
      <c r="W8" s="17">
        <f>[4]Outubro!$J$26</f>
        <v>27.36</v>
      </c>
      <c r="X8" s="17">
        <f>[4]Outubro!$J$27</f>
        <v>35.64</v>
      </c>
      <c r="Y8" s="17">
        <f>[4]Outubro!$J$28</f>
        <v>30.96</v>
      </c>
      <c r="Z8" s="17">
        <f>[4]Outubro!$J$29</f>
        <v>37.440000000000005</v>
      </c>
      <c r="AA8" s="17">
        <f>[4]Outubro!$J$30</f>
        <v>37.800000000000004</v>
      </c>
      <c r="AB8" s="17">
        <f>[4]Outubro!$J$31</f>
        <v>52.56</v>
      </c>
      <c r="AC8" s="17">
        <f>[4]Outubro!$J$32</f>
        <v>42.12</v>
      </c>
      <c r="AD8" s="17">
        <f>[4]Outubro!$J$33</f>
        <v>35.28</v>
      </c>
      <c r="AE8" s="17">
        <f>[4]Outubro!$J$34</f>
        <v>45.72</v>
      </c>
      <c r="AF8" s="17">
        <f>[4]Outubro!$J$35</f>
        <v>64.08</v>
      </c>
      <c r="AG8" s="27">
        <f t="shared" si="1"/>
        <v>64.08</v>
      </c>
      <c r="AH8" s="2"/>
    </row>
    <row r="9" spans="1:34" ht="17.100000000000001" customHeight="1" x14ac:dyDescent="0.2">
      <c r="A9" s="15" t="s">
        <v>45</v>
      </c>
      <c r="B9" s="17">
        <f>[5]Outubro!$J$5</f>
        <v>37.800000000000004</v>
      </c>
      <c r="C9" s="17">
        <f>[5]Outubro!$J$6</f>
        <v>29.880000000000003</v>
      </c>
      <c r="D9" s="17">
        <f>[5]Outubro!$J$7</f>
        <v>43.92</v>
      </c>
      <c r="E9" s="17">
        <f>[5]Outubro!$J$8</f>
        <v>14.4</v>
      </c>
      <c r="F9" s="17">
        <f>[5]Outubro!$J$9</f>
        <v>55.800000000000004</v>
      </c>
      <c r="G9" s="17">
        <f>[5]Outubro!$J$10</f>
        <v>42.480000000000004</v>
      </c>
      <c r="H9" s="17">
        <f>[5]Outubro!$J$11</f>
        <v>21.6</v>
      </c>
      <c r="I9" s="17">
        <f>[5]Outubro!$J$12</f>
        <v>24.840000000000003</v>
      </c>
      <c r="J9" s="17">
        <f>[5]Outubro!$J$13</f>
        <v>16.920000000000002</v>
      </c>
      <c r="K9" s="17">
        <f>[5]Outubro!$J$14</f>
        <v>33.840000000000003</v>
      </c>
      <c r="L9" s="17">
        <f>[5]Outubro!$J$15</f>
        <v>82.44</v>
      </c>
      <c r="M9" s="17">
        <f>[5]Outubro!$J$16</f>
        <v>46.800000000000004</v>
      </c>
      <c r="N9" s="17">
        <f>[5]Outubro!$J$17</f>
        <v>40.680000000000007</v>
      </c>
      <c r="O9" s="17">
        <f>[5]Outubro!$J$18</f>
        <v>55.440000000000005</v>
      </c>
      <c r="P9" s="17">
        <f>[5]Outubro!$J$19</f>
        <v>34.56</v>
      </c>
      <c r="Q9" s="17">
        <f>[5]Outubro!$J$20</f>
        <v>41.4</v>
      </c>
      <c r="R9" s="17">
        <f>[5]Outubro!$J$21</f>
        <v>35.28</v>
      </c>
      <c r="S9" s="17">
        <f>[5]Outubro!$J$22</f>
        <v>37.800000000000004</v>
      </c>
      <c r="T9" s="17">
        <f>[5]Outubro!$J$23</f>
        <v>39.6</v>
      </c>
      <c r="U9" s="17">
        <f>[5]Outubro!$J$24</f>
        <v>33.119999999999997</v>
      </c>
      <c r="V9" s="17">
        <f>[5]Outubro!$J$25</f>
        <v>33.840000000000003</v>
      </c>
      <c r="W9" s="17">
        <f>[5]Outubro!$J$26</f>
        <v>19.079999999999998</v>
      </c>
      <c r="X9" s="17">
        <f>[5]Outubro!$J$27</f>
        <v>43.92</v>
      </c>
      <c r="Y9" s="17">
        <f>[5]Outubro!$J$28</f>
        <v>39.6</v>
      </c>
      <c r="Z9" s="17">
        <f>[5]Outubro!$J$29</f>
        <v>28.44</v>
      </c>
      <c r="AA9" s="17">
        <f>[5]Outubro!$J$30</f>
        <v>34.56</v>
      </c>
      <c r="AB9" s="17">
        <f>[5]Outubro!$J$31</f>
        <v>40.32</v>
      </c>
      <c r="AC9" s="17">
        <f>[5]Outubro!$J$32</f>
        <v>33.119999999999997</v>
      </c>
      <c r="AD9" s="17">
        <f>[5]Outubro!$J$33</f>
        <v>23.040000000000003</v>
      </c>
      <c r="AE9" s="17">
        <f>[5]Outubro!$J$34</f>
        <v>32.04</v>
      </c>
      <c r="AF9" s="17">
        <f>[5]Outubro!$J$35</f>
        <v>38.519999999999996</v>
      </c>
      <c r="AG9" s="27">
        <f t="shared" si="1"/>
        <v>82.44</v>
      </c>
      <c r="AH9" s="2"/>
    </row>
    <row r="10" spans="1:34" ht="17.100000000000001" customHeight="1" x14ac:dyDescent="0.2">
      <c r="A10" s="15" t="s">
        <v>2</v>
      </c>
      <c r="B10" s="17">
        <f>[6]Outubro!$J$5</f>
        <v>49.680000000000007</v>
      </c>
      <c r="C10" s="17">
        <f>[6]Outubro!$J$6</f>
        <v>53.28</v>
      </c>
      <c r="D10" s="17">
        <f>[6]Outubro!$J$7</f>
        <v>61.92</v>
      </c>
      <c r="E10" s="17">
        <f>[6]Outubro!$J$8</f>
        <v>45</v>
      </c>
      <c r="F10" s="17">
        <f>[6]Outubro!$J$9</f>
        <v>48.6</v>
      </c>
      <c r="G10" s="17">
        <f>[6]Outubro!$J$10</f>
        <v>33.480000000000004</v>
      </c>
      <c r="H10" s="17">
        <f>[6]Outubro!$J$11</f>
        <v>27</v>
      </c>
      <c r="I10" s="17">
        <f>[6]Outubro!$J$12</f>
        <v>21.96</v>
      </c>
      <c r="J10" s="17">
        <f>[6]Outubro!$J$13</f>
        <v>37.440000000000005</v>
      </c>
      <c r="K10" s="17">
        <f>[6]Outubro!$J$14</f>
        <v>51.84</v>
      </c>
      <c r="L10" s="17">
        <f>[6]Outubro!$J$15</f>
        <v>33.480000000000004</v>
      </c>
      <c r="M10" s="17">
        <f>[6]Outubro!$J$16</f>
        <v>51.84</v>
      </c>
      <c r="N10" s="17">
        <f>[6]Outubro!$J$17</f>
        <v>43.2</v>
      </c>
      <c r="O10" s="17">
        <f>[6]Outubro!$J$18</f>
        <v>47.88</v>
      </c>
      <c r="P10" s="17">
        <f>[6]Outubro!$J$19</f>
        <v>34.92</v>
      </c>
      <c r="Q10" s="17">
        <f>[6]Outubro!$J$20</f>
        <v>42.84</v>
      </c>
      <c r="R10" s="17">
        <f>[6]Outubro!$J$21</f>
        <v>46.440000000000005</v>
      </c>
      <c r="S10" s="17">
        <f>[6]Outubro!$J$22</f>
        <v>40.32</v>
      </c>
      <c r="T10" s="17">
        <f>[6]Outubro!$J$23</f>
        <v>42.84</v>
      </c>
      <c r="U10" s="17">
        <f>[6]Outubro!$J$24</f>
        <v>59.4</v>
      </c>
      <c r="V10" s="17">
        <f>[6]Outubro!$J$25</f>
        <v>28.8</v>
      </c>
      <c r="W10" s="17">
        <f>[6]Outubro!$J$26</f>
        <v>29.16</v>
      </c>
      <c r="X10" s="17">
        <f>[6]Outubro!$J$27</f>
        <v>72.72</v>
      </c>
      <c r="Y10" s="17">
        <f>[6]Outubro!$J$28</f>
        <v>34.56</v>
      </c>
      <c r="Z10" s="17">
        <f>[6]Outubro!$J$29</f>
        <v>41.4</v>
      </c>
      <c r="AA10" s="17">
        <f>[6]Outubro!$J$30</f>
        <v>48.6</v>
      </c>
      <c r="AB10" s="17">
        <f>[6]Outubro!$J$31</f>
        <v>43.56</v>
      </c>
      <c r="AC10" s="17">
        <f>[6]Outubro!$J$32</f>
        <v>43.92</v>
      </c>
      <c r="AD10" s="17">
        <f>[6]Outubro!$J$33</f>
        <v>34.56</v>
      </c>
      <c r="AE10" s="17">
        <f>[6]Outubro!$J$34</f>
        <v>50.76</v>
      </c>
      <c r="AF10" s="17">
        <f>[6]Outubro!$J$35</f>
        <v>48.24</v>
      </c>
      <c r="AG10" s="27">
        <f t="shared" si="1"/>
        <v>72.72</v>
      </c>
      <c r="AH10" s="2"/>
    </row>
    <row r="11" spans="1:34" ht="17.100000000000001" customHeight="1" x14ac:dyDescent="0.2">
      <c r="A11" s="15" t="s">
        <v>3</v>
      </c>
      <c r="B11" s="17">
        <f>[7]Outubro!$J$5</f>
        <v>33.119999999999997</v>
      </c>
      <c r="C11" s="17">
        <f>[7]Outubro!$J$6</f>
        <v>30.6</v>
      </c>
      <c r="D11" s="17" t="str">
        <f>[7]Outubro!$J$7</f>
        <v>*</v>
      </c>
      <c r="E11" s="17" t="str">
        <f>[7]Outubro!$J$8</f>
        <v>*</v>
      </c>
      <c r="F11" s="17" t="str">
        <f>[7]Outubro!$J$9</f>
        <v>*</v>
      </c>
      <c r="G11" s="17" t="str">
        <f>[7]Outubro!$J$10</f>
        <v>*</v>
      </c>
      <c r="H11" s="17" t="str">
        <f>[7]Outubro!$J$11</f>
        <v>*</v>
      </c>
      <c r="I11" s="17" t="str">
        <f>[7]Outubro!$J$12</f>
        <v>*</v>
      </c>
      <c r="J11" s="17" t="str">
        <f>[7]Outubro!$J$13</f>
        <v>*</v>
      </c>
      <c r="K11" s="17" t="str">
        <f>[7]Outubro!$J$14</f>
        <v>*</v>
      </c>
      <c r="L11" s="17" t="str">
        <f>[7]Outubro!$J$15</f>
        <v>*</v>
      </c>
      <c r="M11" s="17" t="str">
        <f>[7]Outubro!$J$16</f>
        <v>*</v>
      </c>
      <c r="N11" s="17" t="str">
        <f>[7]Outubro!$J$17</f>
        <v>*</v>
      </c>
      <c r="O11" s="17" t="str">
        <f>[7]Outubro!$J$18</f>
        <v>*</v>
      </c>
      <c r="P11" s="17" t="str">
        <f>[7]Outubro!$J$19</f>
        <v>*</v>
      </c>
      <c r="Q11" s="17" t="str">
        <f>[7]Outubro!$J$20</f>
        <v>*</v>
      </c>
      <c r="R11" s="17" t="str">
        <f>[7]Outubro!$J$21</f>
        <v>*</v>
      </c>
      <c r="S11" s="17" t="str">
        <f>[7]Outubro!$J$22</f>
        <v>*</v>
      </c>
      <c r="T11" s="17" t="str">
        <f>[7]Outubro!$J$23</f>
        <v>*</v>
      </c>
      <c r="U11" s="17" t="str">
        <f>[7]Outubro!$J$24</f>
        <v>*</v>
      </c>
      <c r="V11" s="17" t="str">
        <f>[7]Outubro!$J$25</f>
        <v>*</v>
      </c>
      <c r="W11" s="17" t="str">
        <f>[7]Outubro!$J$26</f>
        <v>*</v>
      </c>
      <c r="X11" s="17" t="str">
        <f>[7]Outubro!$J$27</f>
        <v>*</v>
      </c>
      <c r="Y11" s="17" t="str">
        <f>[7]Outubro!$J$28</f>
        <v>*</v>
      </c>
      <c r="Z11" s="17">
        <f>[7]Outubro!$J$29</f>
        <v>21.96</v>
      </c>
      <c r="AA11" s="17">
        <f>[7]Outubro!$J$30</f>
        <v>32.76</v>
      </c>
      <c r="AB11" s="17">
        <f>[7]Outubro!$J$31</f>
        <v>54.72</v>
      </c>
      <c r="AC11" s="17">
        <f>[7]Outubro!$J$32</f>
        <v>27</v>
      </c>
      <c r="AD11" s="17">
        <f>[7]Outubro!$J$33</f>
        <v>23.759999999999998</v>
      </c>
      <c r="AE11" s="17">
        <f>[7]Outubro!$J$34</f>
        <v>24.12</v>
      </c>
      <c r="AF11" s="17">
        <f>[7]Outubro!$J$35</f>
        <v>61.92</v>
      </c>
      <c r="AG11" s="27">
        <f>MAX(B11:AF11)</f>
        <v>61.92</v>
      </c>
      <c r="AH11" s="2"/>
    </row>
    <row r="12" spans="1:34" ht="17.100000000000001" customHeight="1" x14ac:dyDescent="0.2">
      <c r="A12" s="15" t="s">
        <v>4</v>
      </c>
      <c r="B12" s="17">
        <f>[8]Outubro!$J$5</f>
        <v>40.32</v>
      </c>
      <c r="C12" s="17">
        <f>[8]Outubro!$J$6</f>
        <v>30.96</v>
      </c>
      <c r="D12" s="17">
        <f>[8]Outubro!$J$7</f>
        <v>54</v>
      </c>
      <c r="E12" s="17">
        <f>[8]Outubro!$J$8</f>
        <v>26.28</v>
      </c>
      <c r="F12" s="17">
        <f>[8]Outubro!$J$9</f>
        <v>59.04</v>
      </c>
      <c r="G12" s="17">
        <f>[8]Outubro!$J$10</f>
        <v>34.92</v>
      </c>
      <c r="H12" s="17">
        <f>[8]Outubro!$J$11</f>
        <v>26.28</v>
      </c>
      <c r="I12" s="17">
        <f>[8]Outubro!$J$12</f>
        <v>29.880000000000003</v>
      </c>
      <c r="J12" s="17">
        <f>[8]Outubro!$J$13</f>
        <v>29.52</v>
      </c>
      <c r="K12" s="17">
        <f>[8]Outubro!$J$14</f>
        <v>49.680000000000007</v>
      </c>
      <c r="L12" s="17">
        <f>[8]Outubro!$J$15</f>
        <v>36.72</v>
      </c>
      <c r="M12" s="17">
        <f>[8]Outubro!$J$16</f>
        <v>47.16</v>
      </c>
      <c r="N12" s="17">
        <f>[8]Outubro!$J$17</f>
        <v>43.2</v>
      </c>
      <c r="O12" s="17">
        <f>[8]Outubro!$J$18</f>
        <v>50.04</v>
      </c>
      <c r="P12" s="17">
        <f>[8]Outubro!$J$19</f>
        <v>46.080000000000005</v>
      </c>
      <c r="Q12" s="17">
        <f>[8]Outubro!$J$20</f>
        <v>30.6</v>
      </c>
      <c r="R12" s="17">
        <f>[8]Outubro!$J$21</f>
        <v>55.800000000000004</v>
      </c>
      <c r="S12" s="17">
        <f>[8]Outubro!$J$22</f>
        <v>35.28</v>
      </c>
      <c r="T12" s="17">
        <f>[8]Outubro!$J$23</f>
        <v>34.56</v>
      </c>
      <c r="U12" s="17">
        <f>[8]Outubro!$J$24</f>
        <v>45.36</v>
      </c>
      <c r="V12" s="17">
        <f>[8]Outubro!$J$25</f>
        <v>37.080000000000005</v>
      </c>
      <c r="W12" s="17">
        <f>[8]Outubro!$J$26</f>
        <v>37.080000000000005</v>
      </c>
      <c r="X12" s="17">
        <f>[8]Outubro!$J$27</f>
        <v>59.4</v>
      </c>
      <c r="Y12" s="17">
        <f>[8]Outubro!$J$28</f>
        <v>57.24</v>
      </c>
      <c r="Z12" s="17">
        <f>[8]Outubro!$J$29</f>
        <v>49.680000000000007</v>
      </c>
      <c r="AA12" s="17">
        <f>[8]Outubro!$J$30</f>
        <v>48.24</v>
      </c>
      <c r="AB12" s="17">
        <f>[8]Outubro!$J$31</f>
        <v>43.92</v>
      </c>
      <c r="AC12" s="17">
        <f>[8]Outubro!$J$32</f>
        <v>29.52</v>
      </c>
      <c r="AD12" s="17">
        <f>[8]Outubro!$J$33</f>
        <v>35.28</v>
      </c>
      <c r="AE12" s="17">
        <f>[8]Outubro!$J$34</f>
        <v>36.72</v>
      </c>
      <c r="AF12" s="17">
        <f>[8]Outubro!$J$35</f>
        <v>56.16</v>
      </c>
      <c r="AG12" s="27">
        <f t="shared" si="1"/>
        <v>59.4</v>
      </c>
      <c r="AH12" s="2"/>
    </row>
    <row r="13" spans="1:34" ht="17.100000000000001" customHeight="1" x14ac:dyDescent="0.2">
      <c r="A13" s="15" t="s">
        <v>5</v>
      </c>
      <c r="B13" s="17">
        <f>[9]Outubro!$J$5</f>
        <v>46.080000000000005</v>
      </c>
      <c r="C13" s="17">
        <f>[9]Outubro!$J$6</f>
        <v>29.880000000000003</v>
      </c>
      <c r="D13" s="17">
        <f>[9]Outubro!$J$7</f>
        <v>38.519999999999996</v>
      </c>
      <c r="E13" s="17">
        <f>[9]Outubro!$J$8</f>
        <v>36.72</v>
      </c>
      <c r="F13" s="17">
        <f>[9]Outubro!$J$9</f>
        <v>41.04</v>
      </c>
      <c r="G13" s="17">
        <f>[9]Outubro!$J$10</f>
        <v>46.440000000000005</v>
      </c>
      <c r="H13" s="17">
        <f>[9]Outubro!$J$11</f>
        <v>30.240000000000002</v>
      </c>
      <c r="I13" s="17">
        <f>[9]Outubro!$J$12</f>
        <v>26.64</v>
      </c>
      <c r="J13" s="17">
        <f>[9]Outubro!$J$13</f>
        <v>30.6</v>
      </c>
      <c r="K13" s="17">
        <f>[9]Outubro!$J$14</f>
        <v>38.880000000000003</v>
      </c>
      <c r="L13" s="17">
        <f>[9]Outubro!$J$15</f>
        <v>20.88</v>
      </c>
      <c r="M13" s="17">
        <f>[9]Outubro!$J$16</f>
        <v>34.92</v>
      </c>
      <c r="N13" s="17">
        <f>[9]Outubro!$J$17</f>
        <v>32.4</v>
      </c>
      <c r="O13" s="17">
        <f>[9]Outubro!$J$18</f>
        <v>33.840000000000003</v>
      </c>
      <c r="P13" s="17">
        <f>[9]Outubro!$J$19</f>
        <v>36.72</v>
      </c>
      <c r="Q13" s="17">
        <f>[9]Outubro!$J$20</f>
        <v>41.76</v>
      </c>
      <c r="R13" s="17">
        <f>[9]Outubro!$J$21</f>
        <v>32.4</v>
      </c>
      <c r="S13" s="17">
        <f>[9]Outubro!$J$22</f>
        <v>23.759999999999998</v>
      </c>
      <c r="T13" s="17">
        <f>[9]Outubro!$J$23</f>
        <v>29.52</v>
      </c>
      <c r="U13" s="17">
        <f>[9]Outubro!$J$24</f>
        <v>57.960000000000008</v>
      </c>
      <c r="V13" s="17">
        <f>[9]Outubro!$J$25</f>
        <v>38.880000000000003</v>
      </c>
      <c r="W13" s="17">
        <f>[9]Outubro!$J$26</f>
        <v>26.64</v>
      </c>
      <c r="X13" s="17">
        <f>[9]Outubro!$J$27</f>
        <v>24.840000000000003</v>
      </c>
      <c r="Y13" s="17">
        <f>[9]Outubro!$J$28</f>
        <v>33.480000000000004</v>
      </c>
      <c r="Z13" s="17">
        <f>[9]Outubro!$J$29</f>
        <v>21.96</v>
      </c>
      <c r="AA13" s="17">
        <f>[9]Outubro!$J$30</f>
        <v>39.6</v>
      </c>
      <c r="AB13" s="17">
        <f>[9]Outubro!$J$31</f>
        <v>48.6</v>
      </c>
      <c r="AC13" s="17">
        <f>[9]Outubro!$J$32</f>
        <v>37.800000000000004</v>
      </c>
      <c r="AD13" s="17">
        <f>[9]Outubro!$J$33</f>
        <v>31.680000000000003</v>
      </c>
      <c r="AE13" s="17">
        <f>[9]Outubro!$J$34</f>
        <v>27</v>
      </c>
      <c r="AF13" s="17">
        <f>[9]Outubro!$J$35</f>
        <v>50.76</v>
      </c>
      <c r="AG13" s="27">
        <f t="shared" si="1"/>
        <v>57.960000000000008</v>
      </c>
      <c r="AH13" s="2"/>
    </row>
    <row r="14" spans="1:34" ht="17.100000000000001" customHeight="1" x14ac:dyDescent="0.2">
      <c r="A14" s="15" t="s">
        <v>47</v>
      </c>
      <c r="B14" s="17">
        <f>[10]Outubro!$J$5</f>
        <v>45.72</v>
      </c>
      <c r="C14" s="17">
        <f>[10]Outubro!$J$6</f>
        <v>34.92</v>
      </c>
      <c r="D14" s="17">
        <f>[10]Outubro!$J$7</f>
        <v>60.839999999999996</v>
      </c>
      <c r="E14" s="17">
        <f>[10]Outubro!$J$8</f>
        <v>27.720000000000002</v>
      </c>
      <c r="F14" s="17">
        <f>[10]Outubro!$J$9</f>
        <v>82.44</v>
      </c>
      <c r="G14" s="17">
        <f>[10]Outubro!$J$10</f>
        <v>46.440000000000005</v>
      </c>
      <c r="H14" s="17">
        <f>[10]Outubro!$J$11</f>
        <v>23.040000000000003</v>
      </c>
      <c r="I14" s="17">
        <f>[10]Outubro!$J$12</f>
        <v>28.08</v>
      </c>
      <c r="J14" s="17">
        <f>[10]Outubro!$J$13</f>
        <v>35.28</v>
      </c>
      <c r="K14" s="17">
        <f>[10]Outubro!$J$14</f>
        <v>41.76</v>
      </c>
      <c r="L14" s="17">
        <f>[10]Outubro!$J$15</f>
        <v>60.480000000000004</v>
      </c>
      <c r="M14" s="17">
        <f>[10]Outubro!$J$16</f>
        <v>37.800000000000004</v>
      </c>
      <c r="N14" s="17">
        <f>[10]Outubro!$J$17</f>
        <v>35.64</v>
      </c>
      <c r="O14" s="17">
        <f>[10]Outubro!$J$18</f>
        <v>52.2</v>
      </c>
      <c r="P14" s="17">
        <f>[10]Outubro!$J$19</f>
        <v>81.72</v>
      </c>
      <c r="Q14" s="17">
        <f>[10]Outubro!$J$20</f>
        <v>34.56</v>
      </c>
      <c r="R14" s="17">
        <f>[10]Outubro!$J$21</f>
        <v>38.880000000000003</v>
      </c>
      <c r="S14" s="17">
        <f>[10]Outubro!$J$22</f>
        <v>51.480000000000004</v>
      </c>
      <c r="T14" s="17">
        <f>[10]Outubro!$J$23</f>
        <v>30.240000000000002</v>
      </c>
      <c r="U14" s="17">
        <f>[10]Outubro!$J$24</f>
        <v>50.76</v>
      </c>
      <c r="V14" s="17">
        <f>[10]Outubro!$J$25</f>
        <v>36.36</v>
      </c>
      <c r="W14" s="17">
        <f>[10]Outubro!$J$26</f>
        <v>41.4</v>
      </c>
      <c r="X14" s="17">
        <f>[10]Outubro!$J$27</f>
        <v>72.360000000000014</v>
      </c>
      <c r="Y14" s="17">
        <f>[10]Outubro!$J$28</f>
        <v>57.24</v>
      </c>
      <c r="Z14" s="17">
        <f>[10]Outubro!$J$29</f>
        <v>61.560000000000009</v>
      </c>
      <c r="AA14" s="17">
        <f>[10]Outubro!$J$30</f>
        <v>63.72</v>
      </c>
      <c r="AB14" s="17">
        <f>[10]Outubro!$J$31</f>
        <v>34.92</v>
      </c>
      <c r="AC14" s="17">
        <f>[10]Outubro!$J$32</f>
        <v>35.64</v>
      </c>
      <c r="AD14" s="17">
        <f>[10]Outubro!$J$33</f>
        <v>25.56</v>
      </c>
      <c r="AE14" s="17">
        <f>[10]Outubro!$J$34</f>
        <v>33.480000000000004</v>
      </c>
      <c r="AF14" s="17">
        <f>[10]Outubro!$J$35</f>
        <v>46.440000000000005</v>
      </c>
      <c r="AG14" s="27">
        <f>MAX(B14:AF14)</f>
        <v>82.44</v>
      </c>
      <c r="AH14" s="2"/>
    </row>
    <row r="15" spans="1:34" ht="17.100000000000001" customHeight="1" x14ac:dyDescent="0.2">
      <c r="A15" s="15" t="s">
        <v>6</v>
      </c>
      <c r="B15" s="17">
        <f>[11]Outubro!$J$5</f>
        <v>40.32</v>
      </c>
      <c r="C15" s="17">
        <f>[11]Outubro!$J$6</f>
        <v>35.28</v>
      </c>
      <c r="D15" s="17">
        <f>[11]Outubro!$J$7</f>
        <v>33.480000000000004</v>
      </c>
      <c r="E15" s="17">
        <f>[11]Outubro!$J$8</f>
        <v>25.56</v>
      </c>
      <c r="F15" s="17">
        <f>[11]Outubro!$J$9</f>
        <v>50.76</v>
      </c>
      <c r="G15" s="17">
        <f>[11]Outubro!$J$10</f>
        <v>35.64</v>
      </c>
      <c r="H15" s="17">
        <f>[11]Outubro!$J$11</f>
        <v>20.88</v>
      </c>
      <c r="I15" s="17">
        <f>[11]Outubro!$J$12</f>
        <v>24.12</v>
      </c>
      <c r="J15" s="17">
        <f>[11]Outubro!$J$13</f>
        <v>29.880000000000003</v>
      </c>
      <c r="K15" s="17">
        <f>[11]Outubro!$J$14</f>
        <v>37.080000000000005</v>
      </c>
      <c r="L15" s="17">
        <f>[11]Outubro!$J$15</f>
        <v>72</v>
      </c>
      <c r="M15" s="17">
        <f>[11]Outubro!$J$16</f>
        <v>32.76</v>
      </c>
      <c r="N15" s="17">
        <f>[11]Outubro!$J$17</f>
        <v>27.720000000000002</v>
      </c>
      <c r="O15" s="17">
        <f>[11]Outubro!$J$18</f>
        <v>57.960000000000008</v>
      </c>
      <c r="P15" s="17">
        <f>[11]Outubro!$J$19</f>
        <v>28.08</v>
      </c>
      <c r="Q15" s="17">
        <f>[11]Outubro!$J$20</f>
        <v>30.96</v>
      </c>
      <c r="R15" s="17">
        <f>[11]Outubro!$J$21</f>
        <v>36</v>
      </c>
      <c r="S15" s="17">
        <f>[11]Outubro!$J$22</f>
        <v>30.96</v>
      </c>
      <c r="T15" s="17">
        <f>[11]Outubro!$J$23</f>
        <v>33.840000000000003</v>
      </c>
      <c r="U15" s="17">
        <f>[11]Outubro!$J$24</f>
        <v>40.680000000000007</v>
      </c>
      <c r="V15" s="17">
        <f>[11]Outubro!$J$25</f>
        <v>24.48</v>
      </c>
      <c r="W15" s="17">
        <f>[11]Outubro!$J$26</f>
        <v>43.92</v>
      </c>
      <c r="X15" s="17">
        <f>[11]Outubro!$J$27</f>
        <v>80.64</v>
      </c>
      <c r="Y15" s="17">
        <f>[11]Outubro!$J$28</f>
        <v>26.64</v>
      </c>
      <c r="Z15" s="17">
        <f>[11]Outubro!$J$29</f>
        <v>43.2</v>
      </c>
      <c r="AA15" s="17">
        <f>[11]Outubro!$J$30</f>
        <v>54</v>
      </c>
      <c r="AB15" s="17">
        <f>[11]Outubro!$J$31</f>
        <v>33.840000000000003</v>
      </c>
      <c r="AC15" s="17">
        <f>[11]Outubro!$J$32</f>
        <v>28.44</v>
      </c>
      <c r="AD15" s="17">
        <f>[11]Outubro!$J$33</f>
        <v>23.040000000000003</v>
      </c>
      <c r="AE15" s="17">
        <f>[11]Outubro!$J$34</f>
        <v>24.12</v>
      </c>
      <c r="AF15" s="17">
        <f>[11]Outubro!$J$35</f>
        <v>39.6</v>
      </c>
      <c r="AG15" s="27">
        <f t="shared" si="1"/>
        <v>80.64</v>
      </c>
      <c r="AH15" s="2"/>
    </row>
    <row r="16" spans="1:34" ht="17.100000000000001" customHeight="1" x14ac:dyDescent="0.2">
      <c r="A16" s="15" t="s">
        <v>7</v>
      </c>
      <c r="B16" s="17">
        <f>[12]Outubro!$J$5</f>
        <v>42.480000000000004</v>
      </c>
      <c r="C16" s="17">
        <f>[12]Outubro!$J$6</f>
        <v>32.76</v>
      </c>
      <c r="D16" s="17">
        <f>[12]Outubro!$J$7</f>
        <v>46.440000000000005</v>
      </c>
      <c r="E16" s="17">
        <f>[12]Outubro!$J$8</f>
        <v>29.52</v>
      </c>
      <c r="F16" s="17">
        <f>[12]Outubro!$J$9</f>
        <v>40.680000000000007</v>
      </c>
      <c r="G16" s="17">
        <f>[12]Outubro!$J$10</f>
        <v>51.480000000000004</v>
      </c>
      <c r="H16" s="17">
        <f>[12]Outubro!$J$11</f>
        <v>25.56</v>
      </c>
      <c r="I16" s="17">
        <f>[12]Outubro!$J$12</f>
        <v>21.6</v>
      </c>
      <c r="J16" s="17">
        <f>[12]Outubro!$J$13</f>
        <v>23.759999999999998</v>
      </c>
      <c r="K16" s="17">
        <f>[12]Outubro!$J$14</f>
        <v>45.36</v>
      </c>
      <c r="L16" s="17">
        <f>[12]Outubro!$J$15</f>
        <v>52.2</v>
      </c>
      <c r="M16" s="17">
        <f>[12]Outubro!$J$16</f>
        <v>54.36</v>
      </c>
      <c r="N16" s="17">
        <f>[12]Outubro!$J$17</f>
        <v>46.800000000000004</v>
      </c>
      <c r="O16" s="17">
        <f>[12]Outubro!$J$18</f>
        <v>46.440000000000005</v>
      </c>
      <c r="P16" s="17">
        <f>[12]Outubro!$J$19</f>
        <v>40.680000000000007</v>
      </c>
      <c r="Q16" s="17">
        <f>[12]Outubro!$J$20</f>
        <v>57.6</v>
      </c>
      <c r="R16" s="17">
        <f>[12]Outubro!$J$21</f>
        <v>39.96</v>
      </c>
      <c r="S16" s="17">
        <f>[12]Outubro!$J$22</f>
        <v>44.64</v>
      </c>
      <c r="T16" s="17">
        <f>[12]Outubro!$J$23</f>
        <v>48.96</v>
      </c>
      <c r="U16" s="17">
        <f>[12]Outubro!$J$24</f>
        <v>34.92</v>
      </c>
      <c r="V16" s="17">
        <f>[12]Outubro!$J$25</f>
        <v>34.200000000000003</v>
      </c>
      <c r="W16" s="17">
        <f>[12]Outubro!$J$26</f>
        <v>25.92</v>
      </c>
      <c r="X16" s="17">
        <f>[12]Outubro!$J$27</f>
        <v>29.880000000000003</v>
      </c>
      <c r="Y16" s="17">
        <f>[12]Outubro!$J$28</f>
        <v>37.080000000000005</v>
      </c>
      <c r="Z16" s="17">
        <f>[12]Outubro!$J$29</f>
        <v>36.36</v>
      </c>
      <c r="AA16" s="17">
        <f>[12]Outubro!$J$30</f>
        <v>39.6</v>
      </c>
      <c r="AB16" s="17">
        <f>[12]Outubro!$J$31</f>
        <v>46.800000000000004</v>
      </c>
      <c r="AC16" s="17">
        <f>[12]Outubro!$J$32</f>
        <v>38.159999999999997</v>
      </c>
      <c r="AD16" s="17">
        <f>[12]Outubro!$J$33</f>
        <v>31.680000000000003</v>
      </c>
      <c r="AE16" s="17">
        <f>[12]Outubro!$J$34</f>
        <v>36.72</v>
      </c>
      <c r="AF16" s="17">
        <f>[12]Outubro!$J$35</f>
        <v>54.72</v>
      </c>
      <c r="AG16" s="27">
        <f t="shared" si="1"/>
        <v>57.6</v>
      </c>
      <c r="AH16" s="2"/>
    </row>
    <row r="17" spans="1:34" ht="17.100000000000001" customHeight="1" x14ac:dyDescent="0.2">
      <c r="A17" s="15" t="s">
        <v>8</v>
      </c>
      <c r="B17" s="17">
        <f>[13]Outubro!$J$5</f>
        <v>34.92</v>
      </c>
      <c r="C17" s="17">
        <f>[13]Outubro!$J$6</f>
        <v>37.440000000000005</v>
      </c>
      <c r="D17" s="17">
        <f>[13]Outubro!$J$7</f>
        <v>43.2</v>
      </c>
      <c r="E17" s="17">
        <f>[13]Outubro!$J$8</f>
        <v>18</v>
      </c>
      <c r="F17" s="17">
        <f>[13]Outubro!$J$9</f>
        <v>26.64</v>
      </c>
      <c r="G17" s="17">
        <f>[13]Outubro!$J$10</f>
        <v>49.680000000000007</v>
      </c>
      <c r="H17" s="17">
        <f>[13]Outubro!$J$11</f>
        <v>30.96</v>
      </c>
      <c r="I17" s="17">
        <f>[13]Outubro!$J$12</f>
        <v>27.720000000000002</v>
      </c>
      <c r="J17" s="17">
        <f>[13]Outubro!$J$13</f>
        <v>24.840000000000003</v>
      </c>
      <c r="K17" s="17">
        <f>[13]Outubro!$J$14</f>
        <v>40.32</v>
      </c>
      <c r="L17" s="17">
        <f>[13]Outubro!$J$15</f>
        <v>51.480000000000004</v>
      </c>
      <c r="M17" s="17">
        <f>[13]Outubro!$J$16</f>
        <v>54.72</v>
      </c>
      <c r="N17" s="17">
        <f>[13]Outubro!$J$17</f>
        <v>46.800000000000004</v>
      </c>
      <c r="O17" s="17">
        <f>[13]Outubro!$J$18</f>
        <v>50.76</v>
      </c>
      <c r="P17" s="17">
        <f>[13]Outubro!$J$19</f>
        <v>33.119999999999997</v>
      </c>
      <c r="Q17" s="17">
        <f>[13]Outubro!$J$20</f>
        <v>46.800000000000004</v>
      </c>
      <c r="R17" s="17">
        <f>[13]Outubro!$J$21</f>
        <v>39.24</v>
      </c>
      <c r="S17" s="17">
        <f>[13]Outubro!$J$22</f>
        <v>36</v>
      </c>
      <c r="T17" s="17">
        <f>[13]Outubro!$J$23</f>
        <v>47.519999999999996</v>
      </c>
      <c r="U17" s="17">
        <f>[13]Outubro!$J$24</f>
        <v>35.64</v>
      </c>
      <c r="V17" s="17">
        <f>[13]Outubro!$J$25</f>
        <v>37.440000000000005</v>
      </c>
      <c r="W17" s="17">
        <f>[13]Outubro!$J$26</f>
        <v>28.8</v>
      </c>
      <c r="X17" s="17">
        <f>[13]Outubro!$J$27</f>
        <v>38.159999999999997</v>
      </c>
      <c r="Y17" s="17">
        <f>[13]Outubro!$J$28</f>
        <v>33.480000000000004</v>
      </c>
      <c r="Z17" s="17">
        <f>[13]Outubro!$J$29</f>
        <v>39.24</v>
      </c>
      <c r="AA17" s="17">
        <f>[13]Outubro!$J$30</f>
        <v>64.08</v>
      </c>
      <c r="AB17" s="17">
        <f>[13]Outubro!$J$31</f>
        <v>46.800000000000004</v>
      </c>
      <c r="AC17" s="17">
        <f>[13]Outubro!$J$32</f>
        <v>38.159999999999997</v>
      </c>
      <c r="AD17" s="17">
        <f>[13]Outubro!$J$33</f>
        <v>42.480000000000004</v>
      </c>
      <c r="AE17" s="17">
        <f>[13]Outubro!$J$34</f>
        <v>39.96</v>
      </c>
      <c r="AF17" s="17">
        <f>[13]Outubro!$J$35</f>
        <v>58.32</v>
      </c>
      <c r="AG17" s="27">
        <f t="shared" si="1"/>
        <v>64.08</v>
      </c>
      <c r="AH17" s="2"/>
    </row>
    <row r="18" spans="1:34" ht="17.100000000000001" customHeight="1" x14ac:dyDescent="0.2">
      <c r="A18" s="15" t="s">
        <v>9</v>
      </c>
      <c r="B18" s="17">
        <f>[14]Outubro!$J$5</f>
        <v>39.24</v>
      </c>
      <c r="C18" s="17">
        <f>[14]Outubro!$J$6</f>
        <v>34.200000000000003</v>
      </c>
      <c r="D18" s="17">
        <f>[14]Outubro!$J$7</f>
        <v>47.519999999999996</v>
      </c>
      <c r="E18" s="17">
        <f>[14]Outubro!$J$8</f>
        <v>24.840000000000003</v>
      </c>
      <c r="F18" s="17">
        <f>[14]Outubro!$J$9</f>
        <v>35.64</v>
      </c>
      <c r="G18" s="17">
        <f>[14]Outubro!$J$10</f>
        <v>46.440000000000005</v>
      </c>
      <c r="H18" s="17">
        <f>[14]Outubro!$J$11</f>
        <v>24.840000000000003</v>
      </c>
      <c r="I18" s="17">
        <f>[14]Outubro!$J$12</f>
        <v>24.48</v>
      </c>
      <c r="J18" s="17">
        <f>[14]Outubro!$J$13</f>
        <v>26.64</v>
      </c>
      <c r="K18" s="17">
        <f>[14]Outubro!$J$14</f>
        <v>34.56</v>
      </c>
      <c r="L18" s="17">
        <f>[14]Outubro!$J$15</f>
        <v>50.04</v>
      </c>
      <c r="M18" s="17">
        <f>[14]Outubro!$J$16</f>
        <v>35.64</v>
      </c>
      <c r="N18" s="17">
        <f>[14]Outubro!$J$17</f>
        <v>53.64</v>
      </c>
      <c r="O18" s="17">
        <f>[14]Outubro!$J$18</f>
        <v>50.76</v>
      </c>
      <c r="P18" s="17">
        <f>[14]Outubro!$J$19</f>
        <v>24.840000000000003</v>
      </c>
      <c r="Q18" s="17">
        <f>[14]Outubro!$J$20</f>
        <v>18</v>
      </c>
      <c r="R18" s="17">
        <f>[14]Outubro!$J$21</f>
        <v>25.2</v>
      </c>
      <c r="S18" s="17">
        <f>[14]Outubro!$J$22</f>
        <v>16.920000000000002</v>
      </c>
      <c r="T18" s="17">
        <f>[14]Outubro!$J$23</f>
        <v>24.48</v>
      </c>
      <c r="U18" s="17">
        <f>[14]Outubro!$J$24</f>
        <v>15.120000000000001</v>
      </c>
      <c r="V18" s="17">
        <f>[14]Outubro!$J$25</f>
        <v>57.960000000000008</v>
      </c>
      <c r="W18" s="17">
        <f>[14]Outubro!$J$26</f>
        <v>28.08</v>
      </c>
      <c r="X18" s="17">
        <f>[14]Outubro!$J$27</f>
        <v>29.16</v>
      </c>
      <c r="Y18" s="17">
        <f>[14]Outubro!$J$28</f>
        <v>23.040000000000003</v>
      </c>
      <c r="Z18" s="17">
        <f>[14]Outubro!$J$29</f>
        <v>22.68</v>
      </c>
      <c r="AA18" s="17">
        <f>[14]Outubro!$J$30</f>
        <v>36.36</v>
      </c>
      <c r="AB18" s="17">
        <f>[14]Outubro!$J$31</f>
        <v>42.12</v>
      </c>
      <c r="AC18" s="17">
        <f>[14]Outubro!$J$32</f>
        <v>42.12</v>
      </c>
      <c r="AD18" s="17">
        <f>[14]Outubro!$J$33</f>
        <v>34.200000000000003</v>
      </c>
      <c r="AE18" s="17">
        <f>[14]Outubro!$J$34</f>
        <v>32.04</v>
      </c>
      <c r="AF18" s="17">
        <f>[14]Outubro!$J$35</f>
        <v>28.44</v>
      </c>
      <c r="AG18" s="27">
        <f t="shared" ref="AG18:AG25" si="2">MAX(B18:AF18)</f>
        <v>57.960000000000008</v>
      </c>
      <c r="AH18" s="2"/>
    </row>
    <row r="19" spans="1:34" ht="17.100000000000001" customHeight="1" x14ac:dyDescent="0.2">
      <c r="A19" s="15" t="s">
        <v>46</v>
      </c>
      <c r="B19" s="17">
        <f>[15]Outubro!$J$5</f>
        <v>41.04</v>
      </c>
      <c r="C19" s="17">
        <f>[15]Outubro!$J$6</f>
        <v>27.36</v>
      </c>
      <c r="D19" s="17">
        <f>[15]Outubro!$J$7</f>
        <v>29.16</v>
      </c>
      <c r="E19" s="17">
        <f>[15]Outubro!$J$8</f>
        <v>21.6</v>
      </c>
      <c r="F19" s="17">
        <f>[15]Outubro!$J$9</f>
        <v>36.72</v>
      </c>
      <c r="G19" s="17">
        <f>[15]Outubro!$J$10</f>
        <v>34.92</v>
      </c>
      <c r="H19" s="17">
        <f>[15]Outubro!$J$11</f>
        <v>20.88</v>
      </c>
      <c r="I19" s="17">
        <f>[15]Outubro!$J$12</f>
        <v>24.48</v>
      </c>
      <c r="J19" s="17">
        <f>[15]Outubro!$J$13</f>
        <v>22.68</v>
      </c>
      <c r="K19" s="17">
        <f>[15]Outubro!$J$14</f>
        <v>30.240000000000002</v>
      </c>
      <c r="L19" s="17">
        <f>[15]Outubro!$J$15</f>
        <v>34.200000000000003</v>
      </c>
      <c r="M19" s="17">
        <f>[15]Outubro!$J$16</f>
        <v>48.24</v>
      </c>
      <c r="N19" s="17">
        <f>[15]Outubro!$J$17</f>
        <v>38.880000000000003</v>
      </c>
      <c r="O19" s="17">
        <f>[15]Outubro!$J$18</f>
        <v>53.28</v>
      </c>
      <c r="P19" s="17">
        <f>[15]Outubro!$J$19</f>
        <v>40.32</v>
      </c>
      <c r="Q19" s="17">
        <f>[15]Outubro!$J$20</f>
        <v>50.04</v>
      </c>
      <c r="R19" s="17">
        <f>[15]Outubro!$J$21</f>
        <v>40.680000000000007</v>
      </c>
      <c r="S19" s="17">
        <f>[15]Outubro!$J$22</f>
        <v>41.4</v>
      </c>
      <c r="T19" s="17">
        <f>[15]Outubro!$J$23</f>
        <v>39.96</v>
      </c>
      <c r="U19" s="17">
        <f>[15]Outubro!$J$24</f>
        <v>37.440000000000005</v>
      </c>
      <c r="V19" s="17">
        <f>[15]Outubro!$J$25</f>
        <v>28.08</v>
      </c>
      <c r="W19" s="17">
        <f>[15]Outubro!$J$26</f>
        <v>21.240000000000002</v>
      </c>
      <c r="X19" s="17">
        <f>[15]Outubro!$J$27</f>
        <v>49.680000000000007</v>
      </c>
      <c r="Y19" s="17">
        <f>[15]Outubro!$J$28</f>
        <v>32.04</v>
      </c>
      <c r="Z19" s="17">
        <f>[15]Outubro!$J$29</f>
        <v>29.52</v>
      </c>
      <c r="AA19" s="17">
        <f>[15]Outubro!$J$30</f>
        <v>36.36</v>
      </c>
      <c r="AB19" s="17">
        <f>[15]Outubro!$J$31</f>
        <v>41.04</v>
      </c>
      <c r="AC19" s="17">
        <f>[15]Outubro!$J$32</f>
        <v>27.720000000000002</v>
      </c>
      <c r="AD19" s="17">
        <f>[15]Outubro!$J$33</f>
        <v>25.2</v>
      </c>
      <c r="AE19" s="17">
        <f>[15]Outubro!$J$34</f>
        <v>29.880000000000003</v>
      </c>
      <c r="AF19" s="17">
        <f>[15]Outubro!$J$35</f>
        <v>50.76</v>
      </c>
      <c r="AG19" s="27">
        <f t="shared" si="2"/>
        <v>53.28</v>
      </c>
      <c r="AH19" s="2"/>
    </row>
    <row r="20" spans="1:34" ht="17.100000000000001" customHeight="1" x14ac:dyDescent="0.2">
      <c r="A20" s="15" t="s">
        <v>10</v>
      </c>
      <c r="B20" s="17">
        <f>[16]Outubro!$J$5</f>
        <v>30.240000000000002</v>
      </c>
      <c r="C20" s="17">
        <f>[16]Outubro!$J$6</f>
        <v>29.880000000000003</v>
      </c>
      <c r="D20" s="17" t="str">
        <f>[16]Outubro!$J$7</f>
        <v>*</v>
      </c>
      <c r="E20" s="17">
        <f>[16]Outubro!$J$8</f>
        <v>18.720000000000002</v>
      </c>
      <c r="F20" s="17">
        <f>[16]Outubro!$J$9</f>
        <v>23.759999999999998</v>
      </c>
      <c r="G20" s="17">
        <f>[16]Outubro!$J$10</f>
        <v>47.16</v>
      </c>
      <c r="H20" s="17">
        <f>[16]Outubro!$J$11</f>
        <v>20.52</v>
      </c>
      <c r="I20" s="17">
        <f>[16]Outubro!$J$12</f>
        <v>26.64</v>
      </c>
      <c r="J20" s="17">
        <f>[16]Outubro!$J$13</f>
        <v>22.68</v>
      </c>
      <c r="K20" s="17">
        <f>[16]Outubro!$J$14</f>
        <v>37.800000000000004</v>
      </c>
      <c r="L20" s="17">
        <f>[16]Outubro!$J$15</f>
        <v>37.800000000000004</v>
      </c>
      <c r="M20" s="17">
        <f>[16]Outubro!$J$16</f>
        <v>48.6</v>
      </c>
      <c r="N20" s="17" t="str">
        <f>[16]Outubro!$J$17</f>
        <v>*</v>
      </c>
      <c r="O20" s="17">
        <f>[16]Outubro!$J$18</f>
        <v>33.840000000000003</v>
      </c>
      <c r="P20" s="17">
        <f>[16]Outubro!$J$19</f>
        <v>28.44</v>
      </c>
      <c r="Q20" s="17">
        <f>[16]Outubro!$J$20</f>
        <v>45</v>
      </c>
      <c r="R20" s="17" t="str">
        <f>[16]Outubro!$J$21</f>
        <v>*</v>
      </c>
      <c r="S20" s="17" t="str">
        <f>[16]Outubro!$J$22</f>
        <v>*</v>
      </c>
      <c r="T20" s="17">
        <f>[16]Outubro!$J$23</f>
        <v>44.28</v>
      </c>
      <c r="U20" s="17">
        <f>[16]Outubro!$J$24</f>
        <v>26.64</v>
      </c>
      <c r="V20" s="17" t="str">
        <f>[16]Outubro!$J$25</f>
        <v>*</v>
      </c>
      <c r="W20" s="17">
        <f>[16]Outubro!$J$26</f>
        <v>18.720000000000002</v>
      </c>
      <c r="X20" s="17">
        <f>[16]Outubro!$J$27</f>
        <v>23.759999999999998</v>
      </c>
      <c r="Y20" s="17">
        <f>[16]Outubro!$J$28</f>
        <v>32.4</v>
      </c>
      <c r="Z20" s="17">
        <f>[16]Outubro!$J$29</f>
        <v>30.6</v>
      </c>
      <c r="AA20" s="17">
        <f>[16]Outubro!$J$30</f>
        <v>29.16</v>
      </c>
      <c r="AB20" s="17">
        <f>[16]Outubro!$J$31</f>
        <v>38.880000000000003</v>
      </c>
      <c r="AC20" s="17">
        <f>[16]Outubro!$J$32</f>
        <v>37.440000000000005</v>
      </c>
      <c r="AD20" s="17">
        <f>[16]Outubro!$J$33</f>
        <v>30.240000000000002</v>
      </c>
      <c r="AE20" s="17">
        <f>[16]Outubro!$J$34</f>
        <v>36.36</v>
      </c>
      <c r="AF20" s="17">
        <f>[16]Outubro!$J$35</f>
        <v>33.480000000000004</v>
      </c>
      <c r="AG20" s="27">
        <f t="shared" si="2"/>
        <v>48.6</v>
      </c>
      <c r="AH20" s="2"/>
    </row>
    <row r="21" spans="1:34" ht="17.100000000000001" customHeight="1" x14ac:dyDescent="0.2">
      <c r="A21" s="15" t="s">
        <v>11</v>
      </c>
      <c r="B21" s="17">
        <f>[17]Outubro!$J$5</f>
        <v>39.96</v>
      </c>
      <c r="C21" s="17">
        <f>[17]Outubro!$J$6</f>
        <v>32.4</v>
      </c>
      <c r="D21" s="17">
        <f>[17]Outubro!$J$7</f>
        <v>41.76</v>
      </c>
      <c r="E21" s="17">
        <f>[17]Outubro!$J$8</f>
        <v>25.2</v>
      </c>
      <c r="F21" s="17">
        <f>[17]Outubro!$J$9</f>
        <v>26.64</v>
      </c>
      <c r="G21" s="17">
        <f>[17]Outubro!$J$10</f>
        <v>35.28</v>
      </c>
      <c r="H21" s="17">
        <f>[17]Outubro!$J$11</f>
        <v>23.759999999999998</v>
      </c>
      <c r="I21" s="17">
        <f>[17]Outubro!$J$12</f>
        <v>25.2</v>
      </c>
      <c r="J21" s="17">
        <f>[17]Outubro!$J$13</f>
        <v>21.96</v>
      </c>
      <c r="K21" s="17">
        <f>[17]Outubro!$J$14</f>
        <v>36.36</v>
      </c>
      <c r="L21" s="17">
        <f>[17]Outubro!$J$15</f>
        <v>50.4</v>
      </c>
      <c r="M21" s="17">
        <f>[17]Outubro!$J$16</f>
        <v>42.12</v>
      </c>
      <c r="N21" s="17">
        <f>[17]Outubro!$J$17</f>
        <v>32.04</v>
      </c>
      <c r="O21" s="17">
        <f>[17]Outubro!$J$18</f>
        <v>46.080000000000005</v>
      </c>
      <c r="P21" s="17">
        <f>[17]Outubro!$J$19</f>
        <v>28.08</v>
      </c>
      <c r="Q21" s="17">
        <f>[17]Outubro!$J$20</f>
        <v>41.04</v>
      </c>
      <c r="R21" s="17">
        <f>[17]Outubro!$J$21</f>
        <v>36.72</v>
      </c>
      <c r="S21" s="17">
        <f>[17]Outubro!$J$22</f>
        <v>32.4</v>
      </c>
      <c r="T21" s="17">
        <f>[17]Outubro!$J$23</f>
        <v>45.72</v>
      </c>
      <c r="U21" s="17">
        <f>[17]Outubro!$J$24</f>
        <v>72</v>
      </c>
      <c r="V21" s="17">
        <f>[17]Outubro!$J$25</f>
        <v>21.6</v>
      </c>
      <c r="W21" s="17">
        <f>[17]Outubro!$J$26</f>
        <v>23.040000000000003</v>
      </c>
      <c r="X21" s="17">
        <f>[17]Outubro!$J$27</f>
        <v>66.960000000000008</v>
      </c>
      <c r="Y21" s="17">
        <f>[17]Outubro!$J$28</f>
        <v>32.04</v>
      </c>
      <c r="Z21" s="17">
        <f>[17]Outubro!$J$29</f>
        <v>29.52</v>
      </c>
      <c r="AA21" s="17">
        <f>[17]Outubro!$J$30</f>
        <v>55.800000000000004</v>
      </c>
      <c r="AB21" s="17">
        <f>[17]Outubro!$J$31</f>
        <v>36.72</v>
      </c>
      <c r="AC21" s="17">
        <f>[17]Outubro!$J$32</f>
        <v>32.04</v>
      </c>
      <c r="AD21" s="17">
        <f>[17]Outubro!$J$33</f>
        <v>29.16</v>
      </c>
      <c r="AE21" s="17">
        <f>[17]Outubro!$J$34</f>
        <v>33.840000000000003</v>
      </c>
      <c r="AF21" s="17">
        <f>[17]Outubro!$J$35</f>
        <v>53.28</v>
      </c>
      <c r="AG21" s="27">
        <f t="shared" si="2"/>
        <v>72</v>
      </c>
      <c r="AH21" s="2"/>
    </row>
    <row r="22" spans="1:34" ht="17.100000000000001" customHeight="1" x14ac:dyDescent="0.2">
      <c r="A22" s="15" t="s">
        <v>12</v>
      </c>
      <c r="B22" s="17">
        <f>[18]Outubro!$J$5</f>
        <v>30.6</v>
      </c>
      <c r="C22" s="17">
        <f>[18]Outubro!$J$6</f>
        <v>24.12</v>
      </c>
      <c r="D22" s="17">
        <f>[18]Outubro!$J$7</f>
        <v>41.76</v>
      </c>
      <c r="E22" s="17">
        <f>[18]Outubro!$J$8</f>
        <v>16.920000000000002</v>
      </c>
      <c r="F22" s="17">
        <f>[18]Outubro!$J$9</f>
        <v>37.800000000000004</v>
      </c>
      <c r="G22" s="17">
        <f>[18]Outubro!$J$10</f>
        <v>27</v>
      </c>
      <c r="H22" s="17">
        <f>[18]Outubro!$J$11</f>
        <v>19.440000000000001</v>
      </c>
      <c r="I22" s="17">
        <f>[18]Outubro!$J$12</f>
        <v>21.6</v>
      </c>
      <c r="J22" s="17">
        <f>[18]Outubro!$J$13</f>
        <v>25.2</v>
      </c>
      <c r="K22" s="17">
        <f>[18]Outubro!$J$14</f>
        <v>24.48</v>
      </c>
      <c r="L22" s="17">
        <f>[18]Outubro!$J$15</f>
        <v>26.28</v>
      </c>
      <c r="M22" s="17">
        <f>[18]Outubro!$J$16</f>
        <v>42.84</v>
      </c>
      <c r="N22" s="17">
        <f>[18]Outubro!$J$17</f>
        <v>34.92</v>
      </c>
      <c r="O22" s="17">
        <f>[18]Outubro!$J$18</f>
        <v>45</v>
      </c>
      <c r="P22" s="17">
        <f>[18]Outubro!$J$19</f>
        <v>39.6</v>
      </c>
      <c r="Q22" s="17">
        <f>[18]Outubro!$J$20</f>
        <v>42.480000000000004</v>
      </c>
      <c r="R22" s="17">
        <f>[18]Outubro!$J$21</f>
        <v>37.080000000000005</v>
      </c>
      <c r="S22" s="17">
        <f>[18]Outubro!$J$22</f>
        <v>32.76</v>
      </c>
      <c r="T22" s="17">
        <f>[18]Outubro!$J$23</f>
        <v>37.440000000000005</v>
      </c>
      <c r="U22" s="17">
        <f>[18]Outubro!$J$24</f>
        <v>52.56</v>
      </c>
      <c r="V22" s="17">
        <f>[18]Outubro!$J$25</f>
        <v>29.52</v>
      </c>
      <c r="W22" s="17">
        <f>[18]Outubro!$J$26</f>
        <v>25.92</v>
      </c>
      <c r="X22" s="17">
        <f>[18]Outubro!$J$27</f>
        <v>47.519999999999996</v>
      </c>
      <c r="Y22" s="17">
        <f>[18]Outubro!$J$28</f>
        <v>36.72</v>
      </c>
      <c r="Z22" s="17">
        <f>[18]Outubro!$J$29</f>
        <v>26.28</v>
      </c>
      <c r="AA22" s="17">
        <f>[18]Outubro!$J$30</f>
        <v>34.56</v>
      </c>
      <c r="AB22" s="17">
        <f>[18]Outubro!$J$31</f>
        <v>38.880000000000003</v>
      </c>
      <c r="AC22" s="17">
        <f>[18]Outubro!$J$32</f>
        <v>34.56</v>
      </c>
      <c r="AD22" s="17">
        <f>[18]Outubro!$J$33</f>
        <v>23.400000000000002</v>
      </c>
      <c r="AE22" s="17">
        <f>[18]Outubro!$J$34</f>
        <v>29.880000000000003</v>
      </c>
      <c r="AF22" s="17">
        <f>[18]Outubro!$J$35</f>
        <v>44.64</v>
      </c>
      <c r="AG22" s="27">
        <f t="shared" si="2"/>
        <v>52.56</v>
      </c>
      <c r="AH22" s="2"/>
    </row>
    <row r="23" spans="1:34" ht="17.100000000000001" customHeight="1" x14ac:dyDescent="0.2">
      <c r="A23" s="15" t="s">
        <v>13</v>
      </c>
      <c r="B23" s="17">
        <f>[19]Outubro!$J$5</f>
        <v>32.4</v>
      </c>
      <c r="C23" s="17">
        <f>[19]Outubro!$J$6</f>
        <v>30.6</v>
      </c>
      <c r="D23" s="17">
        <f>[19]Outubro!$J$7</f>
        <v>44.64</v>
      </c>
      <c r="E23" s="17">
        <f>[19]Outubro!$J$8</f>
        <v>25.2</v>
      </c>
      <c r="F23" s="17">
        <f>[19]Outubro!$J$9</f>
        <v>41.4</v>
      </c>
      <c r="G23" s="17">
        <f>[19]Outubro!$J$10</f>
        <v>45.36</v>
      </c>
      <c r="H23" s="17">
        <f>[19]Outubro!$J$11</f>
        <v>24.840000000000003</v>
      </c>
      <c r="I23" s="17">
        <f>[19]Outubro!$J$12</f>
        <v>24.840000000000003</v>
      </c>
      <c r="J23" s="17">
        <f>[19]Outubro!$J$13</f>
        <v>25.2</v>
      </c>
      <c r="K23" s="17">
        <f>[19]Outubro!$J$14</f>
        <v>31.319999999999997</v>
      </c>
      <c r="L23" s="17">
        <f>[19]Outubro!$J$15</f>
        <v>27</v>
      </c>
      <c r="M23" s="17">
        <f>[19]Outubro!$J$16</f>
        <v>46.080000000000005</v>
      </c>
      <c r="N23" s="17">
        <f>[19]Outubro!$J$17</f>
        <v>39.96</v>
      </c>
      <c r="O23" s="17">
        <f>[19]Outubro!$J$18</f>
        <v>36</v>
      </c>
      <c r="P23" s="17">
        <f>[19]Outubro!$J$19</f>
        <v>49.32</v>
      </c>
      <c r="Q23" s="17">
        <f>[19]Outubro!$J$20</f>
        <v>46.800000000000004</v>
      </c>
      <c r="R23" s="17">
        <f>[19]Outubro!$J$21</f>
        <v>53.28</v>
      </c>
      <c r="S23" s="17">
        <f>[19]Outubro!$J$22</f>
        <v>37.440000000000005</v>
      </c>
      <c r="T23" s="17">
        <f>[19]Outubro!$J$23</f>
        <v>50.76</v>
      </c>
      <c r="U23" s="17">
        <f>[19]Outubro!$J$24</f>
        <v>40.32</v>
      </c>
      <c r="V23" s="17">
        <f>[19]Outubro!$J$25</f>
        <v>33.119999999999997</v>
      </c>
      <c r="W23" s="17">
        <f>[19]Outubro!$J$26</f>
        <v>30.240000000000002</v>
      </c>
      <c r="X23" s="17">
        <f>[19]Outubro!$J$27</f>
        <v>35.28</v>
      </c>
      <c r="Y23" s="17">
        <f>[19]Outubro!$J$28</f>
        <v>72.360000000000014</v>
      </c>
      <c r="Z23" s="17">
        <f>[19]Outubro!$J$29</f>
        <v>34.92</v>
      </c>
      <c r="AA23" s="17">
        <f>[19]Outubro!$J$30</f>
        <v>51.480000000000004</v>
      </c>
      <c r="AB23" s="17">
        <f>[19]Outubro!$J$31</f>
        <v>44.28</v>
      </c>
      <c r="AC23" s="17">
        <f>[19]Outubro!$J$32</f>
        <v>39.96</v>
      </c>
      <c r="AD23" s="17">
        <f>[19]Outubro!$J$33</f>
        <v>31.680000000000003</v>
      </c>
      <c r="AE23" s="17">
        <f>[19]Outubro!$J$34</f>
        <v>38.159999999999997</v>
      </c>
      <c r="AF23" s="17">
        <f>[19]Outubro!$J$35</f>
        <v>60.480000000000004</v>
      </c>
      <c r="AG23" s="27">
        <f t="shared" si="2"/>
        <v>72.360000000000014</v>
      </c>
      <c r="AH23" s="2"/>
    </row>
    <row r="24" spans="1:34" ht="17.100000000000001" customHeight="1" x14ac:dyDescent="0.2">
      <c r="A24" s="15" t="s">
        <v>14</v>
      </c>
      <c r="B24" s="17">
        <f>[20]Outubro!$J$5</f>
        <v>30.6</v>
      </c>
      <c r="C24" s="17">
        <f>[20]Outubro!$J$6</f>
        <v>25.92</v>
      </c>
      <c r="D24" s="17">
        <f>[20]Outubro!$J$7</f>
        <v>63.72</v>
      </c>
      <c r="E24" s="17">
        <f>[20]Outubro!$J$8</f>
        <v>33.840000000000003</v>
      </c>
      <c r="F24" s="17">
        <f>[20]Outubro!$J$9</f>
        <v>29.16</v>
      </c>
      <c r="G24" s="17">
        <f>[20]Outubro!$J$10</f>
        <v>41.76</v>
      </c>
      <c r="H24" s="17">
        <f>[20]Outubro!$J$11</f>
        <v>23.040000000000003</v>
      </c>
      <c r="I24" s="17">
        <f>[20]Outubro!$J$12</f>
        <v>27</v>
      </c>
      <c r="J24" s="17">
        <f>[20]Outubro!$J$13</f>
        <v>24.840000000000003</v>
      </c>
      <c r="K24" s="17">
        <f>[20]Outubro!$J$14</f>
        <v>33.480000000000004</v>
      </c>
      <c r="L24" s="17">
        <f>[20]Outubro!$J$15</f>
        <v>49.32</v>
      </c>
      <c r="M24" s="17">
        <f>[20]Outubro!$J$16</f>
        <v>41.76</v>
      </c>
      <c r="N24" s="17">
        <f>[20]Outubro!$J$17</f>
        <v>41.76</v>
      </c>
      <c r="O24" s="17">
        <f>[20]Outubro!$J$18</f>
        <v>52.92</v>
      </c>
      <c r="P24" s="17">
        <f>[20]Outubro!$J$19</f>
        <v>26.64</v>
      </c>
      <c r="Q24" s="17">
        <f>[20]Outubro!$J$20</f>
        <v>41.4</v>
      </c>
      <c r="R24" s="17">
        <f>[20]Outubro!$J$21</f>
        <v>34.56</v>
      </c>
      <c r="S24" s="17">
        <f>[20]Outubro!$J$22</f>
        <v>32.76</v>
      </c>
      <c r="T24" s="17">
        <f>[20]Outubro!$J$23</f>
        <v>27</v>
      </c>
      <c r="U24" s="17">
        <f>[20]Outubro!$J$24</f>
        <v>36</v>
      </c>
      <c r="V24" s="17">
        <f>[20]Outubro!$J$25</f>
        <v>38.880000000000003</v>
      </c>
      <c r="W24" s="17">
        <f>[20]Outubro!$J$26</f>
        <v>38.159999999999997</v>
      </c>
      <c r="X24" s="17">
        <f>[20]Outubro!$J$27</f>
        <v>56.519999999999996</v>
      </c>
      <c r="Y24" s="17">
        <f>[20]Outubro!$J$28</f>
        <v>29.16</v>
      </c>
      <c r="Z24" s="17">
        <f>[20]Outubro!$J$29</f>
        <v>35.64</v>
      </c>
      <c r="AA24" s="17">
        <f>[20]Outubro!$J$30</f>
        <v>54.72</v>
      </c>
      <c r="AB24" s="17">
        <f>[20]Outubro!$J$31</f>
        <v>54</v>
      </c>
      <c r="AC24" s="17">
        <f>[20]Outubro!$J$32</f>
        <v>38.159999999999997</v>
      </c>
      <c r="AD24" s="17">
        <f>[20]Outubro!$J$33</f>
        <v>27.720000000000002</v>
      </c>
      <c r="AE24" s="17">
        <f>[20]Outubro!$J$34</f>
        <v>24.12</v>
      </c>
      <c r="AF24" s="17">
        <f>[20]Outubro!$J$35</f>
        <v>52.56</v>
      </c>
      <c r="AG24" s="27">
        <f t="shared" si="2"/>
        <v>63.72</v>
      </c>
      <c r="AH24" s="2"/>
    </row>
    <row r="25" spans="1:34" ht="17.100000000000001" customHeight="1" x14ac:dyDescent="0.2">
      <c r="A25" s="15" t="s">
        <v>15</v>
      </c>
      <c r="B25" s="17">
        <f>[21]Outubro!$J$5</f>
        <v>44.28</v>
      </c>
      <c r="C25" s="17">
        <f>[21]Outubro!$J$6</f>
        <v>44.64</v>
      </c>
      <c r="D25" s="17">
        <f>[21]Outubro!$J$7</f>
        <v>42.84</v>
      </c>
      <c r="E25" s="17">
        <f>[21]Outubro!$J$8</f>
        <v>24.840000000000003</v>
      </c>
      <c r="F25" s="17">
        <f>[21]Outubro!$J$9</f>
        <v>30.240000000000002</v>
      </c>
      <c r="G25" s="17">
        <f>[21]Outubro!$J$10</f>
        <v>47.88</v>
      </c>
      <c r="H25" s="17">
        <f>[21]Outubro!$J$11</f>
        <v>30.6</v>
      </c>
      <c r="I25" s="17">
        <f>[21]Outubro!$J$12</f>
        <v>26.28</v>
      </c>
      <c r="J25" s="17">
        <f>[21]Outubro!$J$13</f>
        <v>26.28</v>
      </c>
      <c r="K25" s="17">
        <f>[21]Outubro!$J$14</f>
        <v>45</v>
      </c>
      <c r="L25" s="17">
        <f>[21]Outubro!$J$15</f>
        <v>47.16</v>
      </c>
      <c r="M25" s="17">
        <f>[21]Outubro!$J$16</f>
        <v>53.64</v>
      </c>
      <c r="N25" s="17">
        <f>[21]Outubro!$J$17</f>
        <v>48.96</v>
      </c>
      <c r="O25" s="17">
        <f>[21]Outubro!$J$18</f>
        <v>50.76</v>
      </c>
      <c r="P25" s="17">
        <f>[21]Outubro!$J$19</f>
        <v>43.56</v>
      </c>
      <c r="Q25" s="17">
        <f>[21]Outubro!$J$20</f>
        <v>58.32</v>
      </c>
      <c r="R25" s="17">
        <f>[21]Outubro!$J$21</f>
        <v>43.2</v>
      </c>
      <c r="S25" s="17">
        <f>[21]Outubro!$J$22</f>
        <v>42.12</v>
      </c>
      <c r="T25" s="17">
        <f>[21]Outubro!$J$23</f>
        <v>48.6</v>
      </c>
      <c r="U25" s="17">
        <f>[21]Outubro!$J$24</f>
        <v>34.200000000000003</v>
      </c>
      <c r="V25" s="17">
        <f>[21]Outubro!$J$25</f>
        <v>31.680000000000003</v>
      </c>
      <c r="W25" s="17">
        <f>[21]Outubro!$J$26</f>
        <v>23.040000000000003</v>
      </c>
      <c r="X25" s="17">
        <f>[21]Outubro!$J$27</f>
        <v>39.96</v>
      </c>
      <c r="Y25" s="17">
        <f>[21]Outubro!$J$28</f>
        <v>46.080000000000005</v>
      </c>
      <c r="Z25" s="17">
        <f>[21]Outubro!$J$29</f>
        <v>38.159999999999997</v>
      </c>
      <c r="AA25" s="17">
        <f>[21]Outubro!$J$30</f>
        <v>38.880000000000003</v>
      </c>
      <c r="AB25" s="17">
        <f>[21]Outubro!$J$31</f>
        <v>49.32</v>
      </c>
      <c r="AC25" s="17">
        <f>[21]Outubro!$J$32</f>
        <v>42.12</v>
      </c>
      <c r="AD25" s="17">
        <f>[21]Outubro!$J$33</f>
        <v>32.04</v>
      </c>
      <c r="AE25" s="17">
        <f>[21]Outubro!$J$34</f>
        <v>48.96</v>
      </c>
      <c r="AF25" s="17">
        <f>[21]Outubro!$J$35</f>
        <v>50.4</v>
      </c>
      <c r="AG25" s="27">
        <f t="shared" si="2"/>
        <v>58.32</v>
      </c>
      <c r="AH25" s="2"/>
    </row>
    <row r="26" spans="1:34" ht="17.100000000000001" customHeight="1" x14ac:dyDescent="0.2">
      <c r="A26" s="15" t="s">
        <v>16</v>
      </c>
      <c r="B26" s="17">
        <f>[22]Outubro!$J$5</f>
        <v>27</v>
      </c>
      <c r="C26" s="17">
        <f>[22]Outubro!$J$6</f>
        <v>25.56</v>
      </c>
      <c r="D26" s="17">
        <f>[22]Outubro!$J$7</f>
        <v>47.519999999999996</v>
      </c>
      <c r="E26" s="17">
        <f>[22]Outubro!$J$8</f>
        <v>16.920000000000002</v>
      </c>
      <c r="F26" s="17">
        <f>[22]Outubro!$J$9</f>
        <v>36.72</v>
      </c>
      <c r="G26" s="17">
        <f>[22]Outubro!$J$10</f>
        <v>39.6</v>
      </c>
      <c r="H26" s="17">
        <f>[22]Outubro!$J$11</f>
        <v>21.240000000000002</v>
      </c>
      <c r="I26" s="17">
        <f>[22]Outubro!$J$12</f>
        <v>31.319999999999997</v>
      </c>
      <c r="J26" s="17">
        <f>[22]Outubro!$J$13</f>
        <v>29.16</v>
      </c>
      <c r="K26" s="17">
        <f>[22]Outubro!$J$14</f>
        <v>30.96</v>
      </c>
      <c r="L26" s="17">
        <f>[22]Outubro!$J$15</f>
        <v>25.92</v>
      </c>
      <c r="M26" s="17">
        <f>[22]Outubro!$J$16</f>
        <v>51.12</v>
      </c>
      <c r="N26" s="17">
        <f>[22]Outubro!$J$17</f>
        <v>42.84</v>
      </c>
      <c r="O26" s="17">
        <f>[22]Outubro!$J$18</f>
        <v>36</v>
      </c>
      <c r="P26" s="17">
        <f>[22]Outubro!$J$19</f>
        <v>43.92</v>
      </c>
      <c r="Q26" s="17">
        <f>[22]Outubro!$J$20</f>
        <v>63.72</v>
      </c>
      <c r="R26" s="17">
        <f>[22]Outubro!$J$21</f>
        <v>43.56</v>
      </c>
      <c r="S26" s="17">
        <f>[22]Outubro!$J$22</f>
        <v>46.080000000000005</v>
      </c>
      <c r="T26" s="17">
        <f>[22]Outubro!$J$23</f>
        <v>42.84</v>
      </c>
      <c r="U26" s="17">
        <f>[22]Outubro!$J$24</f>
        <v>34.56</v>
      </c>
      <c r="V26" s="17">
        <f>[22]Outubro!$J$25</f>
        <v>37.800000000000004</v>
      </c>
      <c r="W26" s="17">
        <f>[22]Outubro!$J$26</f>
        <v>29.52</v>
      </c>
      <c r="X26" s="17">
        <f>[22]Outubro!$J$27</f>
        <v>43.2</v>
      </c>
      <c r="Y26" s="17">
        <f>[22]Outubro!$J$28</f>
        <v>43.92</v>
      </c>
      <c r="Z26" s="17">
        <f>[22]Outubro!$J$29</f>
        <v>33.840000000000003</v>
      </c>
      <c r="AA26" s="17">
        <f>[22]Outubro!$J$30</f>
        <v>46.800000000000004</v>
      </c>
      <c r="AB26" s="17">
        <f>[22]Outubro!$J$31</f>
        <v>43.92</v>
      </c>
      <c r="AC26" s="17">
        <f>[22]Outubro!$J$32</f>
        <v>42.12</v>
      </c>
      <c r="AD26" s="17">
        <f>[22]Outubro!$J$33</f>
        <v>29.52</v>
      </c>
      <c r="AE26" s="17">
        <f>[22]Outubro!$J$34</f>
        <v>32.4</v>
      </c>
      <c r="AF26" s="17">
        <f>[22]Outubro!$J$35</f>
        <v>45</v>
      </c>
      <c r="AG26" s="27">
        <f t="shared" ref="AG26:AG29" si="3">MAX(B26:AF26)</f>
        <v>63.72</v>
      </c>
      <c r="AH26" s="2"/>
    </row>
    <row r="27" spans="1:34" ht="17.100000000000001" customHeight="1" x14ac:dyDescent="0.2">
      <c r="A27" s="15" t="s">
        <v>17</v>
      </c>
      <c r="B27" s="17">
        <f>[23]Outubro!$J$5</f>
        <v>44.28</v>
      </c>
      <c r="C27" s="17">
        <f>[23]Outubro!$J$6</f>
        <v>32.04</v>
      </c>
      <c r="D27" s="17">
        <f>[23]Outubro!$J$7</f>
        <v>48.24</v>
      </c>
      <c r="E27" s="17">
        <f>[23]Outubro!$J$8</f>
        <v>28.08</v>
      </c>
      <c r="F27" s="17">
        <f>[23]Outubro!$J$9</f>
        <v>48.6</v>
      </c>
      <c r="G27" s="17">
        <f>[23]Outubro!$J$10</f>
        <v>48.24</v>
      </c>
      <c r="H27" s="17">
        <f>[23]Outubro!$J$11</f>
        <v>40.32</v>
      </c>
      <c r="I27" s="17">
        <f>[23]Outubro!$J$12</f>
        <v>21.240000000000002</v>
      </c>
      <c r="J27" s="17">
        <f>[23]Outubro!$J$13</f>
        <v>21.240000000000002</v>
      </c>
      <c r="K27" s="17">
        <f>[23]Outubro!$J$14</f>
        <v>33.119999999999997</v>
      </c>
      <c r="L27" s="17">
        <f>[23]Outubro!$J$15</f>
        <v>49.32</v>
      </c>
      <c r="M27" s="17">
        <f>[23]Outubro!$J$16</f>
        <v>55.080000000000005</v>
      </c>
      <c r="N27" s="17">
        <f>[23]Outubro!$J$17</f>
        <v>47.519999999999996</v>
      </c>
      <c r="O27" s="17">
        <f>[23]Outubro!$J$18</f>
        <v>54</v>
      </c>
      <c r="P27" s="17">
        <f>[23]Outubro!$J$19</f>
        <v>42.12</v>
      </c>
      <c r="Q27" s="17">
        <f>[23]Outubro!$J$20</f>
        <v>54</v>
      </c>
      <c r="R27" s="17">
        <f>[23]Outubro!$J$21</f>
        <v>43.2</v>
      </c>
      <c r="S27" s="17">
        <f>[23]Outubro!$J$22</f>
        <v>45</v>
      </c>
      <c r="T27" s="17">
        <f>[23]Outubro!$J$23</f>
        <v>54.72</v>
      </c>
      <c r="U27" s="17">
        <f>[23]Outubro!$J$24</f>
        <v>60.839999999999996</v>
      </c>
      <c r="V27" s="17">
        <f>[23]Outubro!$J$25</f>
        <v>29.52</v>
      </c>
      <c r="W27" s="17">
        <f>[23]Outubro!$J$26</f>
        <v>24.12</v>
      </c>
      <c r="X27" s="17">
        <f>[23]Outubro!$J$27</f>
        <v>29.880000000000003</v>
      </c>
      <c r="Y27" s="17">
        <f>[23]Outubro!$J$28</f>
        <v>41.4</v>
      </c>
      <c r="Z27" s="17">
        <f>[23]Outubro!$J$29</f>
        <v>33.840000000000003</v>
      </c>
      <c r="AA27" s="17">
        <f>[23]Outubro!$J$30</f>
        <v>43.92</v>
      </c>
      <c r="AB27" s="17">
        <f>[23]Outubro!$J$31</f>
        <v>42.12</v>
      </c>
      <c r="AC27" s="17">
        <f>[23]Outubro!$J$32</f>
        <v>39.6</v>
      </c>
      <c r="AD27" s="17">
        <f>[23]Outubro!$J$33</f>
        <v>29.16</v>
      </c>
      <c r="AE27" s="17">
        <f>[23]Outubro!$J$34</f>
        <v>29.16</v>
      </c>
      <c r="AF27" s="17">
        <f>[23]Outubro!$J$35</f>
        <v>70.56</v>
      </c>
      <c r="AG27" s="27">
        <f t="shared" si="3"/>
        <v>70.56</v>
      </c>
      <c r="AH27" s="2"/>
    </row>
    <row r="28" spans="1:34" ht="17.100000000000001" customHeight="1" x14ac:dyDescent="0.2">
      <c r="A28" s="15" t="s">
        <v>18</v>
      </c>
      <c r="B28" s="17">
        <f>[24]Outubro!$J$5</f>
        <v>37.440000000000005</v>
      </c>
      <c r="C28" s="17">
        <f>[24]Outubro!$J$6</f>
        <v>36</v>
      </c>
      <c r="D28" s="17">
        <f>[24]Outubro!$J$7</f>
        <v>64.08</v>
      </c>
      <c r="E28" s="17">
        <f>[24]Outubro!$J$8</f>
        <v>40.680000000000007</v>
      </c>
      <c r="F28" s="17">
        <f>[24]Outubro!$J$9</f>
        <v>53.28</v>
      </c>
      <c r="G28" s="17">
        <f>[24]Outubro!$J$10</f>
        <v>46.800000000000004</v>
      </c>
      <c r="H28" s="17">
        <f>[24]Outubro!$J$11</f>
        <v>20.88</v>
      </c>
      <c r="I28" s="17">
        <f>[24]Outubro!$J$12</f>
        <v>23.040000000000003</v>
      </c>
      <c r="J28" s="17">
        <f>[24]Outubro!$J$13</f>
        <v>37.080000000000005</v>
      </c>
      <c r="K28" s="17">
        <f>[24]Outubro!$J$14</f>
        <v>39.24</v>
      </c>
      <c r="L28" s="17">
        <f>[24]Outubro!$J$15</f>
        <v>70.2</v>
      </c>
      <c r="M28" s="17">
        <f>[24]Outubro!$J$16</f>
        <v>48.24</v>
      </c>
      <c r="N28" s="17">
        <f>[24]Outubro!$J$17</f>
        <v>42.84</v>
      </c>
      <c r="O28" s="17">
        <f>[24]Outubro!$J$18</f>
        <v>37.800000000000004</v>
      </c>
      <c r="P28" s="17">
        <f>[24]Outubro!$J$19</f>
        <v>51.84</v>
      </c>
      <c r="Q28" s="17">
        <f>[24]Outubro!$J$20</f>
        <v>39.24</v>
      </c>
      <c r="R28" s="17">
        <f>[24]Outubro!$J$21</f>
        <v>83.52</v>
      </c>
      <c r="S28" s="17">
        <f>[24]Outubro!$J$22</f>
        <v>47.16</v>
      </c>
      <c r="T28" s="17">
        <f>[24]Outubro!$J$23</f>
        <v>38.519999999999996</v>
      </c>
      <c r="U28" s="17">
        <f>[24]Outubro!$J$24</f>
        <v>43.92</v>
      </c>
      <c r="V28" s="17">
        <f>[24]Outubro!$J$25</f>
        <v>34.200000000000003</v>
      </c>
      <c r="W28" s="17">
        <f>[24]Outubro!$J$26</f>
        <v>32.04</v>
      </c>
      <c r="X28" s="17">
        <f>[24]Outubro!$J$27</f>
        <v>41.4</v>
      </c>
      <c r="Y28" s="17">
        <f>[24]Outubro!$J$28</f>
        <v>35.28</v>
      </c>
      <c r="Z28" s="17">
        <f>[24]Outubro!$J$29</f>
        <v>69.84</v>
      </c>
      <c r="AA28" s="17">
        <f>[24]Outubro!$J$30</f>
        <v>83.88000000000001</v>
      </c>
      <c r="AB28" s="17">
        <f>[24]Outubro!$J$31</f>
        <v>50.04</v>
      </c>
      <c r="AC28" s="17">
        <f>[24]Outubro!$J$32</f>
        <v>40.680000000000007</v>
      </c>
      <c r="AD28" s="17">
        <f>[24]Outubro!$J$33</f>
        <v>31.680000000000003</v>
      </c>
      <c r="AE28" s="17">
        <f>[24]Outubro!$J$34</f>
        <v>41.76</v>
      </c>
      <c r="AF28" s="17">
        <f>[24]Outubro!$J$35</f>
        <v>55.080000000000005</v>
      </c>
      <c r="AG28" s="27">
        <f t="shared" si="3"/>
        <v>83.88000000000001</v>
      </c>
      <c r="AH28" s="2"/>
    </row>
    <row r="29" spans="1:34" ht="17.100000000000001" customHeight="1" x14ac:dyDescent="0.2">
      <c r="A29" s="15" t="s">
        <v>19</v>
      </c>
      <c r="B29" s="17">
        <f>[25]Outubro!$J$5</f>
        <v>32.04</v>
      </c>
      <c r="C29" s="17">
        <f>[25]Outubro!$J$6</f>
        <v>39.24</v>
      </c>
      <c r="D29" s="17">
        <f>[25]Outubro!$J$7</f>
        <v>44.28</v>
      </c>
      <c r="E29" s="17">
        <f>[25]Outubro!$J$8</f>
        <v>20.52</v>
      </c>
      <c r="F29" s="17">
        <f>[25]Outubro!$J$9</f>
        <v>32.04</v>
      </c>
      <c r="G29" s="17">
        <f>[25]Outubro!$J$10</f>
        <v>40.32</v>
      </c>
      <c r="H29" s="17">
        <f>[25]Outubro!$J$11</f>
        <v>26.64</v>
      </c>
      <c r="I29" s="17">
        <f>[25]Outubro!$J$12</f>
        <v>27.720000000000002</v>
      </c>
      <c r="J29" s="17">
        <f>[25]Outubro!$J$13</f>
        <v>28.8</v>
      </c>
      <c r="K29" s="17">
        <f>[25]Outubro!$J$14</f>
        <v>39.96</v>
      </c>
      <c r="L29" s="17">
        <f>[25]Outubro!$J$15</f>
        <v>49.680000000000007</v>
      </c>
      <c r="M29" s="17">
        <f>[25]Outubro!$J$16</f>
        <v>54.36</v>
      </c>
      <c r="N29" s="17">
        <f>[25]Outubro!$J$17</f>
        <v>56.519999999999996</v>
      </c>
      <c r="O29" s="17">
        <f>[25]Outubro!$J$18</f>
        <v>60.839999999999996</v>
      </c>
      <c r="P29" s="17">
        <f>[25]Outubro!$J$19</f>
        <v>37.800000000000004</v>
      </c>
      <c r="Q29" s="17">
        <f>[25]Outubro!$J$20</f>
        <v>48.24</v>
      </c>
      <c r="R29" s="17">
        <f>[25]Outubro!$J$21</f>
        <v>40.32</v>
      </c>
      <c r="S29" s="17">
        <f>[25]Outubro!$J$22</f>
        <v>33.840000000000003</v>
      </c>
      <c r="T29" s="17">
        <f>[25]Outubro!$J$23</f>
        <v>53.28</v>
      </c>
      <c r="U29" s="17">
        <f>[25]Outubro!$J$24</f>
        <v>33.840000000000003</v>
      </c>
      <c r="V29" s="17">
        <f>[25]Outubro!$J$25</f>
        <v>37.080000000000005</v>
      </c>
      <c r="W29" s="17">
        <f>[25]Outubro!$J$26</f>
        <v>21.96</v>
      </c>
      <c r="X29" s="17">
        <f>[25]Outubro!$J$27</f>
        <v>36.36</v>
      </c>
      <c r="Y29" s="17">
        <f>[25]Outubro!$J$28</f>
        <v>38.519999999999996</v>
      </c>
      <c r="Z29" s="17">
        <f>[25]Outubro!$J$29</f>
        <v>40.32</v>
      </c>
      <c r="AA29" s="17">
        <f>[25]Outubro!$J$30</f>
        <v>43.56</v>
      </c>
      <c r="AB29" s="17">
        <f>[25]Outubro!$J$31</f>
        <v>45.36</v>
      </c>
      <c r="AC29" s="17">
        <f>[25]Outubro!$J$32</f>
        <v>39.6</v>
      </c>
      <c r="AD29" s="17">
        <f>[25]Outubro!$J$33</f>
        <v>35.28</v>
      </c>
      <c r="AE29" s="17">
        <f>[25]Outubro!$J$34</f>
        <v>53.28</v>
      </c>
      <c r="AF29" s="17">
        <f>[25]Outubro!$J$35</f>
        <v>47.16</v>
      </c>
      <c r="AG29" s="27">
        <f t="shared" si="3"/>
        <v>60.839999999999996</v>
      </c>
      <c r="AH29" s="2"/>
    </row>
    <row r="30" spans="1:34" ht="17.100000000000001" customHeight="1" x14ac:dyDescent="0.2">
      <c r="A30" s="15" t="s">
        <v>31</v>
      </c>
      <c r="B30" s="17" t="str">
        <f>[26]Outubro!$J$5</f>
        <v>*</v>
      </c>
      <c r="C30" s="17" t="str">
        <f>[26]Outubro!$J$6</f>
        <v>*</v>
      </c>
      <c r="D30" s="17" t="str">
        <f>[26]Outubro!$J$7</f>
        <v>*</v>
      </c>
      <c r="E30" s="17" t="str">
        <f>[26]Outubro!$J$8</f>
        <v>*</v>
      </c>
      <c r="F30" s="17" t="str">
        <f>[26]Outubro!$J$9</f>
        <v>*</v>
      </c>
      <c r="G30" s="17" t="str">
        <f>[26]Outubro!$J$10</f>
        <v>*</v>
      </c>
      <c r="H30" s="17" t="str">
        <f>[26]Outubro!$J$11</f>
        <v>*</v>
      </c>
      <c r="I30" s="17" t="str">
        <f>[26]Outubro!$J$12</f>
        <v>*</v>
      </c>
      <c r="J30" s="17" t="str">
        <f>[26]Outubro!$J$13</f>
        <v>*</v>
      </c>
      <c r="K30" s="17" t="str">
        <f>[26]Outubro!$J$14</f>
        <v>*</v>
      </c>
      <c r="L30" s="17" t="str">
        <f>[26]Outubro!$J$15</f>
        <v>*</v>
      </c>
      <c r="M30" s="17" t="str">
        <f>[26]Outubro!$J$16</f>
        <v>*</v>
      </c>
      <c r="N30" s="17" t="str">
        <f>[26]Outubro!$J$17</f>
        <v>*</v>
      </c>
      <c r="O30" s="17" t="str">
        <f>[26]Outubro!$J$18</f>
        <v>*</v>
      </c>
      <c r="P30" s="17" t="str">
        <f>[26]Outubro!$J$19</f>
        <v>*</v>
      </c>
      <c r="Q30" s="17" t="str">
        <f>[26]Outubro!$J$20</f>
        <v>*</v>
      </c>
      <c r="R30" s="17" t="str">
        <f>[26]Outubro!$J$21</f>
        <v>*</v>
      </c>
      <c r="S30" s="17" t="str">
        <f>[26]Outubro!$J$22</f>
        <v>*</v>
      </c>
      <c r="T30" s="17" t="str">
        <f>[26]Outubro!$J$23</f>
        <v>*</v>
      </c>
      <c r="U30" s="17" t="str">
        <f>[26]Outubro!$J$24</f>
        <v>*</v>
      </c>
      <c r="V30" s="17" t="str">
        <f>[26]Outubro!$J$25</f>
        <v>*</v>
      </c>
      <c r="W30" s="17" t="str">
        <f>[26]Outubro!$J$26</f>
        <v>*</v>
      </c>
      <c r="X30" s="17" t="str">
        <f>[26]Outubro!$J$27</f>
        <v>*</v>
      </c>
      <c r="Y30" s="17" t="str">
        <f>[26]Outubro!$J$28</f>
        <v>*</v>
      </c>
      <c r="Z30" s="17" t="str">
        <f>[26]Outubro!$J$29</f>
        <v>*</v>
      </c>
      <c r="AA30" s="17" t="str">
        <f>[26]Outubro!$J$30</f>
        <v>*</v>
      </c>
      <c r="AB30" s="17" t="str">
        <f>[26]Outubro!$J$31</f>
        <v>*</v>
      </c>
      <c r="AC30" s="17" t="str">
        <f>[26]Outubro!$J$32</f>
        <v>*</v>
      </c>
      <c r="AD30" s="17" t="str">
        <f>[26]Outubro!$J$33</f>
        <v>*</v>
      </c>
      <c r="AE30" s="17" t="str">
        <f>[26]Outubro!$J$34</f>
        <v>*</v>
      </c>
      <c r="AF30" s="17" t="str">
        <f>[26]Outubro!$J$35</f>
        <v>*</v>
      </c>
      <c r="AG30" s="27" t="s">
        <v>141</v>
      </c>
      <c r="AH30" s="2"/>
    </row>
    <row r="31" spans="1:34" ht="17.100000000000001" customHeight="1" x14ac:dyDescent="0.2">
      <c r="A31" s="15" t="s">
        <v>48</v>
      </c>
      <c r="B31" s="17">
        <f>[27]Outubro!$J$5</f>
        <v>66.600000000000009</v>
      </c>
      <c r="C31" s="17">
        <f>[27]Outubro!$J$6</f>
        <v>43.56</v>
      </c>
      <c r="D31" s="17">
        <f>[27]Outubro!$J$7</f>
        <v>68.400000000000006</v>
      </c>
      <c r="E31" s="17">
        <f>[27]Outubro!$J$8</f>
        <v>42.84</v>
      </c>
      <c r="F31" s="17">
        <f>[27]Outubro!$J$9</f>
        <v>56.88</v>
      </c>
      <c r="G31" s="17">
        <f>[27]Outubro!$J$10</f>
        <v>37.080000000000005</v>
      </c>
      <c r="H31" s="17">
        <f>[27]Outubro!$J$11</f>
        <v>26.28</v>
      </c>
      <c r="I31" s="17">
        <f>[27]Outubro!$J$12</f>
        <v>29.880000000000003</v>
      </c>
      <c r="J31" s="17">
        <f>[27]Outubro!$J$13</f>
        <v>34.56</v>
      </c>
      <c r="K31" s="17">
        <f>[27]Outubro!$J$14</f>
        <v>52.92</v>
      </c>
      <c r="L31" s="17">
        <f>[27]Outubro!$J$15</f>
        <v>54.36</v>
      </c>
      <c r="M31" s="17">
        <f>[27]Outubro!$J$16</f>
        <v>40.680000000000007</v>
      </c>
      <c r="N31" s="17">
        <f>[27]Outubro!$J$17</f>
        <v>34.56</v>
      </c>
      <c r="O31" s="17">
        <f>[27]Outubro!$J$18</f>
        <v>57.960000000000008</v>
      </c>
      <c r="P31" s="17">
        <f>[27]Outubro!$J$19</f>
        <v>41.4</v>
      </c>
      <c r="Q31" s="17">
        <f>[27]Outubro!$J$20</f>
        <v>38.159999999999997</v>
      </c>
      <c r="R31" s="17">
        <f>[27]Outubro!$J$21</f>
        <v>47.88</v>
      </c>
      <c r="S31" s="17">
        <f>[27]Outubro!$J$22</f>
        <v>39.96</v>
      </c>
      <c r="T31" s="17">
        <f>[27]Outubro!$J$23</f>
        <v>41.4</v>
      </c>
      <c r="U31" s="17">
        <f>[27]Outubro!$J$24</f>
        <v>45.36</v>
      </c>
      <c r="V31" s="17">
        <f>[27]Outubro!$J$25</f>
        <v>37.080000000000005</v>
      </c>
      <c r="W31" s="17">
        <f>[27]Outubro!$J$26</f>
        <v>36</v>
      </c>
      <c r="X31" s="17">
        <f>[27]Outubro!$J$27</f>
        <v>40.680000000000007</v>
      </c>
      <c r="Y31" s="17">
        <f>[27]Outubro!$J$28</f>
        <v>54</v>
      </c>
      <c r="Z31" s="17">
        <f>[27]Outubro!$J$29</f>
        <v>48.6</v>
      </c>
      <c r="AA31" s="17">
        <f>[27]Outubro!$J$30</f>
        <v>57.6</v>
      </c>
      <c r="AB31" s="17">
        <f>[27]Outubro!$J$31</f>
        <v>48.96</v>
      </c>
      <c r="AC31" s="17">
        <f>[27]Outubro!$J$32</f>
        <v>46.800000000000004</v>
      </c>
      <c r="AD31" s="17">
        <f>[27]Outubro!$J$33</f>
        <v>32.04</v>
      </c>
      <c r="AE31" s="17">
        <f>[27]Outubro!$J$34</f>
        <v>30.240000000000002</v>
      </c>
      <c r="AF31" s="17">
        <f>[27]Outubro!$J$35</f>
        <v>47.519999999999996</v>
      </c>
      <c r="AG31" s="27">
        <f>MAX(B31:AF31)</f>
        <v>68.400000000000006</v>
      </c>
      <c r="AH31" s="2"/>
    </row>
    <row r="32" spans="1:34" ht="17.100000000000001" customHeight="1" x14ac:dyDescent="0.2">
      <c r="A32" s="15" t="s">
        <v>20</v>
      </c>
      <c r="B32" s="17" t="str">
        <f>[28]Outubro!$J$5</f>
        <v>*</v>
      </c>
      <c r="C32" s="17" t="str">
        <f>[28]Outubro!$J$6</f>
        <v>*</v>
      </c>
      <c r="D32" s="17" t="str">
        <f>[28]Outubro!$J$7</f>
        <v>*</v>
      </c>
      <c r="E32" s="17" t="str">
        <f>[28]Outubro!$J$8</f>
        <v>*</v>
      </c>
      <c r="F32" s="17" t="str">
        <f>[28]Outubro!$J$9</f>
        <v>*</v>
      </c>
      <c r="G32" s="17" t="str">
        <f>[28]Outubro!$J$10</f>
        <v>*</v>
      </c>
      <c r="H32" s="17" t="str">
        <f>[28]Outubro!$J$11</f>
        <v>*</v>
      </c>
      <c r="I32" s="17" t="str">
        <f>[28]Outubro!$J$12</f>
        <v>*</v>
      </c>
      <c r="J32" s="17" t="str">
        <f>[28]Outubro!$J$13</f>
        <v>*</v>
      </c>
      <c r="K32" s="17" t="str">
        <f>[28]Outubro!$J$14</f>
        <v>*</v>
      </c>
      <c r="L32" s="17" t="str">
        <f>[28]Outubro!$J$15</f>
        <v>*</v>
      </c>
      <c r="M32" s="17" t="str">
        <f>[28]Outubro!$J$16</f>
        <v>*</v>
      </c>
      <c r="N32" s="17" t="str">
        <f>[28]Outubro!$J$17</f>
        <v>*</v>
      </c>
      <c r="O32" s="17" t="str">
        <f>[28]Outubro!$J$18</f>
        <v>*</v>
      </c>
      <c r="P32" s="17" t="str">
        <f>[28]Outubro!$J$19</f>
        <v>*</v>
      </c>
      <c r="Q32" s="17" t="str">
        <f>[28]Outubro!$J$20</f>
        <v>*</v>
      </c>
      <c r="R32" s="17" t="str">
        <f>[28]Outubro!$J$21</f>
        <v>*</v>
      </c>
      <c r="S32" s="17" t="str">
        <f>[28]Outubro!$J$22</f>
        <v>*</v>
      </c>
      <c r="T32" s="17" t="str">
        <f>[28]Outubro!$J$23</f>
        <v>*</v>
      </c>
      <c r="U32" s="17" t="str">
        <f>[28]Outubro!$J$24</f>
        <v>*</v>
      </c>
      <c r="V32" s="17" t="str">
        <f>[28]Outubro!$J$25</f>
        <v>*</v>
      </c>
      <c r="W32" s="17" t="str">
        <f>[28]Outubro!$J$26</f>
        <v>*</v>
      </c>
      <c r="X32" s="17" t="str">
        <f>[28]Outubro!$J$27</f>
        <v>*</v>
      </c>
      <c r="Y32" s="17" t="str">
        <f>[28]Outubro!$J$28</f>
        <v>*</v>
      </c>
      <c r="Z32" s="17" t="str">
        <f>[28]Outubro!$J$29</f>
        <v>*</v>
      </c>
      <c r="AA32" s="17" t="str">
        <f>[28]Outubro!$J$30</f>
        <v>*</v>
      </c>
      <c r="AB32" s="17" t="str">
        <f>[28]Outubro!$J$31</f>
        <v>*</v>
      </c>
      <c r="AC32" s="17" t="str">
        <f>[28]Outubro!$J$32</f>
        <v>*</v>
      </c>
      <c r="AD32" s="17" t="str">
        <f>[28]Outubro!$J$33</f>
        <v>*</v>
      </c>
      <c r="AE32" s="17" t="str">
        <f>[28]Outubro!$J$34</f>
        <v>*</v>
      </c>
      <c r="AF32" s="17" t="str">
        <f>[28]Outubro!$J$35</f>
        <v>*</v>
      </c>
      <c r="AG32" s="27" t="s">
        <v>141</v>
      </c>
      <c r="AH32" s="2"/>
    </row>
    <row r="33" spans="1:35" s="5" customFormat="1" ht="17.100000000000001" customHeight="1" thickBot="1" x14ac:dyDescent="0.25">
      <c r="A33" s="23" t="s">
        <v>33</v>
      </c>
      <c r="B33" s="24">
        <f t="shared" ref="B33:AG33" si="4">MAX(B5:B32)</f>
        <v>66.600000000000009</v>
      </c>
      <c r="C33" s="24">
        <f t="shared" si="4"/>
        <v>53.28</v>
      </c>
      <c r="D33" s="24">
        <f t="shared" si="4"/>
        <v>68.400000000000006</v>
      </c>
      <c r="E33" s="24">
        <f t="shared" si="4"/>
        <v>45</v>
      </c>
      <c r="F33" s="24">
        <f t="shared" si="4"/>
        <v>82.44</v>
      </c>
      <c r="G33" s="24">
        <f t="shared" si="4"/>
        <v>51.480000000000004</v>
      </c>
      <c r="H33" s="24">
        <f t="shared" si="4"/>
        <v>40.32</v>
      </c>
      <c r="I33" s="24">
        <f t="shared" si="4"/>
        <v>31.319999999999997</v>
      </c>
      <c r="J33" s="24">
        <f t="shared" si="4"/>
        <v>37.440000000000005</v>
      </c>
      <c r="K33" s="24">
        <f t="shared" si="4"/>
        <v>52.92</v>
      </c>
      <c r="L33" s="24">
        <f t="shared" si="4"/>
        <v>82.44</v>
      </c>
      <c r="M33" s="24">
        <f t="shared" si="4"/>
        <v>55.080000000000005</v>
      </c>
      <c r="N33" s="24">
        <f t="shared" si="4"/>
        <v>56.519999999999996</v>
      </c>
      <c r="O33" s="24">
        <f t="shared" si="4"/>
        <v>60.839999999999996</v>
      </c>
      <c r="P33" s="24">
        <f t="shared" si="4"/>
        <v>81.72</v>
      </c>
      <c r="Q33" s="24">
        <f t="shared" si="4"/>
        <v>63.72</v>
      </c>
      <c r="R33" s="24">
        <f t="shared" si="4"/>
        <v>83.52</v>
      </c>
      <c r="S33" s="24">
        <f t="shared" si="4"/>
        <v>51.480000000000004</v>
      </c>
      <c r="T33" s="24">
        <f t="shared" si="4"/>
        <v>54.72</v>
      </c>
      <c r="U33" s="24">
        <f t="shared" si="4"/>
        <v>72</v>
      </c>
      <c r="V33" s="24">
        <f t="shared" si="4"/>
        <v>57.960000000000008</v>
      </c>
      <c r="W33" s="24">
        <f t="shared" si="4"/>
        <v>43.92</v>
      </c>
      <c r="X33" s="24">
        <f t="shared" si="4"/>
        <v>80.64</v>
      </c>
      <c r="Y33" s="24">
        <f t="shared" si="4"/>
        <v>72.360000000000014</v>
      </c>
      <c r="Z33" s="24">
        <f t="shared" si="4"/>
        <v>69.84</v>
      </c>
      <c r="AA33" s="24">
        <f t="shared" si="4"/>
        <v>83.88000000000001</v>
      </c>
      <c r="AB33" s="24">
        <f t="shared" si="4"/>
        <v>54.72</v>
      </c>
      <c r="AC33" s="24">
        <f t="shared" si="4"/>
        <v>46.800000000000004</v>
      </c>
      <c r="AD33" s="24">
        <f t="shared" si="4"/>
        <v>42.480000000000004</v>
      </c>
      <c r="AE33" s="24">
        <f t="shared" si="4"/>
        <v>53.28</v>
      </c>
      <c r="AF33" s="24">
        <f t="shared" si="4"/>
        <v>70.56</v>
      </c>
      <c r="AG33" s="26">
        <f t="shared" si="4"/>
        <v>83.88000000000001</v>
      </c>
      <c r="AH33" s="10"/>
    </row>
    <row r="34" spans="1:35" x14ac:dyDescent="0.2">
      <c r="A34" s="109"/>
      <c r="B34" s="110"/>
      <c r="C34" s="110"/>
      <c r="D34" s="110" t="s">
        <v>134</v>
      </c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2"/>
      <c r="AE34" s="113"/>
      <c r="AF34" s="114"/>
      <c r="AG34" s="115"/>
      <c r="AH34"/>
    </row>
    <row r="35" spans="1:35" x14ac:dyDescent="0.2">
      <c r="A35" s="83"/>
      <c r="B35" s="90"/>
      <c r="C35" s="90"/>
      <c r="D35" s="90"/>
      <c r="E35" s="90" t="s">
        <v>135</v>
      </c>
      <c r="F35" s="90"/>
      <c r="G35" s="90"/>
      <c r="H35" s="90"/>
      <c r="I35" s="90"/>
      <c r="J35" s="91"/>
      <c r="K35" s="91"/>
      <c r="L35" s="91"/>
      <c r="M35" s="91" t="s">
        <v>49</v>
      </c>
      <c r="N35" s="91"/>
      <c r="O35" s="91"/>
      <c r="P35" s="91"/>
      <c r="Q35" s="91"/>
      <c r="R35" s="91"/>
      <c r="S35" s="91"/>
      <c r="T35" s="131" t="s">
        <v>136</v>
      </c>
      <c r="U35" s="131"/>
      <c r="V35" s="131"/>
      <c r="W35" s="131"/>
      <c r="X35" s="131"/>
      <c r="Y35" s="91"/>
      <c r="Z35" s="91"/>
      <c r="AA35" s="91"/>
      <c r="AB35" s="91"/>
      <c r="AC35" s="90"/>
      <c r="AD35" s="90"/>
      <c r="AE35" s="90"/>
      <c r="AF35" s="91"/>
      <c r="AG35" s="92"/>
      <c r="AH35" s="2"/>
    </row>
    <row r="36" spans="1:35" ht="13.5" thickBot="1" x14ac:dyDescent="0.25">
      <c r="A36" s="97"/>
      <c r="B36" s="99"/>
      <c r="C36" s="99"/>
      <c r="D36" s="99"/>
      <c r="E36" s="99"/>
      <c r="F36" s="99"/>
      <c r="G36" s="99"/>
      <c r="H36" s="99"/>
      <c r="I36" s="99"/>
      <c r="J36" s="104"/>
      <c r="K36" s="104"/>
      <c r="L36" s="104"/>
      <c r="M36" s="104" t="s">
        <v>50</v>
      </c>
      <c r="N36" s="104"/>
      <c r="O36" s="104"/>
      <c r="P36" s="104"/>
      <c r="Q36" s="99"/>
      <c r="R36" s="99"/>
      <c r="S36" s="99"/>
      <c r="T36" s="138" t="s">
        <v>137</v>
      </c>
      <c r="U36" s="138"/>
      <c r="V36" s="138"/>
      <c r="W36" s="138"/>
      <c r="X36" s="138"/>
      <c r="Y36" s="104"/>
      <c r="Z36" s="104"/>
      <c r="AA36" s="104"/>
      <c r="AB36" s="104"/>
      <c r="AC36" s="99"/>
      <c r="AD36" s="99"/>
      <c r="AE36" s="99"/>
      <c r="AF36" s="99"/>
      <c r="AG36" s="101"/>
      <c r="AH36" s="2"/>
      <c r="AI36" s="2"/>
    </row>
    <row r="37" spans="1:35" x14ac:dyDescent="0.2">
      <c r="AD37" s="9"/>
      <c r="AE37" s="1"/>
      <c r="AF37"/>
      <c r="AG37" s="40"/>
      <c r="AH37" s="40"/>
      <c r="AI37" s="2"/>
    </row>
    <row r="38" spans="1:35" x14ac:dyDescent="0.2">
      <c r="AG38" s="9"/>
      <c r="AH38" s="2"/>
    </row>
    <row r="40" spans="1:35" x14ac:dyDescent="0.2">
      <c r="O40" s="2" t="s">
        <v>51</v>
      </c>
      <c r="V40" s="2" t="s">
        <v>51</v>
      </c>
    </row>
    <row r="46" spans="1:35" x14ac:dyDescent="0.2">
      <c r="C46" s="2" t="s">
        <v>51</v>
      </c>
    </row>
  </sheetData>
  <sheetProtection password="C6EC" sheet="1" objects="1" scenarios="1"/>
  <mergeCells count="36"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2016-11-03T00:47:00Z</cp:lastPrinted>
  <dcterms:created xsi:type="dcterms:W3CDTF">2008-08-15T13:32:29Z</dcterms:created>
  <dcterms:modified xsi:type="dcterms:W3CDTF">2022-03-10T19:27:40Z</dcterms:modified>
</cp:coreProperties>
</file>