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20" windowWidth="15180" windowHeight="883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Chuva!$A$1:$AG$41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62913"/>
</workbook>
</file>

<file path=xl/calcChain.xml><?xml version="1.0" encoding="utf-8"?>
<calcChain xmlns="http://schemas.openxmlformats.org/spreadsheetml/2006/main">
  <c r="AB32" i="13" l="1"/>
  <c r="V17" i="4" l="1"/>
  <c r="U17" i="4"/>
  <c r="T17" i="4"/>
  <c r="S17" i="4"/>
  <c r="R17" i="4"/>
  <c r="Q17" i="4"/>
  <c r="P17" i="4"/>
  <c r="O17" i="4"/>
  <c r="N17" i="4"/>
  <c r="M17" i="4"/>
  <c r="L17" i="4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25" i="14" l="1"/>
  <c r="AG25" i="14"/>
  <c r="AF27" i="7"/>
  <c r="AG27" i="9"/>
  <c r="AF27" i="9"/>
  <c r="AG27" i="8"/>
  <c r="AF27" i="8"/>
  <c r="AF29" i="4"/>
  <c r="AF21" i="4"/>
  <c r="AF25" i="4"/>
  <c r="AF28" i="4"/>
  <c r="AF31" i="4"/>
  <c r="AF30" i="4"/>
  <c r="AF26" i="4"/>
  <c r="AF27" i="4"/>
  <c r="AF8" i="4"/>
  <c r="AF5" i="4"/>
  <c r="AF7" i="4"/>
  <c r="AF11" i="4"/>
  <c r="AF13" i="4"/>
  <c r="AF19" i="4"/>
  <c r="AF14" i="4"/>
  <c r="AF16" i="4"/>
  <c r="AF18" i="4"/>
  <c r="AF9" i="4"/>
  <c r="AF15" i="4"/>
  <c r="AF12" i="4"/>
  <c r="AF20" i="4"/>
  <c r="H30" i="16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14"/>
  <c r="AG27" i="14"/>
  <c r="AH27" i="14"/>
  <c r="B33" i="5"/>
  <c r="AH30" i="14"/>
  <c r="AH12" i="14"/>
  <c r="AH11" i="14"/>
  <c r="AH10" i="14"/>
  <c r="AH9" i="14"/>
  <c r="AH18" i="14"/>
  <c r="AH26" i="14"/>
  <c r="AH25" i="14"/>
  <c r="AH24" i="14"/>
  <c r="AH23" i="14"/>
  <c r="AH22" i="14"/>
  <c r="AH20" i="14"/>
  <c r="AH19" i="14"/>
  <c r="AH32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7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7"/>
  <c r="AG14" i="8"/>
  <c r="AF14" i="8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G16" i="14"/>
  <c r="AF7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13" i="14"/>
  <c r="AF12" i="8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2" i="12"/>
  <c r="AF11" i="9"/>
  <c r="AF10" i="8"/>
  <c r="AG6" i="14"/>
  <c r="AG6" i="9"/>
  <c r="AG5" i="8"/>
  <c r="AG32" i="9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5"/>
  <c r="AF16" i="12"/>
  <c r="AF16" i="15"/>
  <c r="AG15" i="5"/>
  <c r="AF12" i="5"/>
  <c r="AG7" i="6"/>
  <c r="AF7" i="6"/>
  <c r="AG7" i="8"/>
  <c r="AF7" i="12"/>
  <c r="AG6" i="5"/>
  <c r="AF5" i="6"/>
  <c r="AF22" i="4" l="1"/>
  <c r="AG7" i="5"/>
  <c r="AF20" i="5"/>
  <c r="AG24" i="5"/>
  <c r="AF21" i="6"/>
  <c r="AG32" i="6"/>
  <c r="AF15" i="7"/>
  <c r="AG18" i="8"/>
  <c r="AG25" i="9"/>
  <c r="AF25" i="12"/>
  <c r="AF32" i="12"/>
  <c r="AF7" i="15"/>
  <c r="AF32" i="15"/>
  <c r="AG10" i="14"/>
  <c r="AF32" i="14"/>
  <c r="AG32" i="5"/>
  <c r="AF17" i="6"/>
  <c r="AG17" i="8"/>
  <c r="AF18" i="12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8" i="15"/>
  <c r="AF24" i="4"/>
  <c r="AG13" i="5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F30" i="7"/>
  <c r="AG30" i="8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14"/>
  <c r="AG7" i="9"/>
  <c r="AG6" i="6"/>
  <c r="AG33" i="9" l="1"/>
  <c r="AF33" i="4"/>
  <c r="AG33" i="8"/>
  <c r="AG33" i="1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<sst xmlns="http://schemas.openxmlformats.org/spreadsheetml/2006/main" count="653" uniqueCount="147">
  <si>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</si>
  <si>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</si>
  <si>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</si>
  <si>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</si>
  <si>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</si>
  <si>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</si>
  <si>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</si>
  <si>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</si>
  <si>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</si>
  <si>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</si>
  <si>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</si>
  <si>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</si>
  <si>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</si>
  <si>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</si>
  <si>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</si>
  <si>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</si>
  <si>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</si>
  <si>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</si>
  <si>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</si>
  <si>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</si>
  <si>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</si>
  <si>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</si>
  <si>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</si>
  <si>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</si>
  <si>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</si>
  <si>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</si>
  <si>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</si>
  <si>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</si>
  <si>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</si>
  <si>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</si>
  <si>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</si>
  <si>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</si>
  <si>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</si>
  <si>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</si>
  <si>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</si>
  <si>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</si>
  <si>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</si>
  <si>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</si>
  <si>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</si>
  <si>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</si>
  <si>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</si>
  <si>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</si>
  <si>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</si>
  <si>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</si>
  <si>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</si>
  <si>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</si>
  <si>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</si>
  <si>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</si>
  <si>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</si>
  <si>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</si>
  <si>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</si>
  <si>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</si>
  <si>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</si>
  <si>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</si>
  <si>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</si>
  <si>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</si>
  <si>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</si>
  <si>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N</t>
  </si>
  <si>
    <t>O</t>
  </si>
  <si>
    <t>SE</t>
  </si>
  <si>
    <t>L</t>
  </si>
  <si>
    <t>**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</si>
  <si>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</si>
  <si>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</si>
  <si>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</si>
  <si>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</si>
  <si>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</si>
  <si>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</si>
  <si>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</si>
  <si>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</si>
  <si>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</si>
  <si>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</si>
  <si>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</si>
  <si>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</si>
  <si>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</si>
  <si>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</si>
  <si>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</si>
  <si>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</si>
  <si>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</si>
  <si>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</si>
  <si>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</si>
  <si>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</si>
  <si>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</si>
  <si>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</si>
  <si>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</si>
  <si>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</si>
  <si>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</si>
  <si>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</si>
  <si>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</si>
  <si>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</si>
  <si>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</si>
  <si>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</si>
  <si>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</si>
  <si>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</si>
  <si>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</si>
  <si>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</si>
  <si>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</si>
  <si>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</si>
  <si>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</si>
  <si>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</si>
  <si>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</si>
  <si>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</si>
  <si>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</si>
  <si>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</si>
  <si>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</si>
  <si>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</si>
  <si>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</si>
  <si>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</si>
  <si>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</si>
  <si>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</si>
  <si>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</si>
  <si>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</si>
  <si>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</si>
  <si>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</si>
  <si>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</si>
  <si>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</si>
  <si>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</si>
  <si>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</si>
  <si>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</si>
  <si>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</si>
  <si>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</si>
  <si>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</si>
  <si>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</si>
  <si>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</si>
  <si>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</si>
  <si>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</si>
  <si>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</si>
  <si>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</si>
  <si>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</si>
  <si>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</si>
  <si>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</si>
  <si>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</si>
  <si>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</si>
  <si>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</si>
  <si>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</si>
  <si>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</si>
  <si>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</si>
  <si>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Novembro 2016</t>
  </si>
  <si>
    <t>Fonte : Inmet/Sepaf/Agraer/Cemtec-MS</t>
  </si>
  <si>
    <t>Ma. Franciane Rodrigues</t>
  </si>
  <si>
    <t>CoordenadoraTécnica/Cemtec</t>
  </si>
  <si>
    <t xml:space="preserve"> (*)Nenhuma Informação Dispopnivel, pelo INMET</t>
  </si>
  <si>
    <t>Rodovia MS 306 – km 96 – Saída para Cassilândia (Conab)</t>
  </si>
  <si>
    <t>Rodovia BR 163 – km 541 – Zona Rural (Conab)</t>
  </si>
  <si>
    <t>SO</t>
  </si>
  <si>
    <t>NO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</si>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</sst>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18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5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5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9" fillId="7" borderId="0" xfId="0" applyNumberFormat="1" applyFont="1" applyFill="1" applyAlignment="1">
      <alignment horizont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/>
    <xf numFmtId="0" fontId="15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vertical="center"/>
    </xf>
    <xf numFmtId="0" fontId="0" fillId="7" borderId="0" xfId="0" applyFill="1" applyBorder="1"/>
    <xf numFmtId="0" fontId="0" fillId="7" borderId="6" xfId="0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12" fillId="0" borderId="13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7" borderId="0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105833</xdr:colOff>
      <xdr:row>35</xdr:row>
      <xdr:rowOff>148168</xdr:rowOff>
    </xdr:from>
    <xdr:to>
      <xdr:col>16</xdr:col>
      <xdr:colOff>105832</xdr:colOff>
      <xdr:row>37</xdr:row>
      <xdr:rowOff>74084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7609418"/>
          <a:ext cx="1439332" cy="243416"/>
        </a:xfrm>
        <a:prstGeom prst="rect">
          <a:avLst/>
        </a:prstGeom>
      </xdr:spPr>
    </xdr:pic>
    <xdr:clientData/>
  </xdr:twoCellAnchor>
  <xdr:twoCellAnchor editAs="oneCell">
    <xdr:from>
      <xdr:col>27</xdr:col>
      <xdr:colOff>158750</xdr:colOff>
      <xdr:row>34</xdr:row>
      <xdr:rowOff>21166</xdr:rowOff>
    </xdr:from>
    <xdr:to>
      <xdr:col>31</xdr:col>
      <xdr:colOff>238165</xdr:colOff>
      <xdr:row>37</xdr:row>
      <xdr:rowOff>29695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417" y="7323666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137583</xdr:colOff>
      <xdr:row>34</xdr:row>
      <xdr:rowOff>10583</xdr:rowOff>
    </xdr:from>
    <xdr:to>
      <xdr:col>26</xdr:col>
      <xdr:colOff>96595</xdr:colOff>
      <xdr:row>36</xdr:row>
      <xdr:rowOff>127001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083" y="731308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254000</xdr:colOff>
      <xdr:row>34</xdr:row>
      <xdr:rowOff>127000</xdr:rowOff>
    </xdr:from>
    <xdr:to>
      <xdr:col>24</xdr:col>
      <xdr:colOff>253999</xdr:colOff>
      <xdr:row>37</xdr:row>
      <xdr:rowOff>146206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417" y="7429500"/>
          <a:ext cx="1439332" cy="495456"/>
        </a:xfrm>
        <a:prstGeom prst="rect">
          <a:avLst/>
        </a:prstGeom>
      </xdr:spPr>
    </xdr:pic>
    <xdr:clientData/>
  </xdr:twoCellAnchor>
  <xdr:twoCellAnchor editAs="oneCell">
    <xdr:from>
      <xdr:col>29</xdr:col>
      <xdr:colOff>42333</xdr:colOff>
      <xdr:row>34</xdr:row>
      <xdr:rowOff>21167</xdr:rowOff>
    </xdr:from>
    <xdr:to>
      <xdr:col>32</xdr:col>
      <xdr:colOff>333415</xdr:colOff>
      <xdr:row>37</xdr:row>
      <xdr:rowOff>29696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7323667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285750</xdr:colOff>
      <xdr:row>34</xdr:row>
      <xdr:rowOff>84667</xdr:rowOff>
    </xdr:from>
    <xdr:to>
      <xdr:col>28</xdr:col>
      <xdr:colOff>244762</xdr:colOff>
      <xdr:row>37</xdr:row>
      <xdr:rowOff>42335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0" y="738716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84666</xdr:colOff>
      <xdr:row>34</xdr:row>
      <xdr:rowOff>74082</xdr:rowOff>
    </xdr:from>
    <xdr:to>
      <xdr:col>25</xdr:col>
      <xdr:colOff>95249</xdr:colOff>
      <xdr:row>37</xdr:row>
      <xdr:rowOff>93288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916" y="7376582"/>
          <a:ext cx="1449916" cy="495456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95250</xdr:colOff>
      <xdr:row>34</xdr:row>
      <xdr:rowOff>52916</xdr:rowOff>
    </xdr:from>
    <xdr:to>
      <xdr:col>32</xdr:col>
      <xdr:colOff>418082</xdr:colOff>
      <xdr:row>37</xdr:row>
      <xdr:rowOff>61445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167" y="7355416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1111250</xdr:colOff>
      <xdr:row>36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25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95250</xdr:colOff>
      <xdr:row>34</xdr:row>
      <xdr:rowOff>116416</xdr:rowOff>
    </xdr:from>
    <xdr:to>
      <xdr:col>29</xdr:col>
      <xdr:colOff>54261</xdr:colOff>
      <xdr:row>37</xdr:row>
      <xdr:rowOff>74084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833" y="7418916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243418</xdr:colOff>
      <xdr:row>34</xdr:row>
      <xdr:rowOff>137584</xdr:rowOff>
    </xdr:from>
    <xdr:to>
      <xdr:col>24</xdr:col>
      <xdr:colOff>42333</xdr:colOff>
      <xdr:row>37</xdr:row>
      <xdr:rowOff>156790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585" y="7440084"/>
          <a:ext cx="1386415" cy="495456"/>
        </a:xfrm>
        <a:prstGeom prst="rect">
          <a:avLst/>
        </a:prstGeom>
      </xdr:spPr>
    </xdr:pic>
    <xdr:clientData/>
  </xdr:twoCellAnchor>
  <xdr:twoCellAnchor editAs="oneCell">
    <xdr:from>
      <xdr:col>27</xdr:col>
      <xdr:colOff>296334</xdr:colOff>
      <xdr:row>34</xdr:row>
      <xdr:rowOff>21167</xdr:rowOff>
    </xdr:from>
    <xdr:to>
      <xdr:col>31</xdr:col>
      <xdr:colOff>386332</xdr:colOff>
      <xdr:row>37</xdr:row>
      <xdr:rowOff>29696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2334" y="7323667"/>
          <a:ext cx="1666915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105832</xdr:colOff>
      <xdr:row>34</xdr:row>
      <xdr:rowOff>105833</xdr:rowOff>
    </xdr:from>
    <xdr:to>
      <xdr:col>27</xdr:col>
      <xdr:colOff>318844</xdr:colOff>
      <xdr:row>37</xdr:row>
      <xdr:rowOff>63501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9" y="740833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34</xdr:row>
      <xdr:rowOff>84667</xdr:rowOff>
    </xdr:from>
    <xdr:to>
      <xdr:col>24</xdr:col>
      <xdr:colOff>359832</xdr:colOff>
      <xdr:row>37</xdr:row>
      <xdr:rowOff>103873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917" y="7387167"/>
          <a:ext cx="1661582" cy="495456"/>
        </a:xfrm>
        <a:prstGeom prst="rect">
          <a:avLst/>
        </a:prstGeom>
      </xdr:spPr>
    </xdr:pic>
    <xdr:clientData/>
  </xdr:twoCellAnchor>
  <xdr:twoCellAnchor editAs="oneCell">
    <xdr:from>
      <xdr:col>29</xdr:col>
      <xdr:colOff>0</xdr:colOff>
      <xdr:row>34</xdr:row>
      <xdr:rowOff>42333</xdr:rowOff>
    </xdr:from>
    <xdr:to>
      <xdr:col>32</xdr:col>
      <xdr:colOff>439249</xdr:colOff>
      <xdr:row>37</xdr:row>
      <xdr:rowOff>50862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0" y="7344833"/>
          <a:ext cx="1815082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127001</xdr:colOff>
      <xdr:row>34</xdr:row>
      <xdr:rowOff>95250</xdr:rowOff>
    </xdr:from>
    <xdr:to>
      <xdr:col>28</xdr:col>
      <xdr:colOff>223596</xdr:colOff>
      <xdr:row>37</xdr:row>
      <xdr:rowOff>52918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1584" y="73977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10583</xdr:colOff>
      <xdr:row>34</xdr:row>
      <xdr:rowOff>84667</xdr:rowOff>
    </xdr:from>
    <xdr:to>
      <xdr:col>25</xdr:col>
      <xdr:colOff>10582</xdr:colOff>
      <xdr:row>37</xdr:row>
      <xdr:rowOff>103873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7833" y="7387167"/>
          <a:ext cx="1439332" cy="495456"/>
        </a:xfrm>
        <a:prstGeom prst="rect">
          <a:avLst/>
        </a:prstGeom>
      </xdr:spPr>
    </xdr:pic>
    <xdr:clientData/>
  </xdr:twoCellAnchor>
  <xdr:twoCellAnchor editAs="oneCell">
    <xdr:from>
      <xdr:col>29</xdr:col>
      <xdr:colOff>105833</xdr:colOff>
      <xdr:row>34</xdr:row>
      <xdr:rowOff>21167</xdr:rowOff>
    </xdr:from>
    <xdr:to>
      <xdr:col>32</xdr:col>
      <xdr:colOff>439248</xdr:colOff>
      <xdr:row>37</xdr:row>
      <xdr:rowOff>29696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7323667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42333</xdr:colOff>
      <xdr:row>34</xdr:row>
      <xdr:rowOff>52917</xdr:rowOff>
    </xdr:from>
    <xdr:to>
      <xdr:col>29</xdr:col>
      <xdr:colOff>1344</xdr:colOff>
      <xdr:row>37</xdr:row>
      <xdr:rowOff>10585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8916" y="73554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95251</xdr:colOff>
      <xdr:row>34</xdr:row>
      <xdr:rowOff>31750</xdr:rowOff>
    </xdr:from>
    <xdr:to>
      <xdr:col>24</xdr:col>
      <xdr:colOff>179917</xdr:colOff>
      <xdr:row>37</xdr:row>
      <xdr:rowOff>50956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584" y="7334250"/>
          <a:ext cx="1164166" cy="495456"/>
        </a:xfrm>
        <a:prstGeom prst="rect">
          <a:avLst/>
        </a:prstGeom>
      </xdr:spPr>
    </xdr:pic>
    <xdr:clientData/>
  </xdr:twoCellAnchor>
  <xdr:twoCellAnchor editAs="oneCell">
    <xdr:from>
      <xdr:col>28</xdr:col>
      <xdr:colOff>42332</xdr:colOff>
      <xdr:row>34</xdr:row>
      <xdr:rowOff>21167</xdr:rowOff>
    </xdr:from>
    <xdr:to>
      <xdr:col>31</xdr:col>
      <xdr:colOff>481580</xdr:colOff>
      <xdr:row>37</xdr:row>
      <xdr:rowOff>29696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499" y="7323667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243417</xdr:colOff>
      <xdr:row>34</xdr:row>
      <xdr:rowOff>63499</xdr:rowOff>
    </xdr:from>
    <xdr:to>
      <xdr:col>28</xdr:col>
      <xdr:colOff>11928</xdr:colOff>
      <xdr:row>37</xdr:row>
      <xdr:rowOff>21167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7365999"/>
          <a:ext cx="12078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84667</xdr:colOff>
      <xdr:row>35</xdr:row>
      <xdr:rowOff>42333</xdr:rowOff>
    </xdr:from>
    <xdr:to>
      <xdr:col>19</xdr:col>
      <xdr:colOff>201082</xdr:colOff>
      <xdr:row>38</xdr:row>
      <xdr:rowOff>61539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5429250"/>
          <a:ext cx="1090082" cy="495456"/>
        </a:xfrm>
        <a:prstGeom prst="rect">
          <a:avLst/>
        </a:prstGeom>
      </xdr:spPr>
    </xdr:pic>
    <xdr:clientData/>
  </xdr:twoCellAnchor>
  <xdr:twoCellAnchor editAs="oneCell">
    <xdr:from>
      <xdr:col>29</xdr:col>
      <xdr:colOff>105833</xdr:colOff>
      <xdr:row>34</xdr:row>
      <xdr:rowOff>95250</xdr:rowOff>
    </xdr:from>
    <xdr:to>
      <xdr:col>31</xdr:col>
      <xdr:colOff>862583</xdr:colOff>
      <xdr:row>37</xdr:row>
      <xdr:rowOff>103779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3833" y="5323417"/>
          <a:ext cx="1243583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1111250</xdr:colOff>
      <xdr:row>38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5667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31750</xdr:colOff>
      <xdr:row>35</xdr:row>
      <xdr:rowOff>0</xdr:rowOff>
    </xdr:from>
    <xdr:to>
      <xdr:col>28</xdr:col>
      <xdr:colOff>234179</xdr:colOff>
      <xdr:row>37</xdr:row>
      <xdr:rowOff>116418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417" y="53869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42334</xdr:colOff>
      <xdr:row>34</xdr:row>
      <xdr:rowOff>52916</xdr:rowOff>
    </xdr:from>
    <xdr:to>
      <xdr:col>24</xdr:col>
      <xdr:colOff>338667</xdr:colOff>
      <xdr:row>37</xdr:row>
      <xdr:rowOff>72122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5417" y="7355416"/>
          <a:ext cx="1375833" cy="495456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21166</xdr:rowOff>
    </xdr:from>
    <xdr:to>
      <xdr:col>31</xdr:col>
      <xdr:colOff>481581</xdr:colOff>
      <xdr:row>37</xdr:row>
      <xdr:rowOff>29695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0083" y="7323666"/>
          <a:ext cx="1518748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1111250</xdr:colOff>
      <xdr:row>37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12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42333</xdr:colOff>
      <xdr:row>34</xdr:row>
      <xdr:rowOff>116416</xdr:rowOff>
    </xdr:from>
    <xdr:to>
      <xdr:col>28</xdr:col>
      <xdr:colOff>33095</xdr:colOff>
      <xdr:row>37</xdr:row>
      <xdr:rowOff>74084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0" y="7418916"/>
          <a:ext cx="1123178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243418</xdr:colOff>
      <xdr:row>35</xdr:row>
      <xdr:rowOff>10583</xdr:rowOff>
    </xdr:from>
    <xdr:to>
      <xdr:col>26</xdr:col>
      <xdr:colOff>149490</xdr:colOff>
      <xdr:row>38</xdr:row>
      <xdr:rowOff>29790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168" y="7471833"/>
          <a:ext cx="1472405" cy="495457"/>
        </a:xfrm>
        <a:prstGeom prst="rect">
          <a:avLst/>
        </a:prstGeom>
      </xdr:spPr>
    </xdr:pic>
    <xdr:clientData/>
  </xdr:twoCellAnchor>
  <xdr:twoCellAnchor editAs="oneCell">
    <xdr:from>
      <xdr:col>31</xdr:col>
      <xdr:colOff>381000</xdr:colOff>
      <xdr:row>35</xdr:row>
      <xdr:rowOff>10584</xdr:rowOff>
    </xdr:from>
    <xdr:to>
      <xdr:col>33</xdr:col>
      <xdr:colOff>928727</xdr:colOff>
      <xdr:row>38</xdr:row>
      <xdr:rowOff>19114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500" y="7471834"/>
          <a:ext cx="1701310" cy="4847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1111250</xdr:colOff>
      <xdr:row>38</xdr:row>
      <xdr:rowOff>18354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21167</xdr:colOff>
      <xdr:row>35</xdr:row>
      <xdr:rowOff>63500</xdr:rowOff>
    </xdr:from>
    <xdr:to>
      <xdr:col>31</xdr:col>
      <xdr:colOff>181262</xdr:colOff>
      <xdr:row>38</xdr:row>
      <xdr:rowOff>21168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417" y="75247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25.520833333333332</v>
          </cell>
          <cell r="C5">
            <v>33.700000000000003</v>
          </cell>
          <cell r="D5">
            <v>19.100000000000001</v>
          </cell>
          <cell r="E5">
            <v>68.857142857142861</v>
          </cell>
          <cell r="F5">
            <v>100</v>
          </cell>
          <cell r="G5">
            <v>40</v>
          </cell>
          <cell r="H5">
            <v>17.64</v>
          </cell>
          <cell r="I5" t="str">
            <v>SE</v>
          </cell>
          <cell r="J5">
            <v>38.519999999999996</v>
          </cell>
          <cell r="K5">
            <v>0.2</v>
          </cell>
        </row>
        <row r="6">
          <cell r="B6">
            <v>23.645833333333329</v>
          </cell>
          <cell r="C6">
            <v>32.6</v>
          </cell>
          <cell r="D6">
            <v>18.2</v>
          </cell>
          <cell r="E6">
            <v>71.875</v>
          </cell>
          <cell r="F6">
            <v>88</v>
          </cell>
          <cell r="G6">
            <v>41</v>
          </cell>
          <cell r="H6">
            <v>15.48</v>
          </cell>
          <cell r="I6" t="str">
            <v>L</v>
          </cell>
          <cell r="J6">
            <v>73.44</v>
          </cell>
          <cell r="K6">
            <v>24.2</v>
          </cell>
        </row>
        <row r="7">
          <cell r="B7">
            <v>22.362499999999997</v>
          </cell>
          <cell r="C7">
            <v>28.6</v>
          </cell>
          <cell r="D7">
            <v>18.600000000000001</v>
          </cell>
          <cell r="E7">
            <v>65.272727272727266</v>
          </cell>
          <cell r="F7">
            <v>100</v>
          </cell>
          <cell r="G7">
            <v>53</v>
          </cell>
          <cell r="H7">
            <v>10.8</v>
          </cell>
          <cell r="I7" t="str">
            <v>NO</v>
          </cell>
          <cell r="J7">
            <v>20.88</v>
          </cell>
          <cell r="K7">
            <v>0</v>
          </cell>
        </row>
        <row r="8">
          <cell r="B8">
            <v>25.762500000000006</v>
          </cell>
          <cell r="C8">
            <v>32.700000000000003</v>
          </cell>
          <cell r="D8">
            <v>19.7</v>
          </cell>
          <cell r="E8">
            <v>64.263157894736835</v>
          </cell>
          <cell r="F8">
            <v>96</v>
          </cell>
          <cell r="G8">
            <v>39</v>
          </cell>
          <cell r="H8">
            <v>7.9200000000000008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26.941666666666674</v>
          </cell>
          <cell r="C9">
            <v>33.5</v>
          </cell>
          <cell r="D9">
            <v>20.7</v>
          </cell>
          <cell r="E9">
            <v>58.944444444444443</v>
          </cell>
          <cell r="F9">
            <v>100</v>
          </cell>
          <cell r="G9">
            <v>33</v>
          </cell>
          <cell r="H9">
            <v>12.6</v>
          </cell>
          <cell r="I9" t="str">
            <v>O</v>
          </cell>
          <cell r="J9">
            <v>30.240000000000002</v>
          </cell>
          <cell r="K9">
            <v>0</v>
          </cell>
        </row>
        <row r="10">
          <cell r="B10">
            <v>26.912499999999998</v>
          </cell>
          <cell r="C10">
            <v>35.700000000000003</v>
          </cell>
          <cell r="D10">
            <v>19.899999999999999</v>
          </cell>
          <cell r="E10">
            <v>68</v>
          </cell>
          <cell r="F10">
            <v>100</v>
          </cell>
          <cell r="G10">
            <v>33</v>
          </cell>
          <cell r="H10">
            <v>11.16</v>
          </cell>
          <cell r="I10" t="str">
            <v>O</v>
          </cell>
          <cell r="J10">
            <v>29.52</v>
          </cell>
          <cell r="K10">
            <v>0.8</v>
          </cell>
        </row>
        <row r="11">
          <cell r="B11">
            <v>28.241666666666664</v>
          </cell>
          <cell r="C11">
            <v>36.1</v>
          </cell>
          <cell r="D11">
            <v>20</v>
          </cell>
          <cell r="E11">
            <v>52.476190476190474</v>
          </cell>
          <cell r="F11">
            <v>100</v>
          </cell>
          <cell r="G11">
            <v>27</v>
          </cell>
          <cell r="H11">
            <v>10.08</v>
          </cell>
          <cell r="I11" t="str">
            <v>S</v>
          </cell>
          <cell r="J11">
            <v>31.319999999999997</v>
          </cell>
          <cell r="K11">
            <v>0.2</v>
          </cell>
        </row>
        <row r="12">
          <cell r="B12">
            <v>27.341666666666665</v>
          </cell>
          <cell r="C12">
            <v>35.700000000000003</v>
          </cell>
          <cell r="D12">
            <v>20.2</v>
          </cell>
          <cell r="E12">
            <v>60.652173913043477</v>
          </cell>
          <cell r="F12">
            <v>100</v>
          </cell>
          <cell r="G12">
            <v>31</v>
          </cell>
          <cell r="H12">
            <v>14.04</v>
          </cell>
          <cell r="I12" t="str">
            <v>O</v>
          </cell>
          <cell r="J12">
            <v>42.12</v>
          </cell>
          <cell r="K12">
            <v>0</v>
          </cell>
        </row>
        <row r="13">
          <cell r="B13">
            <v>27.991666666666671</v>
          </cell>
          <cell r="C13">
            <v>36.799999999999997</v>
          </cell>
          <cell r="D13">
            <v>20.8</v>
          </cell>
          <cell r="E13">
            <v>57.55</v>
          </cell>
          <cell r="F13">
            <v>100</v>
          </cell>
          <cell r="G13">
            <v>28</v>
          </cell>
          <cell r="H13">
            <v>13.32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29.004166666666663</v>
          </cell>
          <cell r="C14">
            <v>36.6</v>
          </cell>
          <cell r="D14">
            <v>21.8</v>
          </cell>
          <cell r="E14">
            <v>59.956521739130437</v>
          </cell>
          <cell r="F14">
            <v>100</v>
          </cell>
          <cell r="G14">
            <v>31</v>
          </cell>
          <cell r="H14">
            <v>6.84</v>
          </cell>
          <cell r="I14" t="str">
            <v>N</v>
          </cell>
          <cell r="J14">
            <v>22.68</v>
          </cell>
          <cell r="K14">
            <v>0</v>
          </cell>
        </row>
        <row r="15">
          <cell r="B15">
            <v>27.0625</v>
          </cell>
          <cell r="C15">
            <v>34.6</v>
          </cell>
          <cell r="D15">
            <v>23.4</v>
          </cell>
          <cell r="E15">
            <v>68.5</v>
          </cell>
          <cell r="F15">
            <v>89</v>
          </cell>
          <cell r="G15">
            <v>41</v>
          </cell>
          <cell r="H15">
            <v>14.76</v>
          </cell>
          <cell r="I15" t="str">
            <v>O</v>
          </cell>
          <cell r="J15">
            <v>47.16</v>
          </cell>
          <cell r="K15">
            <v>0</v>
          </cell>
        </row>
        <row r="16">
          <cell r="B16">
            <v>23.779166666666669</v>
          </cell>
          <cell r="C16">
            <v>28.9</v>
          </cell>
          <cell r="D16">
            <v>22.4</v>
          </cell>
          <cell r="E16">
            <v>78.125</v>
          </cell>
          <cell r="F16">
            <v>100</v>
          </cell>
          <cell r="G16">
            <v>55</v>
          </cell>
          <cell r="H16">
            <v>10.8</v>
          </cell>
          <cell r="I16" t="str">
            <v>O</v>
          </cell>
          <cell r="J16">
            <v>26.28</v>
          </cell>
          <cell r="K16">
            <v>6.0000000000000009</v>
          </cell>
        </row>
        <row r="17">
          <cell r="B17">
            <v>21.737499999999997</v>
          </cell>
          <cell r="C17">
            <v>23.3</v>
          </cell>
          <cell r="D17">
            <v>19.3</v>
          </cell>
          <cell r="E17">
            <v>100</v>
          </cell>
          <cell r="F17">
            <v>100</v>
          </cell>
          <cell r="G17">
            <v>96</v>
          </cell>
          <cell r="H17">
            <v>11.520000000000001</v>
          </cell>
          <cell r="I17" t="str">
            <v>SO</v>
          </cell>
          <cell r="J17">
            <v>24.840000000000003</v>
          </cell>
          <cell r="K17">
            <v>15.8</v>
          </cell>
        </row>
        <row r="18">
          <cell r="B18">
            <v>23.629166666666663</v>
          </cell>
          <cell r="C18">
            <v>28.8</v>
          </cell>
          <cell r="D18">
            <v>20.7</v>
          </cell>
          <cell r="E18">
            <v>67.36363636363636</v>
          </cell>
          <cell r="F18">
            <v>100</v>
          </cell>
          <cell r="G18">
            <v>53</v>
          </cell>
          <cell r="H18">
            <v>7.5600000000000005</v>
          </cell>
          <cell r="I18" t="str">
            <v>O</v>
          </cell>
          <cell r="J18">
            <v>17.28</v>
          </cell>
          <cell r="K18">
            <v>0.4</v>
          </cell>
        </row>
        <row r="19">
          <cell r="B19">
            <v>25.595833333333331</v>
          </cell>
          <cell r="C19">
            <v>32.799999999999997</v>
          </cell>
          <cell r="D19">
            <v>18.8</v>
          </cell>
          <cell r="E19">
            <v>61.666666666666664</v>
          </cell>
          <cell r="F19">
            <v>98</v>
          </cell>
          <cell r="G19">
            <v>40</v>
          </cell>
          <cell r="H19">
            <v>9.7200000000000006</v>
          </cell>
          <cell r="I19" t="str">
            <v>NE</v>
          </cell>
          <cell r="J19">
            <v>25.92</v>
          </cell>
          <cell r="K19">
            <v>0</v>
          </cell>
        </row>
        <row r="20">
          <cell r="B20">
            <v>27.091666666666665</v>
          </cell>
          <cell r="C20">
            <v>34.5</v>
          </cell>
          <cell r="D20">
            <v>20.3</v>
          </cell>
          <cell r="E20">
            <v>58.611111111111114</v>
          </cell>
          <cell r="F20">
            <v>100</v>
          </cell>
          <cell r="G20">
            <v>32</v>
          </cell>
          <cell r="H20">
            <v>10.44</v>
          </cell>
          <cell r="I20" t="str">
            <v>NE</v>
          </cell>
          <cell r="J20">
            <v>26.64</v>
          </cell>
          <cell r="K20">
            <v>0</v>
          </cell>
        </row>
        <row r="21">
          <cell r="B21">
            <v>27.170833333333331</v>
          </cell>
          <cell r="C21">
            <v>33.200000000000003</v>
          </cell>
          <cell r="D21">
            <v>23.3</v>
          </cell>
          <cell r="E21">
            <v>65</v>
          </cell>
          <cell r="F21">
            <v>81</v>
          </cell>
          <cell r="G21">
            <v>39</v>
          </cell>
          <cell r="H21">
            <v>16.2</v>
          </cell>
          <cell r="I21" t="str">
            <v>NO</v>
          </cell>
          <cell r="J21">
            <v>29.880000000000003</v>
          </cell>
          <cell r="K21">
            <v>0</v>
          </cell>
        </row>
        <row r="22">
          <cell r="B22">
            <v>25.408333333333331</v>
          </cell>
          <cell r="C22">
            <v>31.1</v>
          </cell>
          <cell r="D22">
            <v>20.2</v>
          </cell>
          <cell r="E22">
            <v>53.291666666666664</v>
          </cell>
          <cell r="F22">
            <v>84</v>
          </cell>
          <cell r="G22">
            <v>24</v>
          </cell>
          <cell r="H22">
            <v>16.2</v>
          </cell>
          <cell r="I22" t="str">
            <v>NO</v>
          </cell>
          <cell r="J22">
            <v>37.800000000000004</v>
          </cell>
          <cell r="K22">
            <v>0</v>
          </cell>
        </row>
        <row r="23">
          <cell r="B23">
            <v>21.941666666666666</v>
          </cell>
          <cell r="C23">
            <v>30.4</v>
          </cell>
          <cell r="D23">
            <v>13.3</v>
          </cell>
          <cell r="E23">
            <v>50.666666666666664</v>
          </cell>
          <cell r="F23">
            <v>82</v>
          </cell>
          <cell r="G23">
            <v>26</v>
          </cell>
          <cell r="H23">
            <v>15.840000000000002</v>
          </cell>
          <cell r="I23" t="str">
            <v>SO</v>
          </cell>
          <cell r="J23">
            <v>35.28</v>
          </cell>
          <cell r="K23">
            <v>0</v>
          </cell>
        </row>
        <row r="24">
          <cell r="B24">
            <v>22.458333333333339</v>
          </cell>
          <cell r="C24">
            <v>32.700000000000003</v>
          </cell>
          <cell r="D24">
            <v>12.5</v>
          </cell>
          <cell r="E24">
            <v>54.31818181818182</v>
          </cell>
          <cell r="F24">
            <v>100</v>
          </cell>
          <cell r="G24">
            <v>21</v>
          </cell>
          <cell r="H24">
            <v>15.840000000000002</v>
          </cell>
          <cell r="I24" t="str">
            <v>O</v>
          </cell>
          <cell r="J24">
            <v>33.119999999999997</v>
          </cell>
          <cell r="K24">
            <v>0</v>
          </cell>
        </row>
        <row r="25">
          <cell r="B25">
            <v>24.95</v>
          </cell>
          <cell r="C25">
            <v>36.200000000000003</v>
          </cell>
          <cell r="D25">
            <v>14.2</v>
          </cell>
          <cell r="E25">
            <v>50.363636363636367</v>
          </cell>
          <cell r="F25">
            <v>100</v>
          </cell>
          <cell r="G25">
            <v>17</v>
          </cell>
          <cell r="H25">
            <v>7.5600000000000005</v>
          </cell>
          <cell r="I25" t="str">
            <v>O</v>
          </cell>
          <cell r="J25">
            <v>21.240000000000002</v>
          </cell>
          <cell r="K25">
            <v>0</v>
          </cell>
        </row>
        <row r="26">
          <cell r="B26">
            <v>27.975000000000005</v>
          </cell>
          <cell r="C26">
            <v>35.9</v>
          </cell>
          <cell r="D26">
            <v>21.2</v>
          </cell>
          <cell r="E26">
            <v>46.541666666666664</v>
          </cell>
          <cell r="F26">
            <v>81</v>
          </cell>
          <cell r="G26">
            <v>17</v>
          </cell>
          <cell r="H26">
            <v>12.96</v>
          </cell>
          <cell r="I26" t="str">
            <v>NO</v>
          </cell>
          <cell r="J26">
            <v>26.64</v>
          </cell>
          <cell r="K26">
            <v>0</v>
          </cell>
        </row>
        <row r="27">
          <cell r="B27">
            <v>27.870833333333334</v>
          </cell>
          <cell r="C27">
            <v>37.1</v>
          </cell>
          <cell r="D27">
            <v>20</v>
          </cell>
          <cell r="E27">
            <v>53.833333333333336</v>
          </cell>
          <cell r="F27">
            <v>93</v>
          </cell>
          <cell r="G27">
            <v>21</v>
          </cell>
          <cell r="H27">
            <v>9.7200000000000006</v>
          </cell>
          <cell r="I27" t="str">
            <v>NO</v>
          </cell>
          <cell r="J27">
            <v>20.52</v>
          </cell>
          <cell r="K27">
            <v>0</v>
          </cell>
        </row>
        <row r="28">
          <cell r="B28">
            <v>28.695833333333329</v>
          </cell>
          <cell r="C28">
            <v>37.799999999999997</v>
          </cell>
          <cell r="D28">
            <v>20.3</v>
          </cell>
          <cell r="E28">
            <v>56.652173913043477</v>
          </cell>
          <cell r="F28">
            <v>100</v>
          </cell>
          <cell r="G28">
            <v>25</v>
          </cell>
          <cell r="H28">
            <v>7.5600000000000005</v>
          </cell>
          <cell r="I28" t="str">
            <v>O</v>
          </cell>
          <cell r="J28">
            <v>22.68</v>
          </cell>
          <cell r="K28">
            <v>0</v>
          </cell>
        </row>
        <row r="29">
          <cell r="B29">
            <v>30.629166666666666</v>
          </cell>
          <cell r="C29">
            <v>39.299999999999997</v>
          </cell>
          <cell r="D29">
            <v>23.4</v>
          </cell>
          <cell r="E29">
            <v>55</v>
          </cell>
          <cell r="F29">
            <v>89</v>
          </cell>
          <cell r="G29">
            <v>23</v>
          </cell>
          <cell r="H29">
            <v>11.879999999999999</v>
          </cell>
          <cell r="I29" t="str">
            <v>SE</v>
          </cell>
          <cell r="J29">
            <v>30.6</v>
          </cell>
          <cell r="K29">
            <v>0</v>
          </cell>
        </row>
        <row r="30">
          <cell r="B30">
            <v>26.525000000000002</v>
          </cell>
          <cell r="C30">
            <v>36.9</v>
          </cell>
          <cell r="D30">
            <v>22.1</v>
          </cell>
          <cell r="E30">
            <v>70.904761904761898</v>
          </cell>
          <cell r="F30">
            <v>100</v>
          </cell>
          <cell r="G30">
            <v>31</v>
          </cell>
          <cell r="H30">
            <v>12.96</v>
          </cell>
          <cell r="I30" t="str">
            <v>O</v>
          </cell>
          <cell r="J30">
            <v>51.84</v>
          </cell>
          <cell r="K30">
            <v>0.60000000000000009</v>
          </cell>
        </row>
        <row r="31">
          <cell r="B31">
            <v>27.137499999999999</v>
          </cell>
          <cell r="C31">
            <v>33.9</v>
          </cell>
          <cell r="D31">
            <v>22.7</v>
          </cell>
          <cell r="E31">
            <v>57.583333333333336</v>
          </cell>
          <cell r="F31">
            <v>100</v>
          </cell>
          <cell r="G31">
            <v>38</v>
          </cell>
          <cell r="H31">
            <v>9.7200000000000006</v>
          </cell>
          <cell r="I31" t="str">
            <v>NE</v>
          </cell>
          <cell r="J31">
            <v>27</v>
          </cell>
          <cell r="K31">
            <v>0</v>
          </cell>
        </row>
        <row r="32">
          <cell r="B32">
            <v>29.074999999999999</v>
          </cell>
          <cell r="C32">
            <v>37.1</v>
          </cell>
          <cell r="D32">
            <v>24.3</v>
          </cell>
          <cell r="E32">
            <v>64.521739130434781</v>
          </cell>
          <cell r="F32">
            <v>100</v>
          </cell>
          <cell r="G32">
            <v>27</v>
          </cell>
          <cell r="H32">
            <v>11.520000000000001</v>
          </cell>
          <cell r="I32" t="str">
            <v>NE</v>
          </cell>
          <cell r="J32">
            <v>33.480000000000004</v>
          </cell>
          <cell r="K32">
            <v>2.4</v>
          </cell>
        </row>
        <row r="33">
          <cell r="B33">
            <v>27.875000000000004</v>
          </cell>
          <cell r="C33">
            <v>35.700000000000003</v>
          </cell>
          <cell r="D33">
            <v>22.1</v>
          </cell>
          <cell r="E33">
            <v>62.708333333333336</v>
          </cell>
          <cell r="F33">
            <v>88</v>
          </cell>
          <cell r="G33">
            <v>34</v>
          </cell>
          <cell r="H33">
            <v>15.840000000000002</v>
          </cell>
          <cell r="I33" t="str">
            <v>SO</v>
          </cell>
          <cell r="J33">
            <v>33.480000000000004</v>
          </cell>
          <cell r="K33">
            <v>0</v>
          </cell>
        </row>
        <row r="34">
          <cell r="B34">
            <v>27.799999999999997</v>
          </cell>
          <cell r="C34">
            <v>34.1</v>
          </cell>
          <cell r="D34">
            <v>22.6</v>
          </cell>
          <cell r="E34">
            <v>64.833333333333329</v>
          </cell>
          <cell r="F34">
            <v>89</v>
          </cell>
          <cell r="G34">
            <v>39</v>
          </cell>
          <cell r="H34">
            <v>12.6</v>
          </cell>
          <cell r="I34" t="str">
            <v>SO</v>
          </cell>
          <cell r="J34">
            <v>25.92</v>
          </cell>
          <cell r="K34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25.916666666666661</v>
          </cell>
          <cell r="C5">
            <v>34</v>
          </cell>
          <cell r="D5">
            <v>19.399999999999999</v>
          </cell>
          <cell r="E5">
            <v>62</v>
          </cell>
          <cell r="F5">
            <v>86</v>
          </cell>
          <cell r="G5">
            <v>33</v>
          </cell>
          <cell r="H5">
            <v>21.240000000000002</v>
          </cell>
          <cell r="I5" t="str">
            <v>SO</v>
          </cell>
          <cell r="J5">
            <v>48.96</v>
          </cell>
          <cell r="K5">
            <v>0.2</v>
          </cell>
        </row>
        <row r="6">
          <cell r="B6">
            <v>21.525000000000006</v>
          </cell>
          <cell r="C6">
            <v>28</v>
          </cell>
          <cell r="D6">
            <v>17.2</v>
          </cell>
          <cell r="E6">
            <v>79.75</v>
          </cell>
          <cell r="F6">
            <v>96</v>
          </cell>
          <cell r="G6">
            <v>56</v>
          </cell>
          <cell r="H6">
            <v>26.28</v>
          </cell>
          <cell r="I6" t="str">
            <v>SO</v>
          </cell>
          <cell r="J6">
            <v>83.52</v>
          </cell>
          <cell r="K6">
            <v>21</v>
          </cell>
        </row>
        <row r="7">
          <cell r="B7">
            <v>18.487499999999994</v>
          </cell>
          <cell r="C7">
            <v>26.6</v>
          </cell>
          <cell r="D7">
            <v>11.5</v>
          </cell>
          <cell r="E7">
            <v>65.375</v>
          </cell>
          <cell r="F7">
            <v>92</v>
          </cell>
          <cell r="G7">
            <v>25</v>
          </cell>
          <cell r="H7">
            <v>8.64</v>
          </cell>
          <cell r="I7" t="str">
            <v>SO</v>
          </cell>
          <cell r="J7">
            <v>27.720000000000002</v>
          </cell>
          <cell r="K7">
            <v>0</v>
          </cell>
        </row>
        <row r="8">
          <cell r="B8">
            <v>20.258333333333336</v>
          </cell>
          <cell r="C8">
            <v>30.5</v>
          </cell>
          <cell r="D8">
            <v>10.9</v>
          </cell>
          <cell r="E8">
            <v>53.833333333333336</v>
          </cell>
          <cell r="F8">
            <v>88</v>
          </cell>
          <cell r="G8">
            <v>18</v>
          </cell>
          <cell r="H8">
            <v>8.2799999999999994</v>
          </cell>
          <cell r="I8" t="str">
            <v>SO</v>
          </cell>
          <cell r="J8">
            <v>22.32</v>
          </cell>
          <cell r="K8">
            <v>0</v>
          </cell>
        </row>
        <row r="9">
          <cell r="B9">
            <v>23.245833333333334</v>
          </cell>
          <cell r="C9">
            <v>32.1</v>
          </cell>
          <cell r="D9">
            <v>16</v>
          </cell>
          <cell r="E9">
            <v>56.625</v>
          </cell>
          <cell r="F9">
            <v>78</v>
          </cell>
          <cell r="G9">
            <v>34</v>
          </cell>
          <cell r="H9">
            <v>15.120000000000001</v>
          </cell>
          <cell r="I9" t="str">
            <v>SO</v>
          </cell>
          <cell r="J9">
            <v>31.319999999999997</v>
          </cell>
          <cell r="K9">
            <v>0</v>
          </cell>
        </row>
        <row r="10">
          <cell r="B10">
            <v>24.645833333333332</v>
          </cell>
          <cell r="C10">
            <v>32.700000000000003</v>
          </cell>
          <cell r="D10">
            <v>17.100000000000001</v>
          </cell>
          <cell r="E10">
            <v>59.458333333333336</v>
          </cell>
          <cell r="F10">
            <v>86</v>
          </cell>
          <cell r="G10">
            <v>29</v>
          </cell>
          <cell r="H10">
            <v>18</v>
          </cell>
          <cell r="I10" t="str">
            <v>SO</v>
          </cell>
          <cell r="J10">
            <v>33.840000000000003</v>
          </cell>
          <cell r="K10">
            <v>0</v>
          </cell>
        </row>
        <row r="11">
          <cell r="B11">
            <v>26.416666666666671</v>
          </cell>
          <cell r="C11">
            <v>35.200000000000003</v>
          </cell>
          <cell r="D11">
            <v>19.2</v>
          </cell>
          <cell r="E11">
            <v>56.666666666666664</v>
          </cell>
          <cell r="F11">
            <v>87</v>
          </cell>
          <cell r="G11">
            <v>23</v>
          </cell>
          <cell r="H11">
            <v>13.32</v>
          </cell>
          <cell r="I11" t="str">
            <v>SO</v>
          </cell>
          <cell r="J11">
            <v>26.64</v>
          </cell>
          <cell r="K11">
            <v>0</v>
          </cell>
        </row>
        <row r="12">
          <cell r="B12">
            <v>23.566666666666666</v>
          </cell>
          <cell r="C12">
            <v>28.8</v>
          </cell>
          <cell r="D12">
            <v>20.100000000000001</v>
          </cell>
          <cell r="E12">
            <v>71.083333333333329</v>
          </cell>
          <cell r="F12">
            <v>91</v>
          </cell>
          <cell r="G12">
            <v>43</v>
          </cell>
          <cell r="H12">
            <v>18</v>
          </cell>
          <cell r="I12" t="str">
            <v>SO</v>
          </cell>
          <cell r="J12">
            <v>41.04</v>
          </cell>
          <cell r="K12">
            <v>1.2</v>
          </cell>
        </row>
        <row r="13">
          <cell r="B13">
            <v>25.087499999999995</v>
          </cell>
          <cell r="C13">
            <v>33.4</v>
          </cell>
          <cell r="D13">
            <v>18.399999999999999</v>
          </cell>
          <cell r="E13">
            <v>69.75</v>
          </cell>
          <cell r="F13">
            <v>97</v>
          </cell>
          <cell r="G13">
            <v>32</v>
          </cell>
          <cell r="H13">
            <v>12.96</v>
          </cell>
          <cell r="I13" t="str">
            <v>SO</v>
          </cell>
          <cell r="J13">
            <v>36.36</v>
          </cell>
          <cell r="K13">
            <v>0</v>
          </cell>
        </row>
        <row r="14">
          <cell r="B14">
            <v>26.933333333333334</v>
          </cell>
          <cell r="C14">
            <v>35.1</v>
          </cell>
          <cell r="D14">
            <v>20.2</v>
          </cell>
          <cell r="E14">
            <v>66.291666666666671</v>
          </cell>
          <cell r="F14">
            <v>94</v>
          </cell>
          <cell r="G14">
            <v>31</v>
          </cell>
          <cell r="H14">
            <v>7.9200000000000008</v>
          </cell>
          <cell r="I14" t="str">
            <v>SO</v>
          </cell>
          <cell r="J14">
            <v>23.040000000000003</v>
          </cell>
          <cell r="K14">
            <v>0</v>
          </cell>
        </row>
        <row r="15">
          <cell r="B15">
            <v>23.350000000000005</v>
          </cell>
          <cell r="C15">
            <v>27.6</v>
          </cell>
          <cell r="D15">
            <v>17.2</v>
          </cell>
          <cell r="E15">
            <v>74.625</v>
          </cell>
          <cell r="F15">
            <v>96</v>
          </cell>
          <cell r="G15">
            <v>41</v>
          </cell>
          <cell r="H15">
            <v>29.880000000000003</v>
          </cell>
          <cell r="I15" t="str">
            <v>SO</v>
          </cell>
          <cell r="J15">
            <v>78.84</v>
          </cell>
          <cell r="K15">
            <v>5.8</v>
          </cell>
        </row>
        <row r="16">
          <cell r="B16">
            <v>23.054166666666664</v>
          </cell>
          <cell r="C16">
            <v>29.9</v>
          </cell>
          <cell r="D16">
            <v>18</v>
          </cell>
          <cell r="E16">
            <v>68.291666666666671</v>
          </cell>
          <cell r="F16">
            <v>88</v>
          </cell>
          <cell r="G16">
            <v>39</v>
          </cell>
          <cell r="H16">
            <v>13.68</v>
          </cell>
          <cell r="I16" t="str">
            <v>SO</v>
          </cell>
          <cell r="J16">
            <v>33.480000000000004</v>
          </cell>
          <cell r="K16">
            <v>0</v>
          </cell>
        </row>
        <row r="17">
          <cell r="B17">
            <v>22.283333333333331</v>
          </cell>
          <cell r="C17">
            <v>26.1</v>
          </cell>
          <cell r="D17">
            <v>19.600000000000001</v>
          </cell>
          <cell r="E17">
            <v>78.25</v>
          </cell>
          <cell r="F17">
            <v>89</v>
          </cell>
          <cell r="G17">
            <v>60</v>
          </cell>
          <cell r="H17">
            <v>21.240000000000002</v>
          </cell>
          <cell r="I17" t="str">
            <v>SO</v>
          </cell>
          <cell r="J17">
            <v>33.840000000000003</v>
          </cell>
          <cell r="K17">
            <v>0</v>
          </cell>
        </row>
        <row r="18">
          <cell r="B18">
            <v>23.320833333333329</v>
          </cell>
          <cell r="C18">
            <v>30.3</v>
          </cell>
          <cell r="D18">
            <v>17.5</v>
          </cell>
          <cell r="E18">
            <v>71.666666666666671</v>
          </cell>
          <cell r="F18">
            <v>97</v>
          </cell>
          <cell r="G18">
            <v>39</v>
          </cell>
          <cell r="H18">
            <v>19.8</v>
          </cell>
          <cell r="I18" t="str">
            <v>SO</v>
          </cell>
          <cell r="J18">
            <v>34.92</v>
          </cell>
          <cell r="K18">
            <v>0</v>
          </cell>
        </row>
        <row r="19">
          <cell r="B19">
            <v>24.187499999999996</v>
          </cell>
          <cell r="C19">
            <v>31.1</v>
          </cell>
          <cell r="D19">
            <v>18</v>
          </cell>
          <cell r="E19">
            <v>67.916666666666671</v>
          </cell>
          <cell r="F19">
            <v>91</v>
          </cell>
          <cell r="G19">
            <v>40</v>
          </cell>
          <cell r="H19">
            <v>13.68</v>
          </cell>
          <cell r="I19" t="str">
            <v>SO</v>
          </cell>
          <cell r="J19">
            <v>32.04</v>
          </cell>
          <cell r="K19">
            <v>0</v>
          </cell>
        </row>
        <row r="20">
          <cell r="B20">
            <v>24.95</v>
          </cell>
          <cell r="C20">
            <v>32.700000000000003</v>
          </cell>
          <cell r="D20">
            <v>18</v>
          </cell>
          <cell r="E20">
            <v>65.333333333333329</v>
          </cell>
          <cell r="F20">
            <v>96</v>
          </cell>
          <cell r="G20">
            <v>26</v>
          </cell>
          <cell r="H20">
            <v>11.520000000000001</v>
          </cell>
          <cell r="I20" t="str">
            <v>SO</v>
          </cell>
          <cell r="J20">
            <v>29.52</v>
          </cell>
          <cell r="K20">
            <v>0</v>
          </cell>
        </row>
        <row r="21">
          <cell r="B21">
            <v>23.987499999999997</v>
          </cell>
          <cell r="C21">
            <v>33.4</v>
          </cell>
          <cell r="D21">
            <v>17.100000000000001</v>
          </cell>
          <cell r="E21">
            <v>65.833333333333329</v>
          </cell>
          <cell r="F21">
            <v>92</v>
          </cell>
          <cell r="G21">
            <v>28</v>
          </cell>
          <cell r="H21">
            <v>22.68</v>
          </cell>
          <cell r="I21" t="str">
            <v>SO</v>
          </cell>
          <cell r="J21">
            <v>51.480000000000004</v>
          </cell>
          <cell r="K21">
            <v>0</v>
          </cell>
        </row>
        <row r="22">
          <cell r="B22">
            <v>19.412499999999998</v>
          </cell>
          <cell r="C22">
            <v>26.5</v>
          </cell>
          <cell r="D22">
            <v>13.3</v>
          </cell>
          <cell r="E22">
            <v>59.291666666666664</v>
          </cell>
          <cell r="F22">
            <v>86</v>
          </cell>
          <cell r="G22">
            <v>30</v>
          </cell>
          <cell r="H22">
            <v>15.120000000000001</v>
          </cell>
          <cell r="I22" t="str">
            <v>SO</v>
          </cell>
          <cell r="J22">
            <v>39.6</v>
          </cell>
          <cell r="K22">
            <v>0</v>
          </cell>
        </row>
        <row r="23">
          <cell r="B23">
            <v>18.704166666666666</v>
          </cell>
          <cell r="C23">
            <v>29.3</v>
          </cell>
          <cell r="D23">
            <v>8.9</v>
          </cell>
          <cell r="E23">
            <v>54.333333333333336</v>
          </cell>
          <cell r="F23">
            <v>84</v>
          </cell>
          <cell r="G23">
            <v>25</v>
          </cell>
          <cell r="H23">
            <v>32.4</v>
          </cell>
          <cell r="I23" t="str">
            <v>SO</v>
          </cell>
          <cell r="J23">
            <v>47.519999999999996</v>
          </cell>
          <cell r="K23">
            <v>0</v>
          </cell>
        </row>
        <row r="24">
          <cell r="B24">
            <v>21.175000000000001</v>
          </cell>
          <cell r="C24">
            <v>30.6</v>
          </cell>
          <cell r="D24">
            <v>10.9</v>
          </cell>
          <cell r="E24">
            <v>52.791666666666664</v>
          </cell>
          <cell r="F24">
            <v>90</v>
          </cell>
          <cell r="G24">
            <v>21</v>
          </cell>
          <cell r="H24">
            <v>23.040000000000003</v>
          </cell>
          <cell r="I24" t="str">
            <v>SO</v>
          </cell>
          <cell r="J24">
            <v>38.880000000000003</v>
          </cell>
          <cell r="K24">
            <v>0</v>
          </cell>
        </row>
        <row r="25">
          <cell r="B25">
            <v>23.891666666666666</v>
          </cell>
          <cell r="C25">
            <v>34.799999999999997</v>
          </cell>
          <cell r="D25">
            <v>14.5</v>
          </cell>
          <cell r="E25">
            <v>47.041666666666664</v>
          </cell>
          <cell r="F25">
            <v>85</v>
          </cell>
          <cell r="G25">
            <v>20</v>
          </cell>
          <cell r="H25">
            <v>11.520000000000001</v>
          </cell>
          <cell r="I25" t="str">
            <v>SO</v>
          </cell>
          <cell r="J25">
            <v>24.840000000000003</v>
          </cell>
          <cell r="K25">
            <v>0</v>
          </cell>
        </row>
        <row r="26">
          <cell r="B26">
            <v>25.716666666666669</v>
          </cell>
          <cell r="C26">
            <v>34.1</v>
          </cell>
          <cell r="D26">
            <v>17.899999999999999</v>
          </cell>
          <cell r="E26">
            <v>47.666666666666664</v>
          </cell>
          <cell r="F26">
            <v>81</v>
          </cell>
          <cell r="G26">
            <v>23</v>
          </cell>
          <cell r="H26">
            <v>9.7200000000000006</v>
          </cell>
          <cell r="I26" t="str">
            <v>SO</v>
          </cell>
          <cell r="J26">
            <v>24.840000000000003</v>
          </cell>
          <cell r="K26">
            <v>0</v>
          </cell>
        </row>
        <row r="27">
          <cell r="B27">
            <v>24.712500000000006</v>
          </cell>
          <cell r="C27">
            <v>33.799999999999997</v>
          </cell>
          <cell r="D27">
            <v>16.600000000000001</v>
          </cell>
          <cell r="E27">
            <v>52.25</v>
          </cell>
          <cell r="F27">
            <v>85</v>
          </cell>
          <cell r="G27">
            <v>23</v>
          </cell>
          <cell r="H27">
            <v>10.44</v>
          </cell>
          <cell r="I27" t="str">
            <v>SO</v>
          </cell>
          <cell r="J27">
            <v>27</v>
          </cell>
          <cell r="K27">
            <v>0</v>
          </cell>
        </row>
        <row r="28">
          <cell r="B28">
            <v>26.599999999999994</v>
          </cell>
          <cell r="C28">
            <v>35.6</v>
          </cell>
          <cell r="D28">
            <v>19.399999999999999</v>
          </cell>
          <cell r="E28">
            <v>49.916666666666664</v>
          </cell>
          <cell r="F28">
            <v>78</v>
          </cell>
          <cell r="G28">
            <v>25</v>
          </cell>
          <cell r="H28">
            <v>12.24</v>
          </cell>
          <cell r="I28" t="str">
            <v>SO</v>
          </cell>
          <cell r="J28">
            <v>25.2</v>
          </cell>
          <cell r="K28">
            <v>0</v>
          </cell>
        </row>
        <row r="29">
          <cell r="B29">
            <v>25.474999999999998</v>
          </cell>
          <cell r="C29">
            <v>36</v>
          </cell>
          <cell r="D29">
            <v>20.6</v>
          </cell>
          <cell r="E29">
            <v>66.625</v>
          </cell>
          <cell r="F29">
            <v>89</v>
          </cell>
          <cell r="G29">
            <v>31</v>
          </cell>
          <cell r="H29">
            <v>18.36</v>
          </cell>
          <cell r="I29" t="str">
            <v>SO</v>
          </cell>
          <cell r="J29">
            <v>57.960000000000008</v>
          </cell>
          <cell r="K29">
            <v>13.4</v>
          </cell>
        </row>
        <row r="30">
          <cell r="B30">
            <v>25.016666666666666</v>
          </cell>
          <cell r="C30">
            <v>32.1</v>
          </cell>
          <cell r="D30">
            <v>20.2</v>
          </cell>
          <cell r="E30">
            <v>71.125</v>
          </cell>
          <cell r="F30">
            <v>92</v>
          </cell>
          <cell r="G30">
            <v>39</v>
          </cell>
          <cell r="H30">
            <v>16.2</v>
          </cell>
          <cell r="I30" t="str">
            <v>SO</v>
          </cell>
          <cell r="J30">
            <v>30.6</v>
          </cell>
          <cell r="K30">
            <v>0</v>
          </cell>
        </row>
        <row r="31">
          <cell r="B31">
            <v>25.841666666666665</v>
          </cell>
          <cell r="C31">
            <v>33.4</v>
          </cell>
          <cell r="D31">
            <v>21.8</v>
          </cell>
          <cell r="E31">
            <v>71.625</v>
          </cell>
          <cell r="F31">
            <v>89</v>
          </cell>
          <cell r="G31">
            <v>40</v>
          </cell>
          <cell r="H31">
            <v>19.079999999999998</v>
          </cell>
          <cell r="I31" t="str">
            <v>SO</v>
          </cell>
          <cell r="J31">
            <v>40.32</v>
          </cell>
          <cell r="K31">
            <v>0</v>
          </cell>
        </row>
        <row r="32">
          <cell r="B32">
            <v>24.433333333333337</v>
          </cell>
          <cell r="C32">
            <v>27.5</v>
          </cell>
          <cell r="D32">
            <v>22.5</v>
          </cell>
          <cell r="E32">
            <v>77.041666666666671</v>
          </cell>
          <cell r="F32">
            <v>89</v>
          </cell>
          <cell r="G32">
            <v>62</v>
          </cell>
          <cell r="H32">
            <v>16.920000000000002</v>
          </cell>
          <cell r="I32" t="str">
            <v>SO</v>
          </cell>
          <cell r="J32">
            <v>39.96</v>
          </cell>
          <cell r="K32">
            <v>0</v>
          </cell>
        </row>
        <row r="33">
          <cell r="B33">
            <v>24.183333333333337</v>
          </cell>
          <cell r="C33">
            <v>30.3</v>
          </cell>
          <cell r="D33">
            <v>21.2</v>
          </cell>
          <cell r="E33">
            <v>81.125</v>
          </cell>
          <cell r="F33">
            <v>96</v>
          </cell>
          <cell r="G33">
            <v>47</v>
          </cell>
          <cell r="H33">
            <v>8.64</v>
          </cell>
          <cell r="I33" t="str">
            <v>SO</v>
          </cell>
          <cell r="J33">
            <v>27.36</v>
          </cell>
          <cell r="K33">
            <v>2.4</v>
          </cell>
        </row>
        <row r="34">
          <cell r="B34">
            <v>24.137500000000003</v>
          </cell>
          <cell r="C34">
            <v>30.4</v>
          </cell>
          <cell r="D34">
            <v>18.600000000000001</v>
          </cell>
          <cell r="E34">
            <v>75.25</v>
          </cell>
          <cell r="F34">
            <v>92</v>
          </cell>
          <cell r="G34">
            <v>51</v>
          </cell>
          <cell r="H34">
            <v>12.6</v>
          </cell>
          <cell r="I34" t="str">
            <v>SO</v>
          </cell>
          <cell r="J34">
            <v>25.56</v>
          </cell>
          <cell r="K34">
            <v>0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28.774999999999991</v>
          </cell>
          <cell r="C5">
            <v>36.4</v>
          </cell>
          <cell r="D5">
            <v>22.4</v>
          </cell>
          <cell r="E5">
            <v>51.708333333333336</v>
          </cell>
          <cell r="F5">
            <v>71</v>
          </cell>
          <cell r="G5">
            <v>32</v>
          </cell>
          <cell r="H5">
            <v>21.96</v>
          </cell>
          <cell r="I5" t="str">
            <v>N</v>
          </cell>
          <cell r="J5">
            <v>47.88</v>
          </cell>
          <cell r="K5">
            <v>0</v>
          </cell>
        </row>
        <row r="6">
          <cell r="B6">
            <v>23.916666666666661</v>
          </cell>
          <cell r="C6">
            <v>30.5</v>
          </cell>
          <cell r="D6">
            <v>18.7</v>
          </cell>
          <cell r="E6">
            <v>74</v>
          </cell>
          <cell r="F6">
            <v>94</v>
          </cell>
          <cell r="G6">
            <v>45</v>
          </cell>
          <cell r="H6">
            <v>15.48</v>
          </cell>
          <cell r="I6" t="str">
            <v>N</v>
          </cell>
          <cell r="J6">
            <v>46.440000000000005</v>
          </cell>
          <cell r="K6">
            <v>2.9999999999999996</v>
          </cell>
        </row>
        <row r="7">
          <cell r="B7">
            <v>23.205263157894734</v>
          </cell>
          <cell r="C7">
            <v>28.8</v>
          </cell>
          <cell r="D7">
            <v>19.7</v>
          </cell>
          <cell r="E7">
            <v>71.736842105263165</v>
          </cell>
          <cell r="F7">
            <v>96</v>
          </cell>
          <cell r="G7">
            <v>46</v>
          </cell>
          <cell r="H7">
            <v>12.96</v>
          </cell>
          <cell r="I7" t="str">
            <v>SE</v>
          </cell>
          <cell r="J7">
            <v>24.840000000000003</v>
          </cell>
          <cell r="K7">
            <v>4.2000000000000011</v>
          </cell>
        </row>
        <row r="8">
          <cell r="B8">
            <v>24.387500000000003</v>
          </cell>
          <cell r="C8">
            <v>33.1</v>
          </cell>
          <cell r="D8">
            <v>17.2</v>
          </cell>
          <cell r="E8">
            <v>57.041666666666664</v>
          </cell>
          <cell r="F8">
            <v>84</v>
          </cell>
          <cell r="G8">
            <v>31</v>
          </cell>
          <cell r="H8">
            <v>13.68</v>
          </cell>
          <cell r="I8" t="str">
            <v>S</v>
          </cell>
          <cell r="J8">
            <v>27.720000000000002</v>
          </cell>
          <cell r="K8">
            <v>1.2</v>
          </cell>
        </row>
        <row r="9">
          <cell r="B9">
            <v>27.349999999999994</v>
          </cell>
          <cell r="C9">
            <v>36.4</v>
          </cell>
          <cell r="D9">
            <v>19.5</v>
          </cell>
          <cell r="E9">
            <v>55.208333333333336</v>
          </cell>
          <cell r="F9">
            <v>80</v>
          </cell>
          <cell r="G9">
            <v>29</v>
          </cell>
          <cell r="H9">
            <v>11.520000000000001</v>
          </cell>
          <cell r="I9" t="str">
            <v>SE</v>
          </cell>
          <cell r="J9">
            <v>27.36</v>
          </cell>
          <cell r="K9">
            <v>0.2</v>
          </cell>
        </row>
        <row r="10">
          <cell r="B10">
            <v>29.729166666666668</v>
          </cell>
          <cell r="C10">
            <v>37.1</v>
          </cell>
          <cell r="D10">
            <v>22.4</v>
          </cell>
          <cell r="E10">
            <v>49.666666666666664</v>
          </cell>
          <cell r="F10">
            <v>82</v>
          </cell>
          <cell r="G10">
            <v>23</v>
          </cell>
          <cell r="H10">
            <v>9.7200000000000006</v>
          </cell>
          <cell r="I10" t="str">
            <v>SE</v>
          </cell>
          <cell r="J10">
            <v>32.04</v>
          </cell>
          <cell r="K10">
            <v>0</v>
          </cell>
        </row>
        <row r="11">
          <cell r="B11">
            <v>29.695833333333336</v>
          </cell>
          <cell r="C11">
            <v>37.1</v>
          </cell>
          <cell r="D11">
            <v>21.9</v>
          </cell>
          <cell r="E11">
            <v>53</v>
          </cell>
          <cell r="F11">
            <v>86</v>
          </cell>
          <cell r="G11">
            <v>25</v>
          </cell>
          <cell r="H11">
            <v>9.7200000000000006</v>
          </cell>
          <cell r="I11" t="str">
            <v>NO</v>
          </cell>
          <cell r="J11">
            <v>23.400000000000002</v>
          </cell>
          <cell r="K11">
            <v>0</v>
          </cell>
        </row>
        <row r="12">
          <cell r="B12">
            <v>24.579166666666669</v>
          </cell>
          <cell r="C12">
            <v>30.6</v>
          </cell>
          <cell r="D12">
            <v>19.7</v>
          </cell>
          <cell r="E12">
            <v>76.625</v>
          </cell>
          <cell r="F12">
            <v>93</v>
          </cell>
          <cell r="G12">
            <v>53</v>
          </cell>
          <cell r="H12">
            <v>16.559999999999999</v>
          </cell>
          <cell r="I12" t="str">
            <v>SE</v>
          </cell>
          <cell r="J12">
            <v>41.04</v>
          </cell>
          <cell r="K12">
            <v>0.4</v>
          </cell>
        </row>
        <row r="13">
          <cell r="B13">
            <v>26.079166666666662</v>
          </cell>
          <cell r="C13">
            <v>33.799999999999997</v>
          </cell>
          <cell r="D13">
            <v>20.100000000000001</v>
          </cell>
          <cell r="E13">
            <v>75.625</v>
          </cell>
          <cell r="F13">
            <v>100</v>
          </cell>
          <cell r="G13">
            <v>41</v>
          </cell>
          <cell r="H13">
            <v>10.8</v>
          </cell>
          <cell r="I13" t="str">
            <v>NO</v>
          </cell>
          <cell r="J13">
            <v>28.08</v>
          </cell>
          <cell r="K13">
            <v>4.4000000000000004</v>
          </cell>
        </row>
        <row r="14">
          <cell r="B14">
            <v>28.6875</v>
          </cell>
          <cell r="C14">
            <v>35.9</v>
          </cell>
          <cell r="D14">
            <v>22.8</v>
          </cell>
          <cell r="E14">
            <v>67.041666666666671</v>
          </cell>
          <cell r="F14">
            <v>94</v>
          </cell>
          <cell r="G14">
            <v>30</v>
          </cell>
          <cell r="H14">
            <v>11.520000000000001</v>
          </cell>
          <cell r="I14" t="str">
            <v>NO</v>
          </cell>
          <cell r="J14">
            <v>25.56</v>
          </cell>
          <cell r="K14">
            <v>0</v>
          </cell>
        </row>
        <row r="15">
          <cell r="B15">
            <v>26.900000000000002</v>
          </cell>
          <cell r="C15">
            <v>35.4</v>
          </cell>
          <cell r="D15">
            <v>22.9</v>
          </cell>
          <cell r="E15">
            <v>66.916666666666671</v>
          </cell>
          <cell r="F15">
            <v>85</v>
          </cell>
          <cell r="G15">
            <v>39</v>
          </cell>
          <cell r="H15">
            <v>23.400000000000002</v>
          </cell>
          <cell r="I15" t="str">
            <v>NO</v>
          </cell>
          <cell r="J15">
            <v>61.2</v>
          </cell>
          <cell r="K15">
            <v>0</v>
          </cell>
        </row>
        <row r="16">
          <cell r="B16">
            <v>24.674999999999997</v>
          </cell>
          <cell r="C16">
            <v>29.7</v>
          </cell>
          <cell r="D16">
            <v>21.2</v>
          </cell>
          <cell r="E16">
            <v>69.791666666666671</v>
          </cell>
          <cell r="F16">
            <v>91</v>
          </cell>
          <cell r="G16">
            <v>49</v>
          </cell>
          <cell r="H16">
            <v>7.5600000000000005</v>
          </cell>
          <cell r="I16" t="str">
            <v>L</v>
          </cell>
          <cell r="J16">
            <v>21.96</v>
          </cell>
          <cell r="K16">
            <v>0</v>
          </cell>
        </row>
        <row r="17">
          <cell r="B17">
            <v>25.754166666666674</v>
          </cell>
          <cell r="C17">
            <v>28.2</v>
          </cell>
          <cell r="D17">
            <v>23.9</v>
          </cell>
          <cell r="E17">
            <v>64.833333333333329</v>
          </cell>
          <cell r="F17">
            <v>79</v>
          </cell>
          <cell r="G17">
            <v>55</v>
          </cell>
          <cell r="H17">
            <v>12.6</v>
          </cell>
          <cell r="I17" t="str">
            <v>SE</v>
          </cell>
          <cell r="J17">
            <v>27.36</v>
          </cell>
          <cell r="K17">
            <v>0</v>
          </cell>
        </row>
        <row r="18">
          <cell r="B18">
            <v>27.041666666666671</v>
          </cell>
          <cell r="C18">
            <v>33.4</v>
          </cell>
          <cell r="D18">
            <v>23.2</v>
          </cell>
          <cell r="E18">
            <v>57.958333333333336</v>
          </cell>
          <cell r="F18">
            <v>76</v>
          </cell>
          <cell r="G18">
            <v>32</v>
          </cell>
          <cell r="H18">
            <v>12.24</v>
          </cell>
          <cell r="I18" t="str">
            <v>SE</v>
          </cell>
          <cell r="J18">
            <v>29.52</v>
          </cell>
          <cell r="K18">
            <v>0</v>
          </cell>
        </row>
        <row r="19">
          <cell r="B19">
            <v>24.637499999999999</v>
          </cell>
          <cell r="C19">
            <v>31.1</v>
          </cell>
          <cell r="D19">
            <v>20.6</v>
          </cell>
          <cell r="E19">
            <v>71.458333333333329</v>
          </cell>
          <cell r="F19">
            <v>93</v>
          </cell>
          <cell r="G19">
            <v>38</v>
          </cell>
          <cell r="H19">
            <v>14.04</v>
          </cell>
          <cell r="I19" t="str">
            <v>NO</v>
          </cell>
          <cell r="J19">
            <v>50.4</v>
          </cell>
          <cell r="K19">
            <v>3.4000000000000004</v>
          </cell>
        </row>
        <row r="20">
          <cell r="B20">
            <v>25.824999999999999</v>
          </cell>
          <cell r="C20">
            <v>33.9</v>
          </cell>
          <cell r="D20">
            <v>19.600000000000001</v>
          </cell>
          <cell r="E20">
            <v>72.208333333333329</v>
          </cell>
          <cell r="F20">
            <v>96</v>
          </cell>
          <cell r="G20">
            <v>37</v>
          </cell>
          <cell r="H20">
            <v>15.120000000000001</v>
          </cell>
          <cell r="I20" t="str">
            <v>NO</v>
          </cell>
          <cell r="J20">
            <v>34.56</v>
          </cell>
          <cell r="K20">
            <v>0</v>
          </cell>
        </row>
        <row r="21">
          <cell r="B21">
            <v>26.629166666666663</v>
          </cell>
          <cell r="C21">
            <v>34.5</v>
          </cell>
          <cell r="D21">
            <v>20.100000000000001</v>
          </cell>
          <cell r="E21">
            <v>63.875</v>
          </cell>
          <cell r="F21">
            <v>93</v>
          </cell>
          <cell r="G21">
            <v>26</v>
          </cell>
          <cell r="H21">
            <v>14.4</v>
          </cell>
          <cell r="I21" t="str">
            <v>S</v>
          </cell>
          <cell r="J21">
            <v>31.680000000000003</v>
          </cell>
          <cell r="K21">
            <v>0.2</v>
          </cell>
        </row>
        <row r="22">
          <cell r="B22">
            <v>24.608333333333331</v>
          </cell>
          <cell r="C22">
            <v>31.3</v>
          </cell>
          <cell r="D22">
            <v>18.399999999999999</v>
          </cell>
          <cell r="E22">
            <v>48.875</v>
          </cell>
          <cell r="F22">
            <v>78</v>
          </cell>
          <cell r="G22">
            <v>19</v>
          </cell>
          <cell r="H22">
            <v>16.920000000000002</v>
          </cell>
          <cell r="I22" t="str">
            <v>S</v>
          </cell>
          <cell r="J22">
            <v>43.92</v>
          </cell>
          <cell r="K22">
            <v>0</v>
          </cell>
        </row>
        <row r="23">
          <cell r="B23">
            <v>23</v>
          </cell>
          <cell r="C23">
            <v>33.5</v>
          </cell>
          <cell r="D23">
            <v>12.9</v>
          </cell>
          <cell r="E23">
            <v>44.208333333333336</v>
          </cell>
          <cell r="F23">
            <v>86</v>
          </cell>
          <cell r="G23">
            <v>16</v>
          </cell>
          <cell r="H23">
            <v>12.96</v>
          </cell>
          <cell r="I23" t="str">
            <v>S</v>
          </cell>
          <cell r="J23">
            <v>27.36</v>
          </cell>
          <cell r="K23">
            <v>0</v>
          </cell>
        </row>
        <row r="24">
          <cell r="B24">
            <v>25.662499999999994</v>
          </cell>
          <cell r="C24">
            <v>36.1</v>
          </cell>
          <cell r="D24">
            <v>15.2</v>
          </cell>
          <cell r="E24">
            <v>46.541666666666664</v>
          </cell>
          <cell r="F24">
            <v>86</v>
          </cell>
          <cell r="G24">
            <v>17</v>
          </cell>
          <cell r="H24">
            <v>12.24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27.708333333333332</v>
          </cell>
          <cell r="C25">
            <v>35</v>
          </cell>
          <cell r="D25">
            <v>21.6</v>
          </cell>
          <cell r="E25">
            <v>43.208333333333336</v>
          </cell>
          <cell r="F25">
            <v>76</v>
          </cell>
          <cell r="G25">
            <v>27</v>
          </cell>
          <cell r="H25">
            <v>11.16</v>
          </cell>
          <cell r="I25" t="str">
            <v>SE</v>
          </cell>
          <cell r="J25">
            <v>24.12</v>
          </cell>
          <cell r="K25">
            <v>0</v>
          </cell>
        </row>
        <row r="26">
          <cell r="B26">
            <v>27.895833333333339</v>
          </cell>
          <cell r="C26">
            <v>35.700000000000003</v>
          </cell>
          <cell r="D26">
            <v>22.4</v>
          </cell>
          <cell r="E26">
            <v>53.083333333333336</v>
          </cell>
          <cell r="F26">
            <v>84</v>
          </cell>
          <cell r="G26">
            <v>21</v>
          </cell>
          <cell r="H26">
            <v>8.2799999999999994</v>
          </cell>
          <cell r="I26" t="str">
            <v>SE</v>
          </cell>
          <cell r="J26">
            <v>20.52</v>
          </cell>
          <cell r="K26">
            <v>0</v>
          </cell>
        </row>
        <row r="27">
          <cell r="B27">
            <v>27.995833333333334</v>
          </cell>
          <cell r="C27">
            <v>37.6</v>
          </cell>
          <cell r="D27">
            <v>20.6</v>
          </cell>
          <cell r="E27">
            <v>48.666666666666664</v>
          </cell>
          <cell r="F27">
            <v>76</v>
          </cell>
          <cell r="G27">
            <v>20</v>
          </cell>
          <cell r="H27">
            <v>6.84</v>
          </cell>
          <cell r="I27" t="str">
            <v>S</v>
          </cell>
          <cell r="J27">
            <v>18</v>
          </cell>
          <cell r="K27">
            <v>0</v>
          </cell>
        </row>
        <row r="28">
          <cell r="B28">
            <v>30.070833333333336</v>
          </cell>
          <cell r="C28">
            <v>39.299999999999997</v>
          </cell>
          <cell r="D28">
            <v>21.8</v>
          </cell>
          <cell r="E28">
            <v>47.375</v>
          </cell>
          <cell r="F28">
            <v>81</v>
          </cell>
          <cell r="G28">
            <v>22</v>
          </cell>
          <cell r="H28">
            <v>12.24</v>
          </cell>
          <cell r="I28" t="str">
            <v>NO</v>
          </cell>
          <cell r="J28">
            <v>25.92</v>
          </cell>
          <cell r="K28">
            <v>3.4</v>
          </cell>
        </row>
        <row r="29">
          <cell r="B29">
            <v>29.762500000000006</v>
          </cell>
          <cell r="C29">
            <v>37.799999999999997</v>
          </cell>
          <cell r="D29">
            <v>20.100000000000001</v>
          </cell>
          <cell r="E29">
            <v>55.208333333333336</v>
          </cell>
          <cell r="F29">
            <v>85</v>
          </cell>
          <cell r="G29">
            <v>31</v>
          </cell>
          <cell r="H29">
            <v>12.24</v>
          </cell>
          <cell r="I29" t="str">
            <v>N</v>
          </cell>
          <cell r="J29">
            <v>66.239999999999995</v>
          </cell>
          <cell r="K29">
            <v>21</v>
          </cell>
        </row>
        <row r="30">
          <cell r="B30">
            <v>27.42916666666666</v>
          </cell>
          <cell r="C30">
            <v>33.9</v>
          </cell>
          <cell r="D30">
            <v>22.4</v>
          </cell>
          <cell r="E30">
            <v>62.5</v>
          </cell>
          <cell r="F30">
            <v>86</v>
          </cell>
          <cell r="G30">
            <v>37</v>
          </cell>
          <cell r="H30">
            <v>12.96</v>
          </cell>
          <cell r="I30" t="str">
            <v>NO</v>
          </cell>
          <cell r="J30">
            <v>42.84</v>
          </cell>
          <cell r="K30">
            <v>0</v>
          </cell>
        </row>
        <row r="31">
          <cell r="B31">
            <v>29.070833333333329</v>
          </cell>
          <cell r="C31">
            <v>35.9</v>
          </cell>
          <cell r="D31">
            <v>24</v>
          </cell>
          <cell r="E31">
            <v>58</v>
          </cell>
          <cell r="F31">
            <v>81</v>
          </cell>
          <cell r="G31">
            <v>32</v>
          </cell>
          <cell r="H31">
            <v>14.4</v>
          </cell>
          <cell r="I31" t="str">
            <v>NO</v>
          </cell>
          <cell r="J31">
            <v>34.56</v>
          </cell>
          <cell r="K31">
            <v>0</v>
          </cell>
        </row>
        <row r="32">
          <cell r="B32">
            <v>28.958333333333332</v>
          </cell>
          <cell r="C32">
            <v>35.5</v>
          </cell>
          <cell r="D32">
            <v>23.3</v>
          </cell>
          <cell r="E32">
            <v>55.416666666666664</v>
          </cell>
          <cell r="F32">
            <v>81</v>
          </cell>
          <cell r="G32">
            <v>28</v>
          </cell>
          <cell r="H32">
            <v>20.88</v>
          </cell>
          <cell r="I32" t="str">
            <v>NO</v>
          </cell>
          <cell r="J32">
            <v>55.800000000000004</v>
          </cell>
          <cell r="K32">
            <v>0</v>
          </cell>
        </row>
        <row r="33">
          <cell r="B33">
            <v>27.008333333333329</v>
          </cell>
          <cell r="C33">
            <v>33.9</v>
          </cell>
          <cell r="D33">
            <v>22.8</v>
          </cell>
          <cell r="E33">
            <v>71.666666666666671</v>
          </cell>
          <cell r="F33">
            <v>94</v>
          </cell>
          <cell r="G33">
            <v>43</v>
          </cell>
          <cell r="H33">
            <v>9.3600000000000012</v>
          </cell>
          <cell r="I33" t="str">
            <v>S</v>
          </cell>
          <cell r="J33">
            <v>27.720000000000002</v>
          </cell>
          <cell r="K33">
            <v>21.4</v>
          </cell>
        </row>
        <row r="34">
          <cell r="B34">
            <v>27.4375</v>
          </cell>
          <cell r="C34">
            <v>34.6</v>
          </cell>
          <cell r="D34">
            <v>24.1</v>
          </cell>
          <cell r="E34">
            <v>75.375</v>
          </cell>
          <cell r="F34">
            <v>94</v>
          </cell>
          <cell r="G34">
            <v>42</v>
          </cell>
          <cell r="H34">
            <v>10.44</v>
          </cell>
          <cell r="I34" t="str">
            <v>SE</v>
          </cell>
          <cell r="J34">
            <v>32.04</v>
          </cell>
          <cell r="K34">
            <v>0.2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25.512499999999999</v>
          </cell>
          <cell r="C5">
            <v>32.799999999999997</v>
          </cell>
          <cell r="D5">
            <v>19.5</v>
          </cell>
          <cell r="E5">
            <v>71.130434782608702</v>
          </cell>
          <cell r="F5">
            <v>100</v>
          </cell>
          <cell r="G5">
            <v>38</v>
          </cell>
          <cell r="H5">
            <v>24.840000000000003</v>
          </cell>
          <cell r="I5" t="str">
            <v>NE</v>
          </cell>
          <cell r="J5">
            <v>46.080000000000005</v>
          </cell>
          <cell r="K5">
            <v>1.4</v>
          </cell>
        </row>
        <row r="6">
          <cell r="B6">
            <v>22.741666666666671</v>
          </cell>
          <cell r="C6">
            <v>27.2</v>
          </cell>
          <cell r="D6">
            <v>18.3</v>
          </cell>
          <cell r="E6">
            <v>80.652173913043484</v>
          </cell>
          <cell r="F6">
            <v>100</v>
          </cell>
          <cell r="G6">
            <v>60</v>
          </cell>
          <cell r="H6">
            <v>34.56</v>
          </cell>
          <cell r="I6" t="str">
            <v>NE</v>
          </cell>
          <cell r="J6">
            <v>64.08</v>
          </cell>
          <cell r="K6">
            <v>11.999999999999998</v>
          </cell>
        </row>
        <row r="7">
          <cell r="B7">
            <v>22.087500000000002</v>
          </cell>
          <cell r="C7">
            <v>28.3</v>
          </cell>
          <cell r="D7">
            <v>17.899999999999999</v>
          </cell>
          <cell r="E7">
            <v>75.411764705882348</v>
          </cell>
          <cell r="F7">
            <v>100</v>
          </cell>
          <cell r="G7">
            <v>49</v>
          </cell>
          <cell r="H7">
            <v>15.48</v>
          </cell>
          <cell r="I7" t="str">
            <v>SO</v>
          </cell>
          <cell r="J7">
            <v>24.48</v>
          </cell>
          <cell r="K7">
            <v>0</v>
          </cell>
        </row>
        <row r="8">
          <cell r="B8">
            <v>24.708333333333332</v>
          </cell>
          <cell r="C8">
            <v>31.4</v>
          </cell>
          <cell r="D8">
            <v>18.8</v>
          </cell>
          <cell r="E8">
            <v>63.041666666666664</v>
          </cell>
          <cell r="F8">
            <v>77</v>
          </cell>
          <cell r="G8">
            <v>44</v>
          </cell>
          <cell r="H8">
            <v>12.6</v>
          </cell>
          <cell r="I8" t="str">
            <v>SO</v>
          </cell>
          <cell r="J8">
            <v>23.400000000000002</v>
          </cell>
          <cell r="K8">
            <v>0</v>
          </cell>
        </row>
        <row r="9">
          <cell r="B9">
            <v>26.020833333333339</v>
          </cell>
          <cell r="C9">
            <v>31.7</v>
          </cell>
          <cell r="D9">
            <v>20.6</v>
          </cell>
          <cell r="E9">
            <v>62.5</v>
          </cell>
          <cell r="F9">
            <v>88</v>
          </cell>
          <cell r="G9">
            <v>39</v>
          </cell>
          <cell r="H9">
            <v>20.16</v>
          </cell>
          <cell r="I9" t="str">
            <v>L</v>
          </cell>
          <cell r="J9">
            <v>32.76</v>
          </cell>
          <cell r="K9">
            <v>0</v>
          </cell>
        </row>
        <row r="10">
          <cell r="B10">
            <v>26.008333333333336</v>
          </cell>
          <cell r="C10">
            <v>33.5</v>
          </cell>
          <cell r="D10">
            <v>19.2</v>
          </cell>
          <cell r="E10">
            <v>62.458333333333336</v>
          </cell>
          <cell r="F10">
            <v>92</v>
          </cell>
          <cell r="G10">
            <v>33</v>
          </cell>
          <cell r="H10">
            <v>23.759999999999998</v>
          </cell>
          <cell r="I10" t="str">
            <v>SE</v>
          </cell>
          <cell r="J10">
            <v>36.36</v>
          </cell>
          <cell r="K10">
            <v>0</v>
          </cell>
        </row>
        <row r="11">
          <cell r="B11">
            <v>27.629166666666666</v>
          </cell>
          <cell r="C11">
            <v>34.299999999999997</v>
          </cell>
          <cell r="D11">
            <v>21.8</v>
          </cell>
          <cell r="E11">
            <v>57.458333333333336</v>
          </cell>
          <cell r="F11">
            <v>81</v>
          </cell>
          <cell r="G11">
            <v>23</v>
          </cell>
          <cell r="H11">
            <v>20.88</v>
          </cell>
          <cell r="I11" t="str">
            <v>L</v>
          </cell>
          <cell r="J11">
            <v>33.119999999999997</v>
          </cell>
          <cell r="K11">
            <v>0</v>
          </cell>
        </row>
        <row r="12">
          <cell r="B12">
            <v>27.554166666666671</v>
          </cell>
          <cell r="C12">
            <v>34.9</v>
          </cell>
          <cell r="D12">
            <v>22.2</v>
          </cell>
          <cell r="E12">
            <v>56.125</v>
          </cell>
          <cell r="F12">
            <v>77</v>
          </cell>
          <cell r="G12">
            <v>31</v>
          </cell>
          <cell r="H12">
            <v>19.440000000000001</v>
          </cell>
          <cell r="I12" t="str">
            <v>L</v>
          </cell>
          <cell r="J12">
            <v>60.480000000000004</v>
          </cell>
          <cell r="K12">
            <v>9.4</v>
          </cell>
        </row>
        <row r="13">
          <cell r="B13">
            <v>28.058333333333326</v>
          </cell>
          <cell r="C13">
            <v>34.9</v>
          </cell>
          <cell r="D13">
            <v>22.5</v>
          </cell>
          <cell r="E13">
            <v>64.25</v>
          </cell>
          <cell r="F13">
            <v>98</v>
          </cell>
          <cell r="G13">
            <v>29</v>
          </cell>
          <cell r="H13">
            <v>19.440000000000001</v>
          </cell>
          <cell r="I13" t="str">
            <v>O</v>
          </cell>
          <cell r="J13">
            <v>32.76</v>
          </cell>
          <cell r="K13">
            <v>0</v>
          </cell>
        </row>
        <row r="14">
          <cell r="B14">
            <v>29.058333333333334</v>
          </cell>
          <cell r="C14">
            <v>35.700000000000003</v>
          </cell>
          <cell r="D14">
            <v>22.8</v>
          </cell>
          <cell r="E14">
            <v>55.541666666666664</v>
          </cell>
          <cell r="F14">
            <v>78</v>
          </cell>
          <cell r="G14">
            <v>32</v>
          </cell>
          <cell r="H14">
            <v>13.32</v>
          </cell>
          <cell r="I14" t="str">
            <v>NO</v>
          </cell>
          <cell r="J14">
            <v>29.16</v>
          </cell>
          <cell r="K14">
            <v>0</v>
          </cell>
        </row>
        <row r="15">
          <cell r="B15">
            <v>25.991666666666664</v>
          </cell>
          <cell r="C15">
            <v>33.4</v>
          </cell>
          <cell r="D15">
            <v>19.600000000000001</v>
          </cell>
          <cell r="E15">
            <v>71.666666666666671</v>
          </cell>
          <cell r="F15">
            <v>100</v>
          </cell>
          <cell r="G15">
            <v>42</v>
          </cell>
          <cell r="H15">
            <v>24.48</v>
          </cell>
          <cell r="I15" t="str">
            <v>SO</v>
          </cell>
          <cell r="J15">
            <v>74.52</v>
          </cell>
          <cell r="K15">
            <v>17.2</v>
          </cell>
        </row>
        <row r="16">
          <cell r="B16">
            <v>23.3125</v>
          </cell>
          <cell r="C16">
            <v>26.7</v>
          </cell>
          <cell r="D16">
            <v>21.7</v>
          </cell>
          <cell r="E16">
            <v>90.454545454545453</v>
          </cell>
          <cell r="F16">
            <v>100</v>
          </cell>
          <cell r="G16">
            <v>63</v>
          </cell>
          <cell r="H16">
            <v>20.88</v>
          </cell>
          <cell r="I16" t="str">
            <v>L</v>
          </cell>
          <cell r="J16">
            <v>29.880000000000003</v>
          </cell>
          <cell r="K16">
            <v>0.2</v>
          </cell>
        </row>
        <row r="17">
          <cell r="B17">
            <v>20.904166666666665</v>
          </cell>
          <cell r="C17">
            <v>23.9</v>
          </cell>
          <cell r="D17">
            <v>18.7</v>
          </cell>
          <cell r="E17">
            <v>95</v>
          </cell>
          <cell r="F17">
            <v>100</v>
          </cell>
          <cell r="G17">
            <v>77</v>
          </cell>
          <cell r="H17">
            <v>27</v>
          </cell>
          <cell r="I17" t="str">
            <v>L</v>
          </cell>
          <cell r="J17">
            <v>37.800000000000004</v>
          </cell>
          <cell r="K17">
            <v>1</v>
          </cell>
        </row>
        <row r="18">
          <cell r="B18">
            <v>23.879166666666666</v>
          </cell>
          <cell r="C18">
            <v>29.3</v>
          </cell>
          <cell r="D18">
            <v>20</v>
          </cell>
          <cell r="E18">
            <v>76.333333333333329</v>
          </cell>
          <cell r="F18">
            <v>98</v>
          </cell>
          <cell r="G18">
            <v>47</v>
          </cell>
          <cell r="H18">
            <v>20.88</v>
          </cell>
          <cell r="I18" t="str">
            <v>SE</v>
          </cell>
          <cell r="J18">
            <v>33.840000000000003</v>
          </cell>
          <cell r="K18">
            <v>0</v>
          </cell>
        </row>
        <row r="19">
          <cell r="B19">
            <v>25.649999999999995</v>
          </cell>
          <cell r="C19">
            <v>31.9</v>
          </cell>
          <cell r="D19">
            <v>20.5</v>
          </cell>
          <cell r="E19">
            <v>68</v>
          </cell>
          <cell r="F19">
            <v>95</v>
          </cell>
          <cell r="G19">
            <v>43</v>
          </cell>
          <cell r="H19">
            <v>21.240000000000002</v>
          </cell>
          <cell r="I19" t="str">
            <v>L</v>
          </cell>
          <cell r="J19">
            <v>30.96</v>
          </cell>
          <cell r="K19">
            <v>0</v>
          </cell>
        </row>
        <row r="20">
          <cell r="B20">
            <v>27.55</v>
          </cell>
          <cell r="C20">
            <v>34.200000000000003</v>
          </cell>
          <cell r="D20">
            <v>20.9</v>
          </cell>
          <cell r="E20">
            <v>62.333333333333336</v>
          </cell>
          <cell r="F20">
            <v>99</v>
          </cell>
          <cell r="G20">
            <v>31</v>
          </cell>
          <cell r="H20">
            <v>14.4</v>
          </cell>
          <cell r="I20" t="str">
            <v>NO</v>
          </cell>
          <cell r="J20">
            <v>34.200000000000003</v>
          </cell>
          <cell r="K20">
            <v>0</v>
          </cell>
        </row>
        <row r="21">
          <cell r="B21">
            <v>27.716666666666665</v>
          </cell>
          <cell r="C21">
            <v>34.5</v>
          </cell>
          <cell r="D21">
            <v>21.6</v>
          </cell>
          <cell r="E21">
            <v>56.666666666666664</v>
          </cell>
          <cell r="F21">
            <v>84</v>
          </cell>
          <cell r="G21">
            <v>29</v>
          </cell>
          <cell r="H21">
            <v>24.12</v>
          </cell>
          <cell r="I21" t="str">
            <v>SO</v>
          </cell>
          <cell r="J21">
            <v>37.440000000000005</v>
          </cell>
          <cell r="K21">
            <v>0</v>
          </cell>
        </row>
        <row r="22">
          <cell r="B22">
            <v>24.375</v>
          </cell>
          <cell r="C22">
            <v>29.9</v>
          </cell>
          <cell r="D22">
            <v>18.8</v>
          </cell>
          <cell r="E22">
            <v>50.458333333333336</v>
          </cell>
          <cell r="F22">
            <v>80</v>
          </cell>
          <cell r="G22">
            <v>17</v>
          </cell>
          <cell r="H22">
            <v>23.400000000000002</v>
          </cell>
          <cell r="I22" t="str">
            <v>SO</v>
          </cell>
          <cell r="J22">
            <v>43.2</v>
          </cell>
          <cell r="K22">
            <v>0</v>
          </cell>
        </row>
        <row r="23">
          <cell r="B23">
            <v>21.770833333333339</v>
          </cell>
          <cell r="C23">
            <v>29.2</v>
          </cell>
          <cell r="D23">
            <v>15</v>
          </cell>
          <cell r="E23">
            <v>48.916666666666664</v>
          </cell>
          <cell r="F23">
            <v>74</v>
          </cell>
          <cell r="G23">
            <v>23</v>
          </cell>
          <cell r="H23">
            <v>31.319999999999997</v>
          </cell>
          <cell r="I23" t="str">
            <v>L</v>
          </cell>
          <cell r="J23">
            <v>51.84</v>
          </cell>
          <cell r="K23">
            <v>0</v>
          </cell>
        </row>
        <row r="24">
          <cell r="B24">
            <v>23.291666666666668</v>
          </cell>
          <cell r="C24">
            <v>30.6</v>
          </cell>
          <cell r="D24">
            <v>15.5</v>
          </cell>
          <cell r="E24">
            <v>45.791666666666664</v>
          </cell>
          <cell r="F24">
            <v>76</v>
          </cell>
          <cell r="G24">
            <v>18</v>
          </cell>
          <cell r="H24">
            <v>24.48</v>
          </cell>
          <cell r="I24" t="str">
            <v>L</v>
          </cell>
          <cell r="J24">
            <v>38.880000000000003</v>
          </cell>
          <cell r="K24">
            <v>0</v>
          </cell>
        </row>
        <row r="25">
          <cell r="B25">
            <v>26.479166666666668</v>
          </cell>
          <cell r="C25">
            <v>34.700000000000003</v>
          </cell>
          <cell r="D25">
            <v>18.5</v>
          </cell>
          <cell r="E25">
            <v>41.25</v>
          </cell>
          <cell r="F25">
            <v>79</v>
          </cell>
          <cell r="G25">
            <v>16</v>
          </cell>
          <cell r="H25">
            <v>16.920000000000002</v>
          </cell>
          <cell r="I25" t="str">
            <v>L</v>
          </cell>
          <cell r="J25">
            <v>29.880000000000003</v>
          </cell>
          <cell r="K25">
            <v>0</v>
          </cell>
        </row>
        <row r="26">
          <cell r="B26">
            <v>27.879166666666666</v>
          </cell>
          <cell r="C26">
            <v>35</v>
          </cell>
          <cell r="D26">
            <v>20.7</v>
          </cell>
          <cell r="E26">
            <v>37.25</v>
          </cell>
          <cell r="F26">
            <v>72</v>
          </cell>
          <cell r="G26">
            <v>19</v>
          </cell>
          <cell r="H26">
            <v>13.32</v>
          </cell>
          <cell r="I26" t="str">
            <v>S</v>
          </cell>
          <cell r="J26">
            <v>18.36</v>
          </cell>
          <cell r="K26">
            <v>0</v>
          </cell>
        </row>
        <row r="27">
          <cell r="B27">
            <v>28.537499999999998</v>
          </cell>
          <cell r="C27">
            <v>35.799999999999997</v>
          </cell>
          <cell r="D27">
            <v>22.1</v>
          </cell>
          <cell r="E27">
            <v>46.833333333333336</v>
          </cell>
          <cell r="F27">
            <v>75</v>
          </cell>
          <cell r="G27">
            <v>26</v>
          </cell>
          <cell r="H27">
            <v>18.36</v>
          </cell>
          <cell r="I27" t="str">
            <v>S</v>
          </cell>
          <cell r="J27">
            <v>28.44</v>
          </cell>
          <cell r="K27">
            <v>0</v>
          </cell>
        </row>
        <row r="28">
          <cell r="B28">
            <v>29.891666666666669</v>
          </cell>
          <cell r="C28">
            <v>37.299999999999997</v>
          </cell>
          <cell r="D28">
            <v>21.4</v>
          </cell>
          <cell r="E28">
            <v>41.083333333333336</v>
          </cell>
          <cell r="F28">
            <v>75</v>
          </cell>
          <cell r="G28">
            <v>21</v>
          </cell>
          <cell r="H28">
            <v>12.96</v>
          </cell>
          <cell r="I28" t="str">
            <v>S</v>
          </cell>
          <cell r="J28">
            <v>26.64</v>
          </cell>
          <cell r="K28">
            <v>0</v>
          </cell>
        </row>
        <row r="29">
          <cell r="B29">
            <v>30.070833333333329</v>
          </cell>
          <cell r="C29">
            <v>37.4</v>
          </cell>
          <cell r="D29">
            <v>24.9</v>
          </cell>
          <cell r="E29">
            <v>52.833333333333336</v>
          </cell>
          <cell r="F29">
            <v>78</v>
          </cell>
          <cell r="G29">
            <v>28</v>
          </cell>
          <cell r="H29">
            <v>27.720000000000002</v>
          </cell>
          <cell r="I29" t="str">
            <v>L</v>
          </cell>
          <cell r="J29">
            <v>62.28</v>
          </cell>
          <cell r="K29">
            <v>0</v>
          </cell>
        </row>
        <row r="30">
          <cell r="B30">
            <v>27.533333333333328</v>
          </cell>
          <cell r="C30">
            <v>37.1</v>
          </cell>
          <cell r="D30">
            <v>22.2</v>
          </cell>
          <cell r="E30">
            <v>61.375</v>
          </cell>
          <cell r="F30">
            <v>81</v>
          </cell>
          <cell r="G30">
            <v>28</v>
          </cell>
          <cell r="H30">
            <v>24.840000000000003</v>
          </cell>
          <cell r="I30" t="str">
            <v>S</v>
          </cell>
          <cell r="J30">
            <v>48.6</v>
          </cell>
          <cell r="K30">
            <v>0</v>
          </cell>
        </row>
        <row r="31">
          <cell r="B31">
            <v>26.675000000000001</v>
          </cell>
          <cell r="C31">
            <v>33.9</v>
          </cell>
          <cell r="D31">
            <v>21.3</v>
          </cell>
          <cell r="E31">
            <v>69.5</v>
          </cell>
          <cell r="F31">
            <v>95</v>
          </cell>
          <cell r="G31">
            <v>46</v>
          </cell>
          <cell r="H31">
            <v>23.040000000000003</v>
          </cell>
          <cell r="I31" t="str">
            <v>N</v>
          </cell>
          <cell r="J31">
            <v>38.880000000000003</v>
          </cell>
          <cell r="K31">
            <v>13.6</v>
          </cell>
        </row>
        <row r="32">
          <cell r="B32">
            <v>28.383333333333336</v>
          </cell>
          <cell r="C32">
            <v>35.6</v>
          </cell>
          <cell r="D32">
            <v>23.7</v>
          </cell>
          <cell r="E32">
            <v>65.541666666666671</v>
          </cell>
          <cell r="F32">
            <v>95</v>
          </cell>
          <cell r="G32">
            <v>29</v>
          </cell>
          <cell r="H32">
            <v>17.64</v>
          </cell>
          <cell r="I32" t="str">
            <v>NO</v>
          </cell>
          <cell r="J32">
            <v>35.28</v>
          </cell>
          <cell r="K32">
            <v>2.5999999999999996</v>
          </cell>
        </row>
        <row r="33">
          <cell r="B33">
            <v>26.570833333333329</v>
          </cell>
          <cell r="C33">
            <v>33.9</v>
          </cell>
          <cell r="D33">
            <v>23.4</v>
          </cell>
          <cell r="E33">
            <v>78.583333333333329</v>
          </cell>
          <cell r="F33">
            <v>100</v>
          </cell>
          <cell r="G33">
            <v>40</v>
          </cell>
          <cell r="H33">
            <v>20.16</v>
          </cell>
          <cell r="I33" t="str">
            <v>SE</v>
          </cell>
          <cell r="J33">
            <v>29.880000000000003</v>
          </cell>
          <cell r="K33">
            <v>24.400000000000002</v>
          </cell>
        </row>
        <row r="34">
          <cell r="B34">
            <v>25.8125</v>
          </cell>
          <cell r="C34">
            <v>31.1</v>
          </cell>
          <cell r="D34">
            <v>21.6</v>
          </cell>
          <cell r="E34">
            <v>72</v>
          </cell>
          <cell r="F34">
            <v>100</v>
          </cell>
          <cell r="G34">
            <v>43</v>
          </cell>
          <cell r="H34">
            <v>24.48</v>
          </cell>
          <cell r="I34" t="str">
            <v>SE</v>
          </cell>
          <cell r="J34">
            <v>39.6</v>
          </cell>
          <cell r="K34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28.845833333333331</v>
          </cell>
          <cell r="C5">
            <v>36.1</v>
          </cell>
          <cell r="D5">
            <v>22.5</v>
          </cell>
          <cell r="E5">
            <v>55.416666666666664</v>
          </cell>
          <cell r="F5">
            <v>72</v>
          </cell>
          <cell r="G5">
            <v>35</v>
          </cell>
          <cell r="H5">
            <v>21.6</v>
          </cell>
          <cell r="I5" t="str">
            <v>N</v>
          </cell>
          <cell r="J5">
            <v>47.88</v>
          </cell>
          <cell r="K5">
            <v>0</v>
          </cell>
        </row>
        <row r="6">
          <cell r="B6">
            <v>22.804166666666671</v>
          </cell>
          <cell r="C6">
            <v>30.7</v>
          </cell>
          <cell r="D6">
            <v>17.7</v>
          </cell>
          <cell r="E6">
            <v>77.625</v>
          </cell>
          <cell r="F6">
            <v>93</v>
          </cell>
          <cell r="G6">
            <v>48</v>
          </cell>
          <cell r="H6">
            <v>44.64</v>
          </cell>
          <cell r="I6" t="str">
            <v>N</v>
          </cell>
          <cell r="J6">
            <v>74.88000000000001</v>
          </cell>
          <cell r="K6">
            <v>54.600000000000009</v>
          </cell>
        </row>
        <row r="7">
          <cell r="B7">
            <v>20.383333333333333</v>
          </cell>
          <cell r="C7">
            <v>27.3</v>
          </cell>
          <cell r="D7">
            <v>15.2</v>
          </cell>
          <cell r="E7">
            <v>65.375</v>
          </cell>
          <cell r="F7">
            <v>87</v>
          </cell>
          <cell r="G7">
            <v>36</v>
          </cell>
          <cell r="H7">
            <v>15.48</v>
          </cell>
          <cell r="I7" t="str">
            <v>S</v>
          </cell>
          <cell r="J7">
            <v>34.92</v>
          </cell>
          <cell r="K7">
            <v>0</v>
          </cell>
        </row>
        <row r="8">
          <cell r="B8">
            <v>20.841666666666665</v>
          </cell>
          <cell r="C8">
            <v>31</v>
          </cell>
          <cell r="D8">
            <v>11.2</v>
          </cell>
          <cell r="E8">
            <v>62.333333333333336</v>
          </cell>
          <cell r="F8">
            <v>94</v>
          </cell>
          <cell r="G8">
            <v>27</v>
          </cell>
          <cell r="H8">
            <v>11.520000000000001</v>
          </cell>
          <cell r="I8" t="str">
            <v>SO</v>
          </cell>
          <cell r="J8">
            <v>24.48</v>
          </cell>
          <cell r="K8">
            <v>0</v>
          </cell>
        </row>
        <row r="9">
          <cell r="B9">
            <v>23.562499999999996</v>
          </cell>
          <cell r="C9">
            <v>34.799999999999997</v>
          </cell>
          <cell r="D9">
            <v>13.6</v>
          </cell>
          <cell r="E9">
            <v>66.416666666666671</v>
          </cell>
          <cell r="F9">
            <v>94</v>
          </cell>
          <cell r="G9">
            <v>36</v>
          </cell>
          <cell r="H9">
            <v>8.2799999999999994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27.129166666666674</v>
          </cell>
          <cell r="C10">
            <v>35.799999999999997</v>
          </cell>
          <cell r="D10">
            <v>17.8</v>
          </cell>
          <cell r="E10">
            <v>62.708333333333336</v>
          </cell>
          <cell r="F10">
            <v>92</v>
          </cell>
          <cell r="G10">
            <v>31</v>
          </cell>
          <cell r="H10">
            <v>13.32</v>
          </cell>
          <cell r="I10" t="str">
            <v>NE</v>
          </cell>
          <cell r="J10">
            <v>26.64</v>
          </cell>
          <cell r="K10">
            <v>0</v>
          </cell>
        </row>
        <row r="11">
          <cell r="B11">
            <v>28.573684210526313</v>
          </cell>
          <cell r="C11">
            <v>37.4</v>
          </cell>
          <cell r="D11">
            <v>21.1</v>
          </cell>
          <cell r="E11">
            <v>61</v>
          </cell>
          <cell r="F11">
            <v>88</v>
          </cell>
          <cell r="G11">
            <v>26</v>
          </cell>
          <cell r="H11">
            <v>12.24</v>
          </cell>
          <cell r="I11" t="str">
            <v>NE</v>
          </cell>
          <cell r="J11">
            <v>33.480000000000004</v>
          </cell>
          <cell r="K11">
            <v>0</v>
          </cell>
        </row>
        <row r="12">
          <cell r="B12">
            <v>22.79</v>
          </cell>
          <cell r="C12">
            <v>30</v>
          </cell>
          <cell r="D12">
            <v>19.100000000000001</v>
          </cell>
          <cell r="E12">
            <v>81.650000000000006</v>
          </cell>
          <cell r="F12">
            <v>92</v>
          </cell>
          <cell r="G12">
            <v>55</v>
          </cell>
          <cell r="H12">
            <v>27.720000000000002</v>
          </cell>
          <cell r="I12" t="str">
            <v>NE</v>
          </cell>
          <cell r="J12">
            <v>51.84</v>
          </cell>
          <cell r="K12">
            <v>12.4</v>
          </cell>
        </row>
        <row r="13">
          <cell r="B13">
            <v>31.285714285714281</v>
          </cell>
          <cell r="C13">
            <v>34.299999999999997</v>
          </cell>
          <cell r="D13">
            <v>25.2</v>
          </cell>
          <cell r="E13">
            <v>52</v>
          </cell>
          <cell r="F13">
            <v>79</v>
          </cell>
          <cell r="G13">
            <v>40</v>
          </cell>
          <cell r="H13">
            <v>12.6</v>
          </cell>
          <cell r="I13" t="str">
            <v>NO</v>
          </cell>
          <cell r="J13">
            <v>27.720000000000002</v>
          </cell>
          <cell r="K13">
            <v>0</v>
          </cell>
        </row>
        <row r="14">
          <cell r="B14">
            <v>30.527272727272724</v>
          </cell>
          <cell r="C14">
            <v>35.9</v>
          </cell>
          <cell r="D14">
            <v>23.3</v>
          </cell>
          <cell r="E14">
            <v>59.545454545454547</v>
          </cell>
          <cell r="F14">
            <v>88</v>
          </cell>
          <cell r="G14">
            <v>41</v>
          </cell>
          <cell r="H14">
            <v>32.76</v>
          </cell>
          <cell r="I14" t="str">
            <v>N</v>
          </cell>
          <cell r="J14">
            <v>66.600000000000009</v>
          </cell>
          <cell r="K14">
            <v>2.4000000000000004</v>
          </cell>
        </row>
        <row r="15">
          <cell r="B15">
            <v>25.872727272727275</v>
          </cell>
          <cell r="C15">
            <v>31</v>
          </cell>
          <cell r="D15">
            <v>18.7</v>
          </cell>
          <cell r="E15">
            <v>68.272727272727266</v>
          </cell>
          <cell r="F15">
            <v>89</v>
          </cell>
          <cell r="G15">
            <v>53</v>
          </cell>
          <cell r="H15">
            <v>26.28</v>
          </cell>
          <cell r="I15" t="str">
            <v>SE</v>
          </cell>
          <cell r="J15">
            <v>51.480000000000004</v>
          </cell>
          <cell r="K15">
            <v>0.4</v>
          </cell>
        </row>
        <row r="16">
          <cell r="B16">
            <v>27.246153846153845</v>
          </cell>
          <cell r="C16">
            <v>30.7</v>
          </cell>
          <cell r="D16">
            <v>22.7</v>
          </cell>
          <cell r="E16">
            <v>61.46153846153846</v>
          </cell>
          <cell r="F16">
            <v>82</v>
          </cell>
          <cell r="G16">
            <v>47</v>
          </cell>
          <cell r="H16">
            <v>10.44</v>
          </cell>
          <cell r="I16" t="str">
            <v>S</v>
          </cell>
          <cell r="J16">
            <v>21.6</v>
          </cell>
          <cell r="K16">
            <v>0</v>
          </cell>
        </row>
        <row r="17">
          <cell r="B17">
            <v>25.05</v>
          </cell>
          <cell r="C17">
            <v>30.6</v>
          </cell>
          <cell r="D17">
            <v>20.6</v>
          </cell>
          <cell r="E17">
            <v>74.25</v>
          </cell>
          <cell r="F17">
            <v>90</v>
          </cell>
          <cell r="G17">
            <v>52</v>
          </cell>
          <cell r="H17">
            <v>12.96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25.133333333333336</v>
          </cell>
          <cell r="C18">
            <v>32.200000000000003</v>
          </cell>
          <cell r="D18">
            <v>18.2</v>
          </cell>
          <cell r="E18">
            <v>71</v>
          </cell>
          <cell r="F18">
            <v>94</v>
          </cell>
          <cell r="G18">
            <v>43</v>
          </cell>
          <cell r="H18">
            <v>9.7200000000000006</v>
          </cell>
          <cell r="I18" t="str">
            <v>NE</v>
          </cell>
          <cell r="J18">
            <v>23.759999999999998</v>
          </cell>
          <cell r="K18">
            <v>0</v>
          </cell>
        </row>
        <row r="19">
          <cell r="B19">
            <v>25.174999999999997</v>
          </cell>
          <cell r="C19">
            <v>31.9</v>
          </cell>
          <cell r="D19">
            <v>19.7</v>
          </cell>
          <cell r="E19">
            <v>71.583333333333329</v>
          </cell>
          <cell r="F19">
            <v>90</v>
          </cell>
          <cell r="G19">
            <v>40</v>
          </cell>
          <cell r="H19">
            <v>19.440000000000001</v>
          </cell>
          <cell r="I19" t="str">
            <v>NE</v>
          </cell>
          <cell r="J19">
            <v>40.680000000000007</v>
          </cell>
          <cell r="K19">
            <v>0</v>
          </cell>
        </row>
        <row r="20">
          <cell r="B20">
            <v>25.637500000000006</v>
          </cell>
          <cell r="C20">
            <v>33.6</v>
          </cell>
          <cell r="D20">
            <v>17.899999999999999</v>
          </cell>
          <cell r="E20">
            <v>67.75</v>
          </cell>
          <cell r="F20">
            <v>94</v>
          </cell>
          <cell r="G20">
            <v>33</v>
          </cell>
          <cell r="H20">
            <v>14.04</v>
          </cell>
          <cell r="I20" t="str">
            <v>SO</v>
          </cell>
          <cell r="J20">
            <v>29.52</v>
          </cell>
          <cell r="K20">
            <v>0</v>
          </cell>
        </row>
        <row r="21">
          <cell r="B21">
            <v>24.417391304347831</v>
          </cell>
          <cell r="C21">
            <v>32.5</v>
          </cell>
          <cell r="D21">
            <v>16.7</v>
          </cell>
          <cell r="E21">
            <v>69.086956521739125</v>
          </cell>
          <cell r="F21">
            <v>94</v>
          </cell>
          <cell r="G21">
            <v>38</v>
          </cell>
          <cell r="H21">
            <v>23.400000000000002</v>
          </cell>
          <cell r="I21" t="str">
            <v>S</v>
          </cell>
          <cell r="J21">
            <v>55.080000000000005</v>
          </cell>
          <cell r="K21">
            <v>0</v>
          </cell>
        </row>
        <row r="22">
          <cell r="B22">
            <v>20.895833333333332</v>
          </cell>
          <cell r="C22">
            <v>27.1</v>
          </cell>
          <cell r="D22">
            <v>15.2</v>
          </cell>
          <cell r="E22">
            <v>59.833333333333336</v>
          </cell>
          <cell r="F22">
            <v>88</v>
          </cell>
          <cell r="G22">
            <v>30</v>
          </cell>
          <cell r="H22">
            <v>18.720000000000002</v>
          </cell>
          <cell r="I22" t="str">
            <v>S</v>
          </cell>
          <cell r="J22">
            <v>40.32</v>
          </cell>
          <cell r="K22">
            <v>0</v>
          </cell>
        </row>
        <row r="23">
          <cell r="B23">
            <v>23.633333333333336</v>
          </cell>
          <cell r="C23">
            <v>32.1</v>
          </cell>
          <cell r="D23">
            <v>10.3</v>
          </cell>
          <cell r="E23">
            <v>45</v>
          </cell>
          <cell r="F23">
            <v>93</v>
          </cell>
          <cell r="G23">
            <v>23</v>
          </cell>
          <cell r="H23">
            <v>10.8</v>
          </cell>
          <cell r="I23" t="str">
            <v>S</v>
          </cell>
          <cell r="J23">
            <v>25.2</v>
          </cell>
          <cell r="K23">
            <v>0</v>
          </cell>
        </row>
        <row r="24">
          <cell r="B24">
            <v>29.87777777777778</v>
          </cell>
          <cell r="C24">
            <v>34.299999999999997</v>
          </cell>
          <cell r="D24">
            <v>21</v>
          </cell>
          <cell r="E24">
            <v>38.444444444444443</v>
          </cell>
          <cell r="F24">
            <v>76</v>
          </cell>
          <cell r="G24">
            <v>26</v>
          </cell>
          <cell r="H24">
            <v>12.96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32.220000000000006</v>
          </cell>
          <cell r="C25">
            <v>35.4</v>
          </cell>
          <cell r="D25">
            <v>25.3</v>
          </cell>
          <cell r="E25">
            <v>35.4</v>
          </cell>
          <cell r="F25">
            <v>64</v>
          </cell>
          <cell r="G25">
            <v>27</v>
          </cell>
          <cell r="H25">
            <v>11.520000000000001</v>
          </cell>
          <cell r="I25" t="str">
            <v>N</v>
          </cell>
          <cell r="J25">
            <v>26.64</v>
          </cell>
          <cell r="K25">
            <v>0</v>
          </cell>
        </row>
        <row r="26">
          <cell r="B26">
            <v>29.755555555555549</v>
          </cell>
          <cell r="C26">
            <v>34</v>
          </cell>
          <cell r="D26">
            <v>23.1</v>
          </cell>
          <cell r="E26">
            <v>49.555555555555557</v>
          </cell>
          <cell r="F26">
            <v>80</v>
          </cell>
          <cell r="G26">
            <v>32</v>
          </cell>
          <cell r="H26">
            <v>12.6</v>
          </cell>
          <cell r="I26" t="str">
            <v>S</v>
          </cell>
          <cell r="J26">
            <v>27.36</v>
          </cell>
          <cell r="K26">
            <v>0</v>
          </cell>
        </row>
        <row r="27">
          <cell r="B27">
            <v>30.400000000000002</v>
          </cell>
          <cell r="C27">
            <v>34.5</v>
          </cell>
          <cell r="D27">
            <v>22.7</v>
          </cell>
          <cell r="E27">
            <v>43.333333333333336</v>
          </cell>
          <cell r="F27">
            <v>68</v>
          </cell>
          <cell r="G27">
            <v>32</v>
          </cell>
          <cell r="H27">
            <v>12.6</v>
          </cell>
          <cell r="I27" t="str">
            <v>S</v>
          </cell>
          <cell r="J27">
            <v>23.400000000000002</v>
          </cell>
          <cell r="K27">
            <v>0</v>
          </cell>
        </row>
        <row r="28">
          <cell r="B28">
            <v>27.674999999999997</v>
          </cell>
          <cell r="C28">
            <v>37.799999999999997</v>
          </cell>
          <cell r="D28">
            <v>18.2</v>
          </cell>
          <cell r="E28">
            <v>58.125</v>
          </cell>
          <cell r="F28">
            <v>89</v>
          </cell>
          <cell r="G28">
            <v>28</v>
          </cell>
          <cell r="H28">
            <v>12.96</v>
          </cell>
          <cell r="I28" t="str">
            <v>N</v>
          </cell>
          <cell r="J28">
            <v>27</v>
          </cell>
          <cell r="K28">
            <v>0</v>
          </cell>
        </row>
        <row r="29">
          <cell r="B29">
            <v>28.933333333333334</v>
          </cell>
          <cell r="C29">
            <v>36.6</v>
          </cell>
          <cell r="D29">
            <v>22.4</v>
          </cell>
          <cell r="E29">
            <v>61.166666666666664</v>
          </cell>
          <cell r="F29">
            <v>81</v>
          </cell>
          <cell r="G29">
            <v>37</v>
          </cell>
          <cell r="H29">
            <v>12.24</v>
          </cell>
          <cell r="I29" t="str">
            <v>NE</v>
          </cell>
          <cell r="J29">
            <v>50.76</v>
          </cell>
          <cell r="K29">
            <v>0</v>
          </cell>
        </row>
        <row r="30">
          <cell r="B30">
            <v>27.158333333333331</v>
          </cell>
          <cell r="C30">
            <v>31.3</v>
          </cell>
          <cell r="D30">
            <v>23.6</v>
          </cell>
          <cell r="E30">
            <v>63.875</v>
          </cell>
          <cell r="F30">
            <v>75</v>
          </cell>
          <cell r="G30">
            <v>51</v>
          </cell>
          <cell r="H30">
            <v>15.120000000000001</v>
          </cell>
          <cell r="I30" t="str">
            <v>NE</v>
          </cell>
          <cell r="J30">
            <v>42.12</v>
          </cell>
          <cell r="K30">
            <v>0</v>
          </cell>
        </row>
        <row r="31">
          <cell r="B31">
            <v>27.758333333333336</v>
          </cell>
          <cell r="C31">
            <v>33.299999999999997</v>
          </cell>
          <cell r="D31">
            <v>23.4</v>
          </cell>
          <cell r="E31">
            <v>68.583333333333329</v>
          </cell>
          <cell r="F31">
            <v>85</v>
          </cell>
          <cell r="G31">
            <v>49</v>
          </cell>
          <cell r="H31">
            <v>17.28</v>
          </cell>
          <cell r="I31" t="str">
            <v>NE</v>
          </cell>
          <cell r="J31">
            <v>34.200000000000003</v>
          </cell>
          <cell r="K31">
            <v>2</v>
          </cell>
        </row>
        <row r="32">
          <cell r="B32">
            <v>25.470833333333331</v>
          </cell>
          <cell r="C32">
            <v>30.9</v>
          </cell>
          <cell r="D32">
            <v>20.5</v>
          </cell>
          <cell r="E32">
            <v>76.916666666666671</v>
          </cell>
          <cell r="F32">
            <v>93</v>
          </cell>
          <cell r="G32">
            <v>59</v>
          </cell>
          <cell r="H32">
            <v>18</v>
          </cell>
          <cell r="I32" t="str">
            <v>N</v>
          </cell>
          <cell r="J32">
            <v>46.440000000000005</v>
          </cell>
          <cell r="K32">
            <v>24.2</v>
          </cell>
        </row>
        <row r="33">
          <cell r="B33">
            <v>25.016666666666666</v>
          </cell>
          <cell r="C33">
            <v>31.4</v>
          </cell>
          <cell r="D33">
            <v>22.2</v>
          </cell>
          <cell r="E33">
            <v>82.666666666666671</v>
          </cell>
          <cell r="F33">
            <v>94</v>
          </cell>
          <cell r="G33">
            <v>52</v>
          </cell>
          <cell r="H33">
            <v>14.04</v>
          </cell>
          <cell r="I33" t="str">
            <v>S</v>
          </cell>
          <cell r="J33">
            <v>29.52</v>
          </cell>
          <cell r="K33">
            <v>16.599999999999998</v>
          </cell>
        </row>
        <row r="34">
          <cell r="B34">
            <v>25.220833333333335</v>
          </cell>
          <cell r="C34">
            <v>32.299999999999997</v>
          </cell>
          <cell r="D34">
            <v>20.399999999999999</v>
          </cell>
          <cell r="E34">
            <v>78.916666666666671</v>
          </cell>
          <cell r="F34">
            <v>91</v>
          </cell>
          <cell r="G34">
            <v>52</v>
          </cell>
          <cell r="H34">
            <v>11.16</v>
          </cell>
          <cell r="I34" t="str">
            <v>SO</v>
          </cell>
          <cell r="J34">
            <v>29.52</v>
          </cell>
          <cell r="K34">
            <v>15.8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24.354166666666661</v>
          </cell>
          <cell r="C5">
            <v>31.4</v>
          </cell>
          <cell r="D5">
            <v>20.5</v>
          </cell>
          <cell r="E5">
            <v>80.041666666666671</v>
          </cell>
          <cell r="F5">
            <v>89</v>
          </cell>
          <cell r="G5">
            <v>72</v>
          </cell>
          <cell r="H5">
            <v>31.319999999999997</v>
          </cell>
          <cell r="I5" t="str">
            <v>NE</v>
          </cell>
          <cell r="J5">
            <v>59.760000000000005</v>
          </cell>
          <cell r="K5">
            <v>12.6</v>
          </cell>
        </row>
        <row r="6">
          <cell r="B6">
            <v>22.470833333333335</v>
          </cell>
          <cell r="C6">
            <v>27.2</v>
          </cell>
          <cell r="D6">
            <v>18.100000000000001</v>
          </cell>
          <cell r="E6">
            <v>88.583333333333329</v>
          </cell>
          <cell r="F6">
            <v>92</v>
          </cell>
          <cell r="G6">
            <v>83</v>
          </cell>
          <cell r="H6">
            <v>27</v>
          </cell>
          <cell r="I6" t="str">
            <v>N</v>
          </cell>
          <cell r="J6">
            <v>57.960000000000008</v>
          </cell>
          <cell r="K6">
            <v>24.2</v>
          </cell>
        </row>
        <row r="7">
          <cell r="B7">
            <v>21.525000000000006</v>
          </cell>
          <cell r="C7">
            <v>27.2</v>
          </cell>
          <cell r="D7">
            <v>17.8</v>
          </cell>
          <cell r="E7">
            <v>86.458333333333329</v>
          </cell>
          <cell r="F7">
            <v>91</v>
          </cell>
          <cell r="G7">
            <v>79</v>
          </cell>
          <cell r="H7">
            <v>20.16</v>
          </cell>
          <cell r="I7" t="str">
            <v>N</v>
          </cell>
          <cell r="J7">
            <v>37.440000000000005</v>
          </cell>
          <cell r="K7">
            <v>0</v>
          </cell>
        </row>
        <row r="8">
          <cell r="B8">
            <v>24.537499999999998</v>
          </cell>
          <cell r="C8">
            <v>31</v>
          </cell>
          <cell r="D8">
            <v>19.600000000000001</v>
          </cell>
          <cell r="E8">
            <v>76.833333333333329</v>
          </cell>
          <cell r="F8">
            <v>88</v>
          </cell>
          <cell r="G8">
            <v>66</v>
          </cell>
          <cell r="H8">
            <v>18</v>
          </cell>
          <cell r="I8" t="str">
            <v>SE</v>
          </cell>
          <cell r="J8">
            <v>33.840000000000003</v>
          </cell>
          <cell r="K8">
            <v>0</v>
          </cell>
        </row>
        <row r="9">
          <cell r="B9">
            <v>27.212499999999995</v>
          </cell>
          <cell r="C9">
            <v>32.6</v>
          </cell>
          <cell r="D9">
            <v>23</v>
          </cell>
          <cell r="E9">
            <v>67.416666666666671</v>
          </cell>
          <cell r="F9">
            <v>72</v>
          </cell>
          <cell r="G9">
            <v>62</v>
          </cell>
          <cell r="H9">
            <v>25.2</v>
          </cell>
          <cell r="I9" t="str">
            <v>SE</v>
          </cell>
          <cell r="J9">
            <v>38.159999999999997</v>
          </cell>
          <cell r="K9">
            <v>0</v>
          </cell>
        </row>
        <row r="10">
          <cell r="B10">
            <v>27.754166666666666</v>
          </cell>
          <cell r="C10">
            <v>32.5</v>
          </cell>
          <cell r="D10">
            <v>23.6</v>
          </cell>
          <cell r="E10">
            <v>67.5</v>
          </cell>
          <cell r="F10">
            <v>72</v>
          </cell>
          <cell r="G10">
            <v>63</v>
          </cell>
          <cell r="H10">
            <v>22.68</v>
          </cell>
          <cell r="I10" t="str">
            <v>L</v>
          </cell>
          <cell r="J10">
            <v>38.880000000000003</v>
          </cell>
          <cell r="K10">
            <v>0</v>
          </cell>
        </row>
        <row r="11">
          <cell r="B11">
            <v>27.783333333333328</v>
          </cell>
          <cell r="C11">
            <v>33.799999999999997</v>
          </cell>
          <cell r="D11">
            <v>22.4</v>
          </cell>
          <cell r="E11">
            <v>72.75</v>
          </cell>
          <cell r="F11">
            <v>78</v>
          </cell>
          <cell r="G11">
            <v>68</v>
          </cell>
          <cell r="H11">
            <v>20.52</v>
          </cell>
          <cell r="I11" t="str">
            <v>L</v>
          </cell>
          <cell r="J11">
            <v>47.88</v>
          </cell>
          <cell r="K11">
            <v>0</v>
          </cell>
        </row>
        <row r="12">
          <cell r="B12">
            <v>25.445833333333336</v>
          </cell>
          <cell r="C12">
            <v>30.6</v>
          </cell>
          <cell r="D12">
            <v>22.3</v>
          </cell>
          <cell r="E12">
            <v>76.25</v>
          </cell>
          <cell r="F12">
            <v>84</v>
          </cell>
          <cell r="G12">
            <v>70</v>
          </cell>
          <cell r="H12">
            <v>23.040000000000003</v>
          </cell>
          <cell r="I12" t="str">
            <v>N</v>
          </cell>
          <cell r="J12">
            <v>58.680000000000007</v>
          </cell>
          <cell r="K12">
            <v>0.4</v>
          </cell>
        </row>
        <row r="13">
          <cell r="B13">
            <v>26.287499999999998</v>
          </cell>
          <cell r="C13">
            <v>31.8</v>
          </cell>
          <cell r="D13">
            <v>20.7</v>
          </cell>
          <cell r="E13">
            <v>77.416666666666671</v>
          </cell>
          <cell r="F13">
            <v>82</v>
          </cell>
          <cell r="G13">
            <v>74</v>
          </cell>
          <cell r="H13">
            <v>15.840000000000002</v>
          </cell>
          <cell r="I13" t="str">
            <v>N</v>
          </cell>
          <cell r="J13">
            <v>37.440000000000005</v>
          </cell>
          <cell r="K13">
            <v>0</v>
          </cell>
        </row>
        <row r="14">
          <cell r="B14">
            <v>27.720833333333335</v>
          </cell>
          <cell r="C14">
            <v>32.799999999999997</v>
          </cell>
          <cell r="D14">
            <v>23.8</v>
          </cell>
          <cell r="E14">
            <v>76.958333333333329</v>
          </cell>
          <cell r="F14">
            <v>80</v>
          </cell>
          <cell r="G14">
            <v>71</v>
          </cell>
          <cell r="H14">
            <v>11.520000000000001</v>
          </cell>
          <cell r="I14" t="str">
            <v>N</v>
          </cell>
          <cell r="J14">
            <v>26.64</v>
          </cell>
          <cell r="K14">
            <v>0</v>
          </cell>
        </row>
        <row r="15">
          <cell r="B15">
            <v>26.200000000000006</v>
          </cell>
          <cell r="C15">
            <v>32</v>
          </cell>
          <cell r="D15">
            <v>23.3</v>
          </cell>
          <cell r="E15">
            <v>75.625</v>
          </cell>
          <cell r="F15">
            <v>80</v>
          </cell>
          <cell r="G15">
            <v>72</v>
          </cell>
          <cell r="H15">
            <v>27.36</v>
          </cell>
          <cell r="I15" t="str">
            <v>N</v>
          </cell>
          <cell r="J15">
            <v>53.28</v>
          </cell>
          <cell r="K15">
            <v>0</v>
          </cell>
        </row>
        <row r="16">
          <cell r="B16">
            <v>24.433333333333334</v>
          </cell>
          <cell r="C16">
            <v>26.7</v>
          </cell>
          <cell r="D16">
            <v>21.8</v>
          </cell>
          <cell r="E16">
            <v>78.375</v>
          </cell>
          <cell r="F16">
            <v>82</v>
          </cell>
          <cell r="G16">
            <v>75</v>
          </cell>
          <cell r="H16">
            <v>18.36</v>
          </cell>
          <cell r="I16" t="str">
            <v>SE</v>
          </cell>
          <cell r="J16">
            <v>37.080000000000005</v>
          </cell>
          <cell r="K16">
            <v>6.4</v>
          </cell>
        </row>
        <row r="17">
          <cell r="B17">
            <v>24.308333333333337</v>
          </cell>
          <cell r="C17">
            <v>26</v>
          </cell>
          <cell r="D17">
            <v>22.2</v>
          </cell>
          <cell r="E17">
            <v>79.958333333333329</v>
          </cell>
          <cell r="F17">
            <v>84</v>
          </cell>
          <cell r="G17">
            <v>76</v>
          </cell>
          <cell r="H17">
            <v>24.840000000000003</v>
          </cell>
          <cell r="I17" t="str">
            <v>SE</v>
          </cell>
          <cell r="J17">
            <v>39.6</v>
          </cell>
          <cell r="K17">
            <v>1.7999999999999998</v>
          </cell>
        </row>
        <row r="18">
          <cell r="B18">
            <v>25.741666666666664</v>
          </cell>
          <cell r="C18">
            <v>29.7</v>
          </cell>
          <cell r="D18">
            <v>22.8</v>
          </cell>
          <cell r="E18">
            <v>76</v>
          </cell>
          <cell r="F18">
            <v>81</v>
          </cell>
          <cell r="G18">
            <v>66</v>
          </cell>
          <cell r="H18">
            <v>22.68</v>
          </cell>
          <cell r="I18" t="str">
            <v>SE</v>
          </cell>
          <cell r="J18">
            <v>38.159999999999997</v>
          </cell>
          <cell r="K18">
            <v>0</v>
          </cell>
        </row>
        <row r="19">
          <cell r="B19">
            <v>25.545833333333334</v>
          </cell>
          <cell r="C19">
            <v>28.3</v>
          </cell>
          <cell r="D19">
            <v>21.9</v>
          </cell>
          <cell r="E19">
            <v>73.041666666666671</v>
          </cell>
          <cell r="F19">
            <v>77</v>
          </cell>
          <cell r="G19">
            <v>68</v>
          </cell>
          <cell r="H19">
            <v>14.4</v>
          </cell>
          <cell r="I19" t="str">
            <v>N</v>
          </cell>
          <cell r="J19">
            <v>31.319999999999997</v>
          </cell>
          <cell r="K19">
            <v>0</v>
          </cell>
        </row>
        <row r="20">
          <cell r="B20">
            <v>26.279166666666669</v>
          </cell>
          <cell r="C20">
            <v>31.6</v>
          </cell>
          <cell r="D20">
            <v>21.8</v>
          </cell>
          <cell r="E20">
            <v>72.833333333333329</v>
          </cell>
          <cell r="F20">
            <v>75</v>
          </cell>
          <cell r="G20">
            <v>70</v>
          </cell>
          <cell r="H20">
            <v>14.4</v>
          </cell>
          <cell r="I20" t="str">
            <v>N</v>
          </cell>
          <cell r="J20">
            <v>27.720000000000002</v>
          </cell>
          <cell r="K20">
            <v>0</v>
          </cell>
        </row>
        <row r="21">
          <cell r="B21">
            <v>26.387500000000003</v>
          </cell>
          <cell r="C21">
            <v>31.6</v>
          </cell>
          <cell r="D21">
            <v>22.9</v>
          </cell>
          <cell r="E21">
            <v>74.833333333333329</v>
          </cell>
          <cell r="F21">
            <v>80</v>
          </cell>
          <cell r="G21">
            <v>66</v>
          </cell>
          <cell r="H21">
            <v>23.040000000000003</v>
          </cell>
          <cell r="I21" t="str">
            <v>N</v>
          </cell>
          <cell r="J21">
            <v>50.4</v>
          </cell>
          <cell r="K21">
            <v>0</v>
          </cell>
        </row>
        <row r="22">
          <cell r="B22">
            <v>23.729166666666668</v>
          </cell>
          <cell r="C22">
            <v>28.9</v>
          </cell>
          <cell r="D22">
            <v>18</v>
          </cell>
          <cell r="E22">
            <v>64.166666666666671</v>
          </cell>
          <cell r="F22">
            <v>77</v>
          </cell>
          <cell r="G22">
            <v>46</v>
          </cell>
          <cell r="H22">
            <v>28.8</v>
          </cell>
          <cell r="I22" t="str">
            <v>N</v>
          </cell>
          <cell r="J22">
            <v>47.519999999999996</v>
          </cell>
          <cell r="K22">
            <v>0</v>
          </cell>
        </row>
        <row r="23">
          <cell r="B23">
            <v>22.945833333333336</v>
          </cell>
          <cell r="C23">
            <v>30.5</v>
          </cell>
          <cell r="D23">
            <v>15.3</v>
          </cell>
          <cell r="E23">
            <v>58.125</v>
          </cell>
          <cell r="F23">
            <v>64</v>
          </cell>
          <cell r="G23">
            <v>49</v>
          </cell>
          <cell r="H23">
            <v>28.8</v>
          </cell>
          <cell r="I23" t="str">
            <v>L</v>
          </cell>
          <cell r="J23">
            <v>47.519999999999996</v>
          </cell>
          <cell r="K23">
            <v>0</v>
          </cell>
        </row>
        <row r="24">
          <cell r="B24">
            <v>25.412499999999998</v>
          </cell>
          <cell r="C24">
            <v>32.299999999999997</v>
          </cell>
          <cell r="D24">
            <v>20.3</v>
          </cell>
          <cell r="E24">
            <v>64.333333333333329</v>
          </cell>
          <cell r="F24">
            <v>74</v>
          </cell>
          <cell r="G24">
            <v>58</v>
          </cell>
          <cell r="H24">
            <v>26.28</v>
          </cell>
          <cell r="I24" t="str">
            <v>L</v>
          </cell>
          <cell r="J24">
            <v>48.96</v>
          </cell>
          <cell r="K24">
            <v>0</v>
          </cell>
        </row>
        <row r="25">
          <cell r="B25">
            <v>27.637499999999999</v>
          </cell>
          <cell r="C25">
            <v>32.200000000000003</v>
          </cell>
          <cell r="D25">
            <v>23.8</v>
          </cell>
          <cell r="E25">
            <v>67.791666666666671</v>
          </cell>
          <cell r="F25">
            <v>76</v>
          </cell>
          <cell r="G25">
            <v>59</v>
          </cell>
          <cell r="H25">
            <v>20.16</v>
          </cell>
          <cell r="I25" t="str">
            <v>L</v>
          </cell>
          <cell r="J25">
            <v>33.840000000000003</v>
          </cell>
          <cell r="K25">
            <v>0</v>
          </cell>
        </row>
        <row r="26">
          <cell r="B26">
            <v>27.083333333333332</v>
          </cell>
          <cell r="C26">
            <v>31.9</v>
          </cell>
          <cell r="D26">
            <v>22.7</v>
          </cell>
          <cell r="E26">
            <v>73</v>
          </cell>
          <cell r="F26">
            <v>79</v>
          </cell>
          <cell r="G26">
            <v>64</v>
          </cell>
          <cell r="H26">
            <v>16.559999999999999</v>
          </cell>
          <cell r="I26" t="str">
            <v>N</v>
          </cell>
          <cell r="J26">
            <v>27</v>
          </cell>
          <cell r="K26">
            <v>0.4</v>
          </cell>
        </row>
        <row r="27">
          <cell r="B27">
            <v>27.229166666666671</v>
          </cell>
          <cell r="C27">
            <v>33.5</v>
          </cell>
          <cell r="D27">
            <v>22.4</v>
          </cell>
          <cell r="E27">
            <v>67.791666666666671</v>
          </cell>
          <cell r="F27">
            <v>74</v>
          </cell>
          <cell r="G27">
            <v>62</v>
          </cell>
          <cell r="H27">
            <v>21.240000000000002</v>
          </cell>
          <cell r="I27" t="str">
            <v>SE</v>
          </cell>
          <cell r="J27">
            <v>35.28</v>
          </cell>
          <cell r="K27">
            <v>0</v>
          </cell>
        </row>
        <row r="28">
          <cell r="B28">
            <v>28.204166666666669</v>
          </cell>
          <cell r="C28">
            <v>34.5</v>
          </cell>
          <cell r="D28">
            <v>21.9</v>
          </cell>
          <cell r="E28">
            <v>70.875</v>
          </cell>
          <cell r="F28">
            <v>77</v>
          </cell>
          <cell r="G28">
            <v>66</v>
          </cell>
          <cell r="H28">
            <v>12.96</v>
          </cell>
          <cell r="I28" t="str">
            <v>NE</v>
          </cell>
          <cell r="J28">
            <v>36</v>
          </cell>
          <cell r="K28">
            <v>0.8</v>
          </cell>
        </row>
        <row r="29">
          <cell r="B29">
            <v>26.366666666666664</v>
          </cell>
          <cell r="C29">
            <v>31.7</v>
          </cell>
          <cell r="D29">
            <v>20.5</v>
          </cell>
          <cell r="E29">
            <v>75.958333333333329</v>
          </cell>
          <cell r="F29">
            <v>91</v>
          </cell>
          <cell r="G29">
            <v>54</v>
          </cell>
          <cell r="H29">
            <v>40.32</v>
          </cell>
          <cell r="I29" t="str">
            <v>N</v>
          </cell>
          <cell r="J29">
            <v>77.400000000000006</v>
          </cell>
          <cell r="K29">
            <v>15.2</v>
          </cell>
        </row>
        <row r="30">
          <cell r="B30">
            <v>25.337499999999995</v>
          </cell>
          <cell r="C30">
            <v>31.8</v>
          </cell>
          <cell r="D30">
            <v>21.7</v>
          </cell>
          <cell r="E30">
            <v>69.083333333333329</v>
          </cell>
          <cell r="F30">
            <v>84</v>
          </cell>
          <cell r="G30">
            <v>49</v>
          </cell>
          <cell r="H30">
            <v>23.400000000000002</v>
          </cell>
          <cell r="I30" t="str">
            <v>SE</v>
          </cell>
          <cell r="J30">
            <v>47.16</v>
          </cell>
          <cell r="K30">
            <v>0</v>
          </cell>
        </row>
        <row r="31">
          <cell r="B31">
            <v>26.358333333333334</v>
          </cell>
          <cell r="C31">
            <v>30.9</v>
          </cell>
          <cell r="D31">
            <v>22.7</v>
          </cell>
          <cell r="E31">
            <v>69.666666666666671</v>
          </cell>
          <cell r="F31">
            <v>88</v>
          </cell>
          <cell r="G31">
            <v>50</v>
          </cell>
          <cell r="H31">
            <v>13.32</v>
          </cell>
          <cell r="I31" t="str">
            <v>N</v>
          </cell>
          <cell r="J31">
            <v>27.720000000000002</v>
          </cell>
          <cell r="K31">
            <v>0.2</v>
          </cell>
        </row>
        <row r="32">
          <cell r="B32">
            <v>26.683333333333334</v>
          </cell>
          <cell r="C32">
            <v>32.700000000000003</v>
          </cell>
          <cell r="D32">
            <v>21.8</v>
          </cell>
          <cell r="E32">
            <v>60.833333333333336</v>
          </cell>
          <cell r="F32">
            <v>81</v>
          </cell>
          <cell r="G32">
            <v>35</v>
          </cell>
          <cell r="H32">
            <v>17.64</v>
          </cell>
          <cell r="I32" t="str">
            <v>N</v>
          </cell>
          <cell r="J32">
            <v>42.84</v>
          </cell>
          <cell r="K32">
            <v>0.4</v>
          </cell>
        </row>
        <row r="33">
          <cell r="B33">
            <v>25.237499999999994</v>
          </cell>
          <cell r="C33">
            <v>32.6</v>
          </cell>
          <cell r="D33">
            <v>21.5</v>
          </cell>
          <cell r="E33">
            <v>74.791666666666671</v>
          </cell>
          <cell r="F33">
            <v>94</v>
          </cell>
          <cell r="G33">
            <v>44</v>
          </cell>
          <cell r="H33">
            <v>14.4</v>
          </cell>
          <cell r="I33" t="str">
            <v>N</v>
          </cell>
          <cell r="J33">
            <v>38.159999999999997</v>
          </cell>
          <cell r="K33">
            <v>6.4</v>
          </cell>
        </row>
        <row r="34">
          <cell r="B34">
            <v>24.025000000000002</v>
          </cell>
          <cell r="C34">
            <v>31.4</v>
          </cell>
          <cell r="D34">
            <v>20.9</v>
          </cell>
          <cell r="E34">
            <v>84.791666666666671</v>
          </cell>
          <cell r="F34">
            <v>95</v>
          </cell>
          <cell r="G34">
            <v>53</v>
          </cell>
          <cell r="H34">
            <v>16.559999999999999</v>
          </cell>
          <cell r="I34" t="str">
            <v>N</v>
          </cell>
          <cell r="J34">
            <v>31.680000000000003</v>
          </cell>
          <cell r="K34">
            <v>48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23.549999999999997</v>
          </cell>
          <cell r="C5">
            <v>30.6</v>
          </cell>
          <cell r="D5">
            <v>19.3</v>
          </cell>
          <cell r="E5">
            <v>74.541666666666671</v>
          </cell>
          <cell r="F5">
            <v>95</v>
          </cell>
          <cell r="G5">
            <v>47</v>
          </cell>
          <cell r="H5">
            <v>16.920000000000002</v>
          </cell>
          <cell r="I5" t="str">
            <v>N</v>
          </cell>
          <cell r="J5">
            <v>34.56</v>
          </cell>
          <cell r="K5">
            <v>6.2</v>
          </cell>
        </row>
        <row r="6">
          <cell r="B6">
            <v>24.562499999999996</v>
          </cell>
          <cell r="C6">
            <v>34.5</v>
          </cell>
          <cell r="D6">
            <v>19.5</v>
          </cell>
          <cell r="E6">
            <v>66.708333333333329</v>
          </cell>
          <cell r="F6">
            <v>87</v>
          </cell>
          <cell r="G6">
            <v>32</v>
          </cell>
          <cell r="H6">
            <v>31.680000000000003</v>
          </cell>
          <cell r="I6" t="str">
            <v>NE</v>
          </cell>
          <cell r="J6">
            <v>64.44</v>
          </cell>
          <cell r="K6">
            <v>4.6000000000000005</v>
          </cell>
        </row>
        <row r="7">
          <cell r="B7">
            <v>21.379166666666666</v>
          </cell>
          <cell r="C7">
            <v>24.9</v>
          </cell>
          <cell r="D7">
            <v>18.600000000000001</v>
          </cell>
          <cell r="E7">
            <v>78.458333333333329</v>
          </cell>
          <cell r="F7">
            <v>94</v>
          </cell>
          <cell r="G7">
            <v>62</v>
          </cell>
          <cell r="H7">
            <v>13.68</v>
          </cell>
          <cell r="I7" t="str">
            <v>O</v>
          </cell>
          <cell r="J7">
            <v>21.96</v>
          </cell>
          <cell r="K7">
            <v>0.2</v>
          </cell>
        </row>
        <row r="8">
          <cell r="B8">
            <v>23.608333333333331</v>
          </cell>
          <cell r="C8">
            <v>28.8</v>
          </cell>
          <cell r="D8">
            <v>19.899999999999999</v>
          </cell>
          <cell r="E8">
            <v>76.333333333333329</v>
          </cell>
          <cell r="F8">
            <v>95</v>
          </cell>
          <cell r="G8">
            <v>53</v>
          </cell>
          <cell r="H8">
            <v>14.4</v>
          </cell>
          <cell r="I8" t="str">
            <v>L</v>
          </cell>
          <cell r="J8">
            <v>25.92</v>
          </cell>
          <cell r="K8">
            <v>0</v>
          </cell>
        </row>
        <row r="9">
          <cell r="B9">
            <v>26.220833333333335</v>
          </cell>
          <cell r="C9">
            <v>32.9</v>
          </cell>
          <cell r="D9">
            <v>20.9</v>
          </cell>
          <cell r="E9">
            <v>66.5</v>
          </cell>
          <cell r="F9">
            <v>93</v>
          </cell>
          <cell r="G9">
            <v>38</v>
          </cell>
          <cell r="H9">
            <v>18.36</v>
          </cell>
          <cell r="I9" t="str">
            <v>L</v>
          </cell>
          <cell r="J9">
            <v>32.04</v>
          </cell>
          <cell r="K9">
            <v>0</v>
          </cell>
        </row>
        <row r="10">
          <cell r="B10">
            <v>26.733333333333334</v>
          </cell>
          <cell r="C10">
            <v>32.9</v>
          </cell>
          <cell r="D10">
            <v>20.9</v>
          </cell>
          <cell r="E10">
            <v>62.916666666666664</v>
          </cell>
          <cell r="F10">
            <v>90</v>
          </cell>
          <cell r="G10">
            <v>37</v>
          </cell>
          <cell r="H10">
            <v>15.840000000000002</v>
          </cell>
          <cell r="I10" t="str">
            <v>NE</v>
          </cell>
          <cell r="J10">
            <v>34.56</v>
          </cell>
          <cell r="K10">
            <v>0</v>
          </cell>
        </row>
        <row r="11">
          <cell r="B11">
            <v>27.370833333333337</v>
          </cell>
          <cell r="C11">
            <v>34.9</v>
          </cell>
          <cell r="D11">
            <v>20.100000000000001</v>
          </cell>
          <cell r="E11">
            <v>56.208333333333336</v>
          </cell>
          <cell r="F11">
            <v>88</v>
          </cell>
          <cell r="G11">
            <v>28</v>
          </cell>
          <cell r="H11">
            <v>10.08</v>
          </cell>
          <cell r="I11" t="str">
            <v>L</v>
          </cell>
          <cell r="J11">
            <v>23.040000000000003</v>
          </cell>
          <cell r="K11">
            <v>0</v>
          </cell>
        </row>
        <row r="12">
          <cell r="B12">
            <v>27.120833333333334</v>
          </cell>
          <cell r="C12">
            <v>35.5</v>
          </cell>
          <cell r="D12">
            <v>19.8</v>
          </cell>
          <cell r="E12">
            <v>57.25</v>
          </cell>
          <cell r="F12">
            <v>87</v>
          </cell>
          <cell r="G12">
            <v>20</v>
          </cell>
          <cell r="H12">
            <v>12.96</v>
          </cell>
          <cell r="I12" t="str">
            <v>NO</v>
          </cell>
          <cell r="J12">
            <v>27.720000000000002</v>
          </cell>
          <cell r="K12">
            <v>0</v>
          </cell>
        </row>
        <row r="13">
          <cell r="B13">
            <v>25.750000000000004</v>
          </cell>
          <cell r="C13">
            <v>34.799999999999997</v>
          </cell>
          <cell r="D13">
            <v>20.7</v>
          </cell>
          <cell r="E13">
            <v>63.291666666666664</v>
          </cell>
          <cell r="F13">
            <v>86</v>
          </cell>
          <cell r="G13">
            <v>35</v>
          </cell>
          <cell r="H13">
            <v>13.68</v>
          </cell>
          <cell r="I13" t="str">
            <v>NO</v>
          </cell>
          <cell r="J13">
            <v>57.6</v>
          </cell>
          <cell r="K13">
            <v>0</v>
          </cell>
        </row>
        <row r="14">
          <cell r="B14">
            <v>26.945833333333336</v>
          </cell>
          <cell r="C14">
            <v>35.700000000000003</v>
          </cell>
          <cell r="D14">
            <v>20.8</v>
          </cell>
          <cell r="E14">
            <v>61.666666666666664</v>
          </cell>
          <cell r="F14">
            <v>86</v>
          </cell>
          <cell r="G14">
            <v>29</v>
          </cell>
          <cell r="H14">
            <v>13.68</v>
          </cell>
          <cell r="I14" t="str">
            <v>O</v>
          </cell>
          <cell r="J14">
            <v>59.04</v>
          </cell>
          <cell r="K14">
            <v>14</v>
          </cell>
        </row>
        <row r="15">
          <cell r="B15">
            <v>25.808333333333337</v>
          </cell>
          <cell r="C15">
            <v>33.4</v>
          </cell>
          <cell r="D15">
            <v>20.399999999999999</v>
          </cell>
          <cell r="E15">
            <v>68.25</v>
          </cell>
          <cell r="F15">
            <v>89</v>
          </cell>
          <cell r="G15">
            <v>40</v>
          </cell>
          <cell r="H15">
            <v>13.68</v>
          </cell>
          <cell r="I15" t="str">
            <v>SO</v>
          </cell>
          <cell r="J15">
            <v>27.720000000000002</v>
          </cell>
          <cell r="K15">
            <v>0</v>
          </cell>
        </row>
        <row r="16">
          <cell r="B16">
            <v>23.820833333333329</v>
          </cell>
          <cell r="C16">
            <v>26.7</v>
          </cell>
          <cell r="D16">
            <v>21.5</v>
          </cell>
          <cell r="E16">
            <v>78.833333333333329</v>
          </cell>
          <cell r="F16">
            <v>94</v>
          </cell>
          <cell r="G16">
            <v>64</v>
          </cell>
          <cell r="H16">
            <v>12.6</v>
          </cell>
          <cell r="I16" t="str">
            <v>SE</v>
          </cell>
          <cell r="J16">
            <v>25.92</v>
          </cell>
          <cell r="K16">
            <v>9.3999999999999986</v>
          </cell>
        </row>
        <row r="17">
          <cell r="B17">
            <v>21.566666666666666</v>
          </cell>
          <cell r="C17">
            <v>23.9</v>
          </cell>
          <cell r="D17">
            <v>20.7</v>
          </cell>
          <cell r="E17">
            <v>93.958333333333329</v>
          </cell>
          <cell r="F17">
            <v>96</v>
          </cell>
          <cell r="G17">
            <v>84</v>
          </cell>
          <cell r="H17">
            <v>17.28</v>
          </cell>
          <cell r="I17" t="str">
            <v>L</v>
          </cell>
          <cell r="J17">
            <v>26.64</v>
          </cell>
          <cell r="K17">
            <v>41.599999999999994</v>
          </cell>
        </row>
        <row r="18">
          <cell r="B18">
            <v>22.995833333333334</v>
          </cell>
          <cell r="C18">
            <v>28.4</v>
          </cell>
          <cell r="D18">
            <v>20.7</v>
          </cell>
          <cell r="E18">
            <v>84.375</v>
          </cell>
          <cell r="F18">
            <v>96</v>
          </cell>
          <cell r="G18">
            <v>59</v>
          </cell>
          <cell r="H18">
            <v>11.16</v>
          </cell>
          <cell r="I18" t="str">
            <v>SE</v>
          </cell>
          <cell r="J18">
            <v>24.48</v>
          </cell>
          <cell r="K18">
            <v>4.5999999999999996</v>
          </cell>
        </row>
        <row r="19">
          <cell r="B19">
            <v>24.404166666666665</v>
          </cell>
          <cell r="C19">
            <v>32.6</v>
          </cell>
          <cell r="D19">
            <v>18.2</v>
          </cell>
          <cell r="E19">
            <v>72.875</v>
          </cell>
          <cell r="F19">
            <v>96</v>
          </cell>
          <cell r="G19">
            <v>41</v>
          </cell>
          <cell r="H19">
            <v>13.68</v>
          </cell>
          <cell r="I19" t="str">
            <v>SO</v>
          </cell>
          <cell r="J19">
            <v>25.56</v>
          </cell>
          <cell r="K19">
            <v>0</v>
          </cell>
        </row>
        <row r="20">
          <cell r="B20">
            <v>26.087500000000002</v>
          </cell>
          <cell r="C20">
            <v>33.799999999999997</v>
          </cell>
          <cell r="D20">
            <v>21.2</v>
          </cell>
          <cell r="E20">
            <v>67</v>
          </cell>
          <cell r="F20">
            <v>88</v>
          </cell>
          <cell r="G20">
            <v>38</v>
          </cell>
          <cell r="H20">
            <v>15.840000000000002</v>
          </cell>
          <cell r="I20" t="str">
            <v>O</v>
          </cell>
          <cell r="J20">
            <v>43.92</v>
          </cell>
          <cell r="K20">
            <v>3.6</v>
          </cell>
        </row>
        <row r="21">
          <cell r="B21">
            <v>24.45</v>
          </cell>
          <cell r="C21">
            <v>31.4</v>
          </cell>
          <cell r="D21">
            <v>21.6</v>
          </cell>
          <cell r="E21">
            <v>75.458333333333329</v>
          </cell>
          <cell r="F21">
            <v>88</v>
          </cell>
          <cell r="G21">
            <v>49</v>
          </cell>
          <cell r="H21">
            <v>12.96</v>
          </cell>
          <cell r="I21" t="str">
            <v>NO</v>
          </cell>
          <cell r="J21">
            <v>37.080000000000005</v>
          </cell>
          <cell r="K21">
            <v>1.8</v>
          </cell>
        </row>
        <row r="22">
          <cell r="B22">
            <v>25.016666666666669</v>
          </cell>
          <cell r="C22">
            <v>31.3</v>
          </cell>
          <cell r="D22">
            <v>20.6</v>
          </cell>
          <cell r="E22">
            <v>67.375</v>
          </cell>
          <cell r="F22">
            <v>95</v>
          </cell>
          <cell r="G22">
            <v>37</v>
          </cell>
          <cell r="H22">
            <v>13.68</v>
          </cell>
          <cell r="I22" t="str">
            <v>SO</v>
          </cell>
          <cell r="J22">
            <v>31.319999999999997</v>
          </cell>
          <cell r="K22">
            <v>0.2</v>
          </cell>
        </row>
        <row r="23">
          <cell r="B23">
            <v>23.4375</v>
          </cell>
          <cell r="C23">
            <v>29.6</v>
          </cell>
          <cell r="D23">
            <v>18</v>
          </cell>
          <cell r="E23">
            <v>46.375</v>
          </cell>
          <cell r="F23">
            <v>75</v>
          </cell>
          <cell r="G23">
            <v>29</v>
          </cell>
          <cell r="H23">
            <v>27</v>
          </cell>
          <cell r="I23" t="str">
            <v>L</v>
          </cell>
          <cell r="J23">
            <v>45.36</v>
          </cell>
          <cell r="K23">
            <v>0</v>
          </cell>
        </row>
        <row r="24">
          <cell r="B24">
            <v>22.445833333333336</v>
          </cell>
          <cell r="C24">
            <v>32.4</v>
          </cell>
          <cell r="D24">
            <v>13.8</v>
          </cell>
          <cell r="E24">
            <v>55.208333333333336</v>
          </cell>
          <cell r="F24">
            <v>85</v>
          </cell>
          <cell r="G24">
            <v>23</v>
          </cell>
          <cell r="H24">
            <v>12.96</v>
          </cell>
          <cell r="I24" t="str">
            <v>L</v>
          </cell>
          <cell r="J24">
            <v>26.64</v>
          </cell>
          <cell r="K24">
            <v>0</v>
          </cell>
        </row>
        <row r="25">
          <cell r="B25">
            <v>23.870833333333326</v>
          </cell>
          <cell r="C25">
            <v>32.200000000000003</v>
          </cell>
          <cell r="D25">
            <v>17.5</v>
          </cell>
          <cell r="E25">
            <v>61.375</v>
          </cell>
          <cell r="F25">
            <v>84</v>
          </cell>
          <cell r="G25">
            <v>39</v>
          </cell>
          <cell r="H25">
            <v>20.16</v>
          </cell>
          <cell r="I25" t="str">
            <v>SO</v>
          </cell>
          <cell r="J25">
            <v>42.480000000000004</v>
          </cell>
          <cell r="K25">
            <v>0</v>
          </cell>
        </row>
        <row r="26">
          <cell r="B26">
            <v>25.583333333333329</v>
          </cell>
          <cell r="C26">
            <v>32.9</v>
          </cell>
          <cell r="D26">
            <v>21.3</v>
          </cell>
          <cell r="E26">
            <v>70.75</v>
          </cell>
          <cell r="F26">
            <v>89</v>
          </cell>
          <cell r="G26">
            <v>39</v>
          </cell>
          <cell r="H26">
            <v>11.879999999999999</v>
          </cell>
          <cell r="I26" t="str">
            <v>N</v>
          </cell>
          <cell r="J26">
            <v>27</v>
          </cell>
          <cell r="K26">
            <v>1</v>
          </cell>
        </row>
        <row r="27">
          <cell r="B27">
            <v>25.841666666666672</v>
          </cell>
          <cell r="C27">
            <v>32.1</v>
          </cell>
          <cell r="D27">
            <v>21.8</v>
          </cell>
          <cell r="E27">
            <v>74.958333333333329</v>
          </cell>
          <cell r="F27">
            <v>96</v>
          </cell>
          <cell r="G27">
            <v>39</v>
          </cell>
          <cell r="H27">
            <v>12.24</v>
          </cell>
          <cell r="I27" t="str">
            <v>NE</v>
          </cell>
          <cell r="J27">
            <v>23.400000000000002</v>
          </cell>
          <cell r="K27">
            <v>2.8</v>
          </cell>
        </row>
        <row r="28">
          <cell r="B28">
            <v>27.529166666666669</v>
          </cell>
          <cell r="C28">
            <v>34.4</v>
          </cell>
          <cell r="D28">
            <v>21.7</v>
          </cell>
          <cell r="E28">
            <v>66.083333333333329</v>
          </cell>
          <cell r="F28">
            <v>94</v>
          </cell>
          <cell r="G28">
            <v>35</v>
          </cell>
          <cell r="H28">
            <v>14.4</v>
          </cell>
          <cell r="I28" t="str">
            <v>L</v>
          </cell>
          <cell r="J28">
            <v>26.64</v>
          </cell>
          <cell r="K28">
            <v>0</v>
          </cell>
        </row>
        <row r="29">
          <cell r="B29">
            <v>28.058333333333337</v>
          </cell>
          <cell r="C29">
            <v>34</v>
          </cell>
          <cell r="D29">
            <v>22.3</v>
          </cell>
          <cell r="E29">
            <v>59.583333333333336</v>
          </cell>
          <cell r="F29">
            <v>86</v>
          </cell>
          <cell r="G29">
            <v>36</v>
          </cell>
          <cell r="H29">
            <v>9.3600000000000012</v>
          </cell>
          <cell r="I29" t="str">
            <v>L</v>
          </cell>
          <cell r="J29">
            <v>20.16</v>
          </cell>
          <cell r="K29">
            <v>0</v>
          </cell>
        </row>
        <row r="30">
          <cell r="B30">
            <v>26.945833333333336</v>
          </cell>
          <cell r="C30">
            <v>34.299999999999997</v>
          </cell>
          <cell r="D30">
            <v>21.3</v>
          </cell>
          <cell r="E30">
            <v>66.666666666666671</v>
          </cell>
          <cell r="F30">
            <v>88</v>
          </cell>
          <cell r="G30">
            <v>39</v>
          </cell>
          <cell r="H30">
            <v>8.64</v>
          </cell>
          <cell r="I30" t="str">
            <v>SO</v>
          </cell>
          <cell r="J30">
            <v>48.96</v>
          </cell>
          <cell r="K30">
            <v>9.1999999999999993</v>
          </cell>
        </row>
        <row r="31">
          <cell r="B31">
            <v>24.504166666666663</v>
          </cell>
          <cell r="C31">
            <v>32.299999999999997</v>
          </cell>
          <cell r="D31">
            <v>22</v>
          </cell>
          <cell r="E31">
            <v>80.25</v>
          </cell>
          <cell r="F31">
            <v>95</v>
          </cell>
          <cell r="G31">
            <v>50</v>
          </cell>
          <cell r="H31">
            <v>13.32</v>
          </cell>
          <cell r="I31" t="str">
            <v>O</v>
          </cell>
          <cell r="J31">
            <v>31.680000000000003</v>
          </cell>
          <cell r="K31">
            <v>2</v>
          </cell>
        </row>
        <row r="32">
          <cell r="B32">
            <v>25.966666666666669</v>
          </cell>
          <cell r="C32">
            <v>33</v>
          </cell>
          <cell r="D32">
            <v>21.6</v>
          </cell>
          <cell r="E32">
            <v>73.916666666666671</v>
          </cell>
          <cell r="F32">
            <v>96</v>
          </cell>
          <cell r="G32">
            <v>41</v>
          </cell>
          <cell r="H32">
            <v>20.16</v>
          </cell>
          <cell r="I32" t="str">
            <v>SO</v>
          </cell>
          <cell r="J32">
            <v>34.92</v>
          </cell>
          <cell r="K32">
            <v>0</v>
          </cell>
        </row>
        <row r="33">
          <cell r="B33">
            <v>26.858333333333334</v>
          </cell>
          <cell r="C33">
            <v>34.4</v>
          </cell>
          <cell r="D33">
            <v>22.4</v>
          </cell>
          <cell r="E33">
            <v>69.25</v>
          </cell>
          <cell r="F33">
            <v>95</v>
          </cell>
          <cell r="G33">
            <v>38</v>
          </cell>
          <cell r="H33">
            <v>14.4</v>
          </cell>
          <cell r="I33" t="str">
            <v>L</v>
          </cell>
          <cell r="J33">
            <v>26.64</v>
          </cell>
          <cell r="K33">
            <v>1</v>
          </cell>
        </row>
        <row r="34">
          <cell r="B34">
            <v>27.191666666666666</v>
          </cell>
          <cell r="C34">
            <v>33</v>
          </cell>
          <cell r="D34">
            <v>23.5</v>
          </cell>
          <cell r="E34">
            <v>67.833333333333329</v>
          </cell>
          <cell r="F34">
            <v>87</v>
          </cell>
          <cell r="G34">
            <v>45</v>
          </cell>
          <cell r="H34">
            <v>15.840000000000002</v>
          </cell>
          <cell r="I34" t="str">
            <v>L</v>
          </cell>
          <cell r="J34">
            <v>31.680000000000003</v>
          </cell>
          <cell r="K34">
            <v>0.4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21.770833333333332</v>
          </cell>
          <cell r="C5">
            <v>29.6</v>
          </cell>
          <cell r="D5">
            <v>17.399999999999999</v>
          </cell>
          <cell r="E5">
            <v>76.125</v>
          </cell>
          <cell r="F5">
            <v>93</v>
          </cell>
          <cell r="G5">
            <v>39</v>
          </cell>
          <cell r="H5">
            <v>18.36</v>
          </cell>
          <cell r="I5" t="str">
            <v>SO</v>
          </cell>
          <cell r="J5">
            <v>46.080000000000005</v>
          </cell>
          <cell r="K5">
            <v>0</v>
          </cell>
        </row>
        <row r="6">
          <cell r="B6">
            <v>20.900000000000002</v>
          </cell>
          <cell r="C6">
            <v>31.4</v>
          </cell>
          <cell r="D6">
            <v>16</v>
          </cell>
          <cell r="E6">
            <v>78.083333333333329</v>
          </cell>
          <cell r="F6">
            <v>94</v>
          </cell>
          <cell r="G6">
            <v>38</v>
          </cell>
          <cell r="H6">
            <v>35.64</v>
          </cell>
          <cell r="I6" t="str">
            <v>SO</v>
          </cell>
          <cell r="J6">
            <v>79.92</v>
          </cell>
          <cell r="K6">
            <v>0</v>
          </cell>
        </row>
        <row r="7">
          <cell r="B7">
            <v>19.2</v>
          </cell>
          <cell r="C7">
            <v>23.2</v>
          </cell>
          <cell r="D7">
            <v>16</v>
          </cell>
          <cell r="E7">
            <v>81.291666666666671</v>
          </cell>
          <cell r="F7">
            <v>92</v>
          </cell>
          <cell r="G7">
            <v>59</v>
          </cell>
          <cell r="H7">
            <v>12.24</v>
          </cell>
          <cell r="I7" t="str">
            <v>N</v>
          </cell>
          <cell r="J7">
            <v>23.759999999999998</v>
          </cell>
          <cell r="K7">
            <v>0</v>
          </cell>
        </row>
        <row r="8">
          <cell r="B8">
            <v>20.845833333333331</v>
          </cell>
          <cell r="C8">
            <v>24.7</v>
          </cell>
          <cell r="D8">
            <v>18</v>
          </cell>
          <cell r="E8">
            <v>81.791666666666671</v>
          </cell>
          <cell r="F8">
            <v>92</v>
          </cell>
          <cell r="G8">
            <v>64</v>
          </cell>
          <cell r="H8">
            <v>13.68</v>
          </cell>
          <cell r="I8" t="str">
            <v>NO</v>
          </cell>
          <cell r="J8">
            <v>23.759999999999998</v>
          </cell>
          <cell r="K8">
            <v>0</v>
          </cell>
        </row>
        <row r="9">
          <cell r="B9">
            <v>23.674999999999997</v>
          </cell>
          <cell r="C9">
            <v>29.6</v>
          </cell>
          <cell r="D9">
            <v>19.5</v>
          </cell>
          <cell r="E9">
            <v>72.583333333333329</v>
          </cell>
          <cell r="F9">
            <v>89</v>
          </cell>
          <cell r="G9">
            <v>45</v>
          </cell>
          <cell r="H9">
            <v>23.759999999999998</v>
          </cell>
          <cell r="I9" t="str">
            <v>NO</v>
          </cell>
          <cell r="J9">
            <v>39.96</v>
          </cell>
          <cell r="K9">
            <v>0</v>
          </cell>
        </row>
        <row r="10">
          <cell r="B10">
            <v>23.837500000000002</v>
          </cell>
          <cell r="C10">
            <v>30.5</v>
          </cell>
          <cell r="D10">
            <v>18.600000000000001</v>
          </cell>
          <cell r="E10">
            <v>69.458333333333329</v>
          </cell>
          <cell r="F10">
            <v>91</v>
          </cell>
          <cell r="G10">
            <v>42</v>
          </cell>
          <cell r="H10">
            <v>29.16</v>
          </cell>
          <cell r="I10" t="str">
            <v>O</v>
          </cell>
          <cell r="J10">
            <v>47.88</v>
          </cell>
          <cell r="K10">
            <v>0</v>
          </cell>
        </row>
        <row r="11">
          <cell r="B11">
            <v>24.579166666666666</v>
          </cell>
          <cell r="C11">
            <v>32.4</v>
          </cell>
          <cell r="D11">
            <v>18.100000000000001</v>
          </cell>
          <cell r="E11">
            <v>60.416666666666664</v>
          </cell>
          <cell r="F11">
            <v>87</v>
          </cell>
          <cell r="G11">
            <v>29</v>
          </cell>
          <cell r="H11">
            <v>12.6</v>
          </cell>
          <cell r="I11" t="str">
            <v>O</v>
          </cell>
          <cell r="J11">
            <v>42.84</v>
          </cell>
          <cell r="K11">
            <v>0</v>
          </cell>
        </row>
        <row r="12">
          <cell r="B12">
            <v>23.025000000000002</v>
          </cell>
          <cell r="C12">
            <v>31</v>
          </cell>
          <cell r="D12">
            <v>19</v>
          </cell>
          <cell r="E12">
            <v>68.791666666666671</v>
          </cell>
          <cell r="F12">
            <v>84</v>
          </cell>
          <cell r="G12">
            <v>40</v>
          </cell>
          <cell r="H12">
            <v>21.96</v>
          </cell>
          <cell r="I12" t="str">
            <v>SO</v>
          </cell>
          <cell r="J12">
            <v>44.28</v>
          </cell>
          <cell r="K12">
            <v>7.2</v>
          </cell>
        </row>
        <row r="13">
          <cell r="B13">
            <v>22.979166666666671</v>
          </cell>
          <cell r="C13">
            <v>30.2</v>
          </cell>
          <cell r="D13">
            <v>19.100000000000001</v>
          </cell>
          <cell r="E13">
            <v>71.833333333333329</v>
          </cell>
          <cell r="F13">
            <v>87</v>
          </cell>
          <cell r="G13">
            <v>43</v>
          </cell>
          <cell r="H13">
            <v>19.079999999999998</v>
          </cell>
          <cell r="I13" t="str">
            <v>S</v>
          </cell>
          <cell r="J13">
            <v>39.96</v>
          </cell>
          <cell r="K13">
            <v>9.6</v>
          </cell>
        </row>
        <row r="14">
          <cell r="B14">
            <v>23.533333333333335</v>
          </cell>
          <cell r="C14">
            <v>32.1</v>
          </cell>
          <cell r="D14">
            <v>18.899999999999999</v>
          </cell>
          <cell r="E14">
            <v>70</v>
          </cell>
          <cell r="F14">
            <v>92</v>
          </cell>
          <cell r="G14">
            <v>37</v>
          </cell>
          <cell r="H14">
            <v>17.28</v>
          </cell>
          <cell r="I14" t="str">
            <v>S</v>
          </cell>
          <cell r="J14">
            <v>48.96</v>
          </cell>
          <cell r="K14">
            <v>3.8</v>
          </cell>
        </row>
        <row r="15">
          <cell r="B15">
            <v>24.333333333333332</v>
          </cell>
          <cell r="C15">
            <v>30</v>
          </cell>
          <cell r="D15">
            <v>20.5</v>
          </cell>
          <cell r="E15">
            <v>69.333333333333329</v>
          </cell>
          <cell r="F15">
            <v>89</v>
          </cell>
          <cell r="G15">
            <v>32</v>
          </cell>
          <cell r="H15">
            <v>18.36</v>
          </cell>
          <cell r="I15" t="str">
            <v>S</v>
          </cell>
          <cell r="J15">
            <v>39.24</v>
          </cell>
          <cell r="K15">
            <v>10.599999999999998</v>
          </cell>
        </row>
        <row r="16">
          <cell r="B16">
            <v>20.958333333333339</v>
          </cell>
          <cell r="C16">
            <v>24.4</v>
          </cell>
          <cell r="D16">
            <v>18.8</v>
          </cell>
          <cell r="E16">
            <v>86.041666666666671</v>
          </cell>
          <cell r="F16">
            <v>94</v>
          </cell>
          <cell r="G16">
            <v>65</v>
          </cell>
          <cell r="H16">
            <v>9.7200000000000006</v>
          </cell>
          <cell r="I16" t="str">
            <v>N</v>
          </cell>
          <cell r="J16">
            <v>26.64</v>
          </cell>
          <cell r="K16">
            <v>0.8</v>
          </cell>
        </row>
        <row r="17">
          <cell r="B17">
            <v>20.350000000000001</v>
          </cell>
          <cell r="C17">
            <v>23.7</v>
          </cell>
          <cell r="D17">
            <v>18.899999999999999</v>
          </cell>
          <cell r="E17">
            <v>91.25</v>
          </cell>
          <cell r="F17">
            <v>95</v>
          </cell>
          <cell r="G17">
            <v>79</v>
          </cell>
          <cell r="H17">
            <v>18</v>
          </cell>
          <cell r="I17" t="str">
            <v>NO</v>
          </cell>
          <cell r="J17">
            <v>29.880000000000003</v>
          </cell>
          <cell r="K17">
            <v>0.8</v>
          </cell>
        </row>
        <row r="18">
          <cell r="B18">
            <v>20.920833333333338</v>
          </cell>
          <cell r="C18">
            <v>24.6</v>
          </cell>
          <cell r="D18">
            <v>19.100000000000001</v>
          </cell>
          <cell r="E18">
            <v>89.708333333333329</v>
          </cell>
          <cell r="F18">
            <v>96</v>
          </cell>
          <cell r="G18">
            <v>72</v>
          </cell>
          <cell r="H18">
            <v>9</v>
          </cell>
          <cell r="I18" t="str">
            <v>N</v>
          </cell>
          <cell r="J18">
            <v>23.040000000000003</v>
          </cell>
          <cell r="K18">
            <v>23.8</v>
          </cell>
        </row>
        <row r="19">
          <cell r="B19">
            <v>22.570833333333329</v>
          </cell>
          <cell r="C19">
            <v>28.9</v>
          </cell>
          <cell r="D19">
            <v>17</v>
          </cell>
          <cell r="E19">
            <v>75.416666666666671</v>
          </cell>
          <cell r="F19">
            <v>95</v>
          </cell>
          <cell r="G19">
            <v>49</v>
          </cell>
          <cell r="H19">
            <v>16.559999999999999</v>
          </cell>
          <cell r="I19" t="str">
            <v>SE</v>
          </cell>
          <cell r="J19">
            <v>33.840000000000003</v>
          </cell>
          <cell r="K19">
            <v>0</v>
          </cell>
        </row>
        <row r="20">
          <cell r="B20">
            <v>23.387500000000003</v>
          </cell>
          <cell r="C20">
            <v>30.3</v>
          </cell>
          <cell r="D20">
            <v>18.399999999999999</v>
          </cell>
          <cell r="E20">
            <v>68.416666666666671</v>
          </cell>
          <cell r="F20">
            <v>89</v>
          </cell>
          <cell r="G20">
            <v>45</v>
          </cell>
          <cell r="H20">
            <v>19.440000000000001</v>
          </cell>
          <cell r="I20" t="str">
            <v>SE</v>
          </cell>
          <cell r="J20">
            <v>37.440000000000005</v>
          </cell>
          <cell r="K20">
            <v>0</v>
          </cell>
        </row>
        <row r="21">
          <cell r="B21">
            <v>22.879166666666663</v>
          </cell>
          <cell r="C21">
            <v>29.9</v>
          </cell>
          <cell r="D21">
            <v>19.8</v>
          </cell>
          <cell r="E21">
            <v>75.166666666666671</v>
          </cell>
          <cell r="F21">
            <v>93</v>
          </cell>
          <cell r="G21">
            <v>44</v>
          </cell>
          <cell r="H21">
            <v>21.96</v>
          </cell>
          <cell r="I21" t="str">
            <v>SE</v>
          </cell>
          <cell r="J21">
            <v>37.440000000000005</v>
          </cell>
          <cell r="K21">
            <v>0</v>
          </cell>
        </row>
        <row r="22">
          <cell r="B22">
            <v>21.537500000000005</v>
          </cell>
          <cell r="C22">
            <v>26.9</v>
          </cell>
          <cell r="D22">
            <v>17.7</v>
          </cell>
          <cell r="E22">
            <v>76.041666666666671</v>
          </cell>
          <cell r="F22">
            <v>94</v>
          </cell>
          <cell r="G22">
            <v>46</v>
          </cell>
          <cell r="H22">
            <v>13.68</v>
          </cell>
          <cell r="I22" t="str">
            <v>NE</v>
          </cell>
          <cell r="J22">
            <v>32.04</v>
          </cell>
          <cell r="K22">
            <v>0.4</v>
          </cell>
        </row>
        <row r="23">
          <cell r="B23">
            <v>19.787500000000001</v>
          </cell>
          <cell r="C23">
            <v>26.2</v>
          </cell>
          <cell r="D23">
            <v>13.3</v>
          </cell>
          <cell r="E23">
            <v>59.875</v>
          </cell>
          <cell r="F23">
            <v>75</v>
          </cell>
          <cell r="G23">
            <v>39</v>
          </cell>
          <cell r="H23">
            <v>22.68</v>
          </cell>
          <cell r="I23" t="str">
            <v>NO</v>
          </cell>
          <cell r="J23">
            <v>41.76</v>
          </cell>
          <cell r="K23">
            <v>0.2</v>
          </cell>
        </row>
        <row r="24">
          <cell r="B24">
            <v>22.129166666666666</v>
          </cell>
          <cell r="C24">
            <v>29.2</v>
          </cell>
          <cell r="D24">
            <v>15.4</v>
          </cell>
          <cell r="E24">
            <v>48.291666666666664</v>
          </cell>
          <cell r="F24">
            <v>67</v>
          </cell>
          <cell r="G24">
            <v>28</v>
          </cell>
          <cell r="H24">
            <v>22.68</v>
          </cell>
          <cell r="I24" t="str">
            <v>NO</v>
          </cell>
          <cell r="J24">
            <v>37.800000000000004</v>
          </cell>
          <cell r="K24">
            <v>0</v>
          </cell>
        </row>
        <row r="25">
          <cell r="B25">
            <v>22.266666666666666</v>
          </cell>
          <cell r="C25">
            <v>29.1</v>
          </cell>
          <cell r="D25">
            <v>18.8</v>
          </cell>
          <cell r="E25">
            <v>61.791666666666664</v>
          </cell>
          <cell r="F25">
            <v>92</v>
          </cell>
          <cell r="G25">
            <v>38</v>
          </cell>
          <cell r="H25">
            <v>17.28</v>
          </cell>
          <cell r="I25" t="str">
            <v>NO</v>
          </cell>
          <cell r="J25">
            <v>37.440000000000005</v>
          </cell>
          <cell r="K25">
            <v>0</v>
          </cell>
        </row>
        <row r="26">
          <cell r="B26">
            <v>23.533333333333328</v>
          </cell>
          <cell r="C26">
            <v>29.3</v>
          </cell>
          <cell r="D26">
            <v>19.600000000000001</v>
          </cell>
          <cell r="E26">
            <v>73.083333333333329</v>
          </cell>
          <cell r="F26">
            <v>89</v>
          </cell>
          <cell r="G26">
            <v>48</v>
          </cell>
          <cell r="H26">
            <v>11.520000000000001</v>
          </cell>
          <cell r="I26" t="str">
            <v>O</v>
          </cell>
          <cell r="J26">
            <v>25.2</v>
          </cell>
          <cell r="K26">
            <v>0.2</v>
          </cell>
        </row>
        <row r="27">
          <cell r="B27">
            <v>23.637499999999999</v>
          </cell>
          <cell r="C27">
            <v>29.8</v>
          </cell>
          <cell r="D27">
            <v>19</v>
          </cell>
          <cell r="E27">
            <v>76.208333333333329</v>
          </cell>
          <cell r="F27">
            <v>95</v>
          </cell>
          <cell r="G27">
            <v>47</v>
          </cell>
          <cell r="H27">
            <v>12.24</v>
          </cell>
          <cell r="I27" t="str">
            <v>N</v>
          </cell>
          <cell r="J27">
            <v>26.28</v>
          </cell>
          <cell r="K27">
            <v>0</v>
          </cell>
        </row>
        <row r="28">
          <cell r="B28">
            <v>25.670833333333331</v>
          </cell>
          <cell r="C28">
            <v>31.3</v>
          </cell>
          <cell r="D28">
            <v>20.5</v>
          </cell>
          <cell r="E28">
            <v>65.291666666666671</v>
          </cell>
          <cell r="F28">
            <v>88</v>
          </cell>
          <cell r="G28">
            <v>35</v>
          </cell>
          <cell r="H28">
            <v>14.76</v>
          </cell>
          <cell r="I28" t="str">
            <v>NO</v>
          </cell>
          <cell r="J28">
            <v>32.04</v>
          </cell>
          <cell r="K28">
            <v>0</v>
          </cell>
        </row>
        <row r="29">
          <cell r="B29">
            <v>25.879166666666666</v>
          </cell>
          <cell r="C29">
            <v>32</v>
          </cell>
          <cell r="D29">
            <v>21.1</v>
          </cell>
          <cell r="E29">
            <v>64.083333333333329</v>
          </cell>
          <cell r="F29">
            <v>85</v>
          </cell>
          <cell r="G29">
            <v>35</v>
          </cell>
          <cell r="H29">
            <v>14.04</v>
          </cell>
          <cell r="I29" t="str">
            <v>S</v>
          </cell>
          <cell r="J29">
            <v>28.44</v>
          </cell>
          <cell r="K29">
            <v>0</v>
          </cell>
        </row>
        <row r="30">
          <cell r="B30">
            <v>24.008333333333336</v>
          </cell>
          <cell r="C30">
            <v>29.9</v>
          </cell>
          <cell r="D30">
            <v>20.399999999999999</v>
          </cell>
          <cell r="E30">
            <v>73.916666666666671</v>
          </cell>
          <cell r="F30">
            <v>91</v>
          </cell>
          <cell r="G30">
            <v>49</v>
          </cell>
          <cell r="H30">
            <v>15.840000000000002</v>
          </cell>
          <cell r="I30" t="str">
            <v>SO</v>
          </cell>
          <cell r="J30">
            <v>45</v>
          </cell>
          <cell r="K30">
            <v>0</v>
          </cell>
        </row>
        <row r="31">
          <cell r="B31">
            <v>23.700000000000003</v>
          </cell>
          <cell r="C31">
            <v>29.7</v>
          </cell>
          <cell r="D31">
            <v>20.3</v>
          </cell>
          <cell r="E31">
            <v>75</v>
          </cell>
          <cell r="F31">
            <v>92</v>
          </cell>
          <cell r="G31">
            <v>50</v>
          </cell>
          <cell r="H31">
            <v>18.36</v>
          </cell>
          <cell r="I31" t="str">
            <v>SO</v>
          </cell>
          <cell r="J31">
            <v>68.760000000000005</v>
          </cell>
          <cell r="K31">
            <v>0</v>
          </cell>
        </row>
        <row r="32">
          <cell r="B32">
            <v>24.175000000000001</v>
          </cell>
          <cell r="C32">
            <v>30.3</v>
          </cell>
          <cell r="D32">
            <v>18.600000000000001</v>
          </cell>
          <cell r="E32">
            <v>74.125</v>
          </cell>
          <cell r="F32">
            <v>94</v>
          </cell>
          <cell r="G32">
            <v>47</v>
          </cell>
          <cell r="H32">
            <v>13.68</v>
          </cell>
          <cell r="I32" t="str">
            <v>NO</v>
          </cell>
          <cell r="J32">
            <v>78.84</v>
          </cell>
          <cell r="K32">
            <v>0</v>
          </cell>
        </row>
        <row r="33">
          <cell r="B33">
            <v>24.454166666666669</v>
          </cell>
          <cell r="C33">
            <v>30.3</v>
          </cell>
          <cell r="D33">
            <v>20.6</v>
          </cell>
          <cell r="E33">
            <v>73.583333333333329</v>
          </cell>
          <cell r="F33">
            <v>92</v>
          </cell>
          <cell r="G33">
            <v>46</v>
          </cell>
          <cell r="H33">
            <v>16.920000000000002</v>
          </cell>
          <cell r="I33" t="str">
            <v>L</v>
          </cell>
          <cell r="J33">
            <v>31.319999999999997</v>
          </cell>
          <cell r="K33">
            <v>0</v>
          </cell>
        </row>
        <row r="34">
          <cell r="B34">
            <v>23.008333333333329</v>
          </cell>
          <cell r="C34">
            <v>30.8</v>
          </cell>
          <cell r="D34">
            <v>19.899999999999999</v>
          </cell>
          <cell r="E34">
            <v>79.75</v>
          </cell>
          <cell r="F34">
            <v>93</v>
          </cell>
          <cell r="G34">
            <v>48</v>
          </cell>
          <cell r="H34">
            <v>16.2</v>
          </cell>
          <cell r="I34" t="str">
            <v>N</v>
          </cell>
          <cell r="J34">
            <v>37.440000000000005</v>
          </cell>
          <cell r="K34">
            <v>0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27.829166666666666</v>
          </cell>
          <cell r="C5">
            <v>34.200000000000003</v>
          </cell>
          <cell r="D5">
            <v>22.9</v>
          </cell>
          <cell r="E5">
            <v>66.958333333333329</v>
          </cell>
          <cell r="F5">
            <v>86</v>
          </cell>
          <cell r="G5">
            <v>42</v>
          </cell>
          <cell r="H5">
            <v>20.52</v>
          </cell>
          <cell r="I5" t="str">
            <v>L</v>
          </cell>
          <cell r="J5">
            <v>39.24</v>
          </cell>
          <cell r="K5">
            <v>0</v>
          </cell>
        </row>
        <row r="6">
          <cell r="B6">
            <v>24.25</v>
          </cell>
          <cell r="C6">
            <v>30.1</v>
          </cell>
          <cell r="D6">
            <v>19.600000000000001</v>
          </cell>
          <cell r="E6">
            <v>78.333333333333329</v>
          </cell>
          <cell r="F6">
            <v>93</v>
          </cell>
          <cell r="G6">
            <v>59</v>
          </cell>
          <cell r="H6">
            <v>19.079999999999998</v>
          </cell>
          <cell r="I6" t="str">
            <v>L</v>
          </cell>
          <cell r="J6">
            <v>60.12</v>
          </cell>
          <cell r="K6">
            <v>1</v>
          </cell>
        </row>
        <row r="7">
          <cell r="B7">
            <v>20.808333333333334</v>
          </cell>
          <cell r="C7">
            <v>23.4</v>
          </cell>
          <cell r="D7">
            <v>19.399999999999999</v>
          </cell>
          <cell r="E7">
            <v>82.166666666666671</v>
          </cell>
          <cell r="F7">
            <v>88</v>
          </cell>
          <cell r="G7">
            <v>73</v>
          </cell>
          <cell r="H7">
            <v>12.96</v>
          </cell>
          <cell r="I7" t="str">
            <v>SO</v>
          </cell>
          <cell r="J7">
            <v>25.56</v>
          </cell>
          <cell r="K7">
            <v>0.60000000000000009</v>
          </cell>
        </row>
        <row r="8">
          <cell r="B8">
            <v>24.533333333333342</v>
          </cell>
          <cell r="C8">
            <v>31.3</v>
          </cell>
          <cell r="D8">
            <v>17.899999999999999</v>
          </cell>
          <cell r="E8">
            <v>66.75</v>
          </cell>
          <cell r="F8">
            <v>92</v>
          </cell>
          <cell r="G8">
            <v>41</v>
          </cell>
          <cell r="H8">
            <v>10.08</v>
          </cell>
          <cell r="I8" t="str">
            <v>O</v>
          </cell>
          <cell r="J8">
            <v>21.240000000000002</v>
          </cell>
          <cell r="K8">
            <v>0.2</v>
          </cell>
        </row>
        <row r="9">
          <cell r="B9">
            <v>28.037500000000005</v>
          </cell>
          <cell r="C9">
            <v>34.200000000000003</v>
          </cell>
          <cell r="D9">
            <v>20.5</v>
          </cell>
          <cell r="E9">
            <v>55.833333333333336</v>
          </cell>
          <cell r="F9">
            <v>85</v>
          </cell>
          <cell r="G9">
            <v>36</v>
          </cell>
          <cell r="H9">
            <v>10.08</v>
          </cell>
          <cell r="I9" t="str">
            <v>NO</v>
          </cell>
          <cell r="J9">
            <v>15.840000000000002</v>
          </cell>
          <cell r="K9">
            <v>0.2</v>
          </cell>
        </row>
        <row r="10">
          <cell r="B10">
            <v>30.124999999999996</v>
          </cell>
          <cell r="C10">
            <v>35.6</v>
          </cell>
          <cell r="D10">
            <v>25.2</v>
          </cell>
          <cell r="E10">
            <v>54.375</v>
          </cell>
          <cell r="F10">
            <v>78</v>
          </cell>
          <cell r="G10">
            <v>32</v>
          </cell>
          <cell r="H10">
            <v>13.68</v>
          </cell>
          <cell r="I10" t="str">
            <v>L</v>
          </cell>
          <cell r="J10">
            <v>29.880000000000003</v>
          </cell>
          <cell r="K10">
            <v>0.2</v>
          </cell>
        </row>
        <row r="11">
          <cell r="B11">
            <v>29.495833333333337</v>
          </cell>
          <cell r="C11">
            <v>36</v>
          </cell>
          <cell r="D11">
            <v>25.1</v>
          </cell>
          <cell r="E11">
            <v>61.375</v>
          </cell>
          <cell r="F11">
            <v>80</v>
          </cell>
          <cell r="G11">
            <v>40</v>
          </cell>
          <cell r="H11">
            <v>9.7200000000000006</v>
          </cell>
          <cell r="I11" t="str">
            <v>L</v>
          </cell>
          <cell r="J11">
            <v>28.08</v>
          </cell>
          <cell r="K11">
            <v>0.2</v>
          </cell>
        </row>
        <row r="12">
          <cell r="B12">
            <v>25.804166666666664</v>
          </cell>
          <cell r="C12">
            <v>31</v>
          </cell>
          <cell r="D12">
            <v>22</v>
          </cell>
          <cell r="E12">
            <v>71.75</v>
          </cell>
          <cell r="F12">
            <v>88</v>
          </cell>
          <cell r="G12">
            <v>54</v>
          </cell>
          <cell r="H12">
            <v>28.8</v>
          </cell>
          <cell r="I12" t="str">
            <v>SE</v>
          </cell>
          <cell r="J12">
            <v>70.92</v>
          </cell>
          <cell r="K12">
            <v>0</v>
          </cell>
        </row>
        <row r="13">
          <cell r="B13">
            <v>26.645833333333332</v>
          </cell>
          <cell r="C13">
            <v>34.5</v>
          </cell>
          <cell r="D13">
            <v>20.6</v>
          </cell>
          <cell r="E13">
            <v>72.666666666666671</v>
          </cell>
          <cell r="F13">
            <v>94</v>
          </cell>
          <cell r="G13">
            <v>40</v>
          </cell>
          <cell r="H13">
            <v>7.2</v>
          </cell>
          <cell r="I13" t="str">
            <v>NO</v>
          </cell>
          <cell r="J13">
            <v>20.52</v>
          </cell>
          <cell r="K13">
            <v>0.4</v>
          </cell>
        </row>
        <row r="14">
          <cell r="B14">
            <v>29.700000000000003</v>
          </cell>
          <cell r="C14">
            <v>36.5</v>
          </cell>
          <cell r="D14">
            <v>24.5</v>
          </cell>
          <cell r="E14">
            <v>64.041666666666671</v>
          </cell>
          <cell r="F14">
            <v>85</v>
          </cell>
          <cell r="G14">
            <v>36</v>
          </cell>
          <cell r="H14">
            <v>8.64</v>
          </cell>
          <cell r="I14" t="str">
            <v>L</v>
          </cell>
          <cell r="J14">
            <v>20.88</v>
          </cell>
          <cell r="K14">
            <v>0.60000000000000009</v>
          </cell>
        </row>
        <row r="15">
          <cell r="B15">
            <v>28.345833333333331</v>
          </cell>
          <cell r="C15">
            <v>36.5</v>
          </cell>
          <cell r="D15">
            <v>24.7</v>
          </cell>
          <cell r="E15">
            <v>67.166666666666671</v>
          </cell>
          <cell r="F15">
            <v>86</v>
          </cell>
          <cell r="G15">
            <v>36</v>
          </cell>
          <cell r="H15">
            <v>18.36</v>
          </cell>
          <cell r="I15" t="str">
            <v>N</v>
          </cell>
          <cell r="J15">
            <v>44.28</v>
          </cell>
          <cell r="K15">
            <v>0</v>
          </cell>
        </row>
        <row r="16">
          <cell r="B16">
            <v>23.612500000000001</v>
          </cell>
          <cell r="C16">
            <v>28</v>
          </cell>
          <cell r="D16">
            <v>21.1</v>
          </cell>
          <cell r="E16">
            <v>80.875</v>
          </cell>
          <cell r="F16">
            <v>90</v>
          </cell>
          <cell r="G16">
            <v>62</v>
          </cell>
          <cell r="H16">
            <v>18.36</v>
          </cell>
          <cell r="I16" t="str">
            <v>S</v>
          </cell>
          <cell r="J16">
            <v>38.159999999999997</v>
          </cell>
          <cell r="K16">
            <v>0.2</v>
          </cell>
        </row>
        <row r="17">
          <cell r="B17">
            <v>26.029166666666665</v>
          </cell>
          <cell r="C17">
            <v>30.9</v>
          </cell>
          <cell r="D17">
            <v>22.7</v>
          </cell>
          <cell r="E17">
            <v>76.541666666666671</v>
          </cell>
          <cell r="F17">
            <v>92</v>
          </cell>
          <cell r="G17">
            <v>52</v>
          </cell>
          <cell r="H17">
            <v>11.16</v>
          </cell>
          <cell r="I17" t="str">
            <v>NE</v>
          </cell>
          <cell r="J17">
            <v>27.36</v>
          </cell>
          <cell r="K17">
            <v>1.7999999999999998</v>
          </cell>
        </row>
        <row r="18">
          <cell r="B18">
            <v>28.145833333333339</v>
          </cell>
          <cell r="C18">
            <v>33.9</v>
          </cell>
          <cell r="D18">
            <v>23.5</v>
          </cell>
          <cell r="E18">
            <v>66.291666666666671</v>
          </cell>
          <cell r="F18">
            <v>89</v>
          </cell>
          <cell r="G18">
            <v>42</v>
          </cell>
          <cell r="H18">
            <v>11.520000000000001</v>
          </cell>
          <cell r="I18" t="str">
            <v>L</v>
          </cell>
          <cell r="J18">
            <v>21.240000000000002</v>
          </cell>
          <cell r="K18">
            <v>0.2</v>
          </cell>
        </row>
        <row r="19">
          <cell r="B19">
            <v>26.441666666666666</v>
          </cell>
          <cell r="C19">
            <v>30.5</v>
          </cell>
          <cell r="D19">
            <v>19.8</v>
          </cell>
          <cell r="E19">
            <v>73.625</v>
          </cell>
          <cell r="F19">
            <v>91</v>
          </cell>
          <cell r="G19">
            <v>51</v>
          </cell>
          <cell r="H19">
            <v>16.920000000000002</v>
          </cell>
          <cell r="I19" t="str">
            <v>L</v>
          </cell>
          <cell r="J19">
            <v>67.319999999999993</v>
          </cell>
          <cell r="K19">
            <v>0.4</v>
          </cell>
        </row>
        <row r="20">
          <cell r="B20">
            <v>26.749999999999996</v>
          </cell>
          <cell r="C20">
            <v>32.5</v>
          </cell>
          <cell r="D20">
            <v>22.6</v>
          </cell>
          <cell r="E20">
            <v>75.083333333333329</v>
          </cell>
          <cell r="F20">
            <v>91</v>
          </cell>
          <cell r="G20">
            <v>55</v>
          </cell>
          <cell r="H20">
            <v>22.32</v>
          </cell>
          <cell r="I20" t="str">
            <v>NO</v>
          </cell>
          <cell r="J20">
            <v>41.04</v>
          </cell>
          <cell r="K20">
            <v>0.2</v>
          </cell>
        </row>
        <row r="21">
          <cell r="B21">
            <v>26.745833333333337</v>
          </cell>
          <cell r="C21">
            <v>32.9</v>
          </cell>
          <cell r="D21">
            <v>22.5</v>
          </cell>
          <cell r="E21">
            <v>71.541666666666671</v>
          </cell>
          <cell r="F21">
            <v>92</v>
          </cell>
          <cell r="G21">
            <v>41</v>
          </cell>
          <cell r="H21">
            <v>12.96</v>
          </cell>
          <cell r="I21" t="str">
            <v>L</v>
          </cell>
          <cell r="J21">
            <v>35.64</v>
          </cell>
          <cell r="K21">
            <v>0.2</v>
          </cell>
        </row>
        <row r="22">
          <cell r="B22">
            <v>23.791666666666668</v>
          </cell>
          <cell r="C22">
            <v>30.3</v>
          </cell>
          <cell r="D22">
            <v>18.899999999999999</v>
          </cell>
          <cell r="E22">
            <v>56.5</v>
          </cell>
          <cell r="F22">
            <v>74</v>
          </cell>
          <cell r="G22">
            <v>36</v>
          </cell>
          <cell r="H22">
            <v>24.48</v>
          </cell>
          <cell r="I22" t="str">
            <v>S</v>
          </cell>
          <cell r="J22">
            <v>60.839999999999996</v>
          </cell>
          <cell r="K22">
            <v>0</v>
          </cell>
        </row>
        <row r="23">
          <cell r="B23">
            <v>24.3125</v>
          </cell>
          <cell r="C23">
            <v>30.6</v>
          </cell>
          <cell r="D23">
            <v>17.2</v>
          </cell>
          <cell r="E23">
            <v>43.583333333333336</v>
          </cell>
          <cell r="F23">
            <v>78</v>
          </cell>
          <cell r="G23">
            <v>29</v>
          </cell>
          <cell r="H23">
            <v>11.879999999999999</v>
          </cell>
          <cell r="I23" t="str">
            <v>N</v>
          </cell>
          <cell r="J23">
            <v>29.880000000000003</v>
          </cell>
          <cell r="K23">
            <v>0</v>
          </cell>
        </row>
        <row r="24">
          <cell r="B24">
            <v>26.508333333333329</v>
          </cell>
          <cell r="C24">
            <v>34.6</v>
          </cell>
          <cell r="D24">
            <v>18.5</v>
          </cell>
          <cell r="E24">
            <v>51.583333333333336</v>
          </cell>
          <cell r="F24">
            <v>88</v>
          </cell>
          <cell r="G24">
            <v>30</v>
          </cell>
          <cell r="H24">
            <v>11.520000000000001</v>
          </cell>
          <cell r="I24" t="str">
            <v>NE</v>
          </cell>
          <cell r="J24">
            <v>19.8</v>
          </cell>
          <cell r="K24">
            <v>0</v>
          </cell>
        </row>
        <row r="25">
          <cell r="B25">
            <v>27.458333333333332</v>
          </cell>
          <cell r="C25">
            <v>31</v>
          </cell>
          <cell r="D25">
            <v>24.6</v>
          </cell>
          <cell r="E25">
            <v>64.166666666666671</v>
          </cell>
          <cell r="F25">
            <v>79</v>
          </cell>
          <cell r="G25">
            <v>45</v>
          </cell>
          <cell r="H25">
            <v>12.96</v>
          </cell>
          <cell r="I25" t="str">
            <v>NE</v>
          </cell>
          <cell r="J25">
            <v>29.880000000000003</v>
          </cell>
          <cell r="K25">
            <v>0</v>
          </cell>
        </row>
        <row r="26">
          <cell r="B26">
            <v>27.174999999999997</v>
          </cell>
          <cell r="C26">
            <v>32.5</v>
          </cell>
          <cell r="D26">
            <v>23.6</v>
          </cell>
          <cell r="E26">
            <v>68.208333333333329</v>
          </cell>
          <cell r="F26">
            <v>90</v>
          </cell>
          <cell r="G26">
            <v>43</v>
          </cell>
          <cell r="H26">
            <v>14.4</v>
          </cell>
          <cell r="I26" t="str">
            <v>SO</v>
          </cell>
          <cell r="J26">
            <v>33.840000000000003</v>
          </cell>
          <cell r="K26">
            <v>0</v>
          </cell>
        </row>
        <row r="27">
          <cell r="B27">
            <v>27.104166666666671</v>
          </cell>
          <cell r="C27">
            <v>33.299999999999997</v>
          </cell>
          <cell r="D27">
            <v>22.6</v>
          </cell>
          <cell r="E27">
            <v>60.875</v>
          </cell>
          <cell r="F27">
            <v>87</v>
          </cell>
          <cell r="G27">
            <v>35</v>
          </cell>
          <cell r="H27">
            <v>13.32</v>
          </cell>
          <cell r="I27" t="str">
            <v>NO</v>
          </cell>
          <cell r="J27">
            <v>30.240000000000002</v>
          </cell>
          <cell r="K27">
            <v>0</v>
          </cell>
        </row>
        <row r="28">
          <cell r="B28">
            <v>29.349999999999998</v>
          </cell>
          <cell r="C28">
            <v>35.299999999999997</v>
          </cell>
          <cell r="D28">
            <v>23.2</v>
          </cell>
          <cell r="E28">
            <v>61.5</v>
          </cell>
          <cell r="F28">
            <v>88</v>
          </cell>
          <cell r="G28">
            <v>40</v>
          </cell>
          <cell r="H28">
            <v>9.3600000000000012</v>
          </cell>
          <cell r="I28" t="str">
            <v>NE</v>
          </cell>
          <cell r="J28">
            <v>21.240000000000002</v>
          </cell>
          <cell r="K28">
            <v>0</v>
          </cell>
        </row>
        <row r="29">
          <cell r="B29">
            <v>28.891666666666666</v>
          </cell>
          <cell r="C29">
            <v>35.9</v>
          </cell>
          <cell r="D29">
            <v>25.9</v>
          </cell>
          <cell r="E29">
            <v>68.166666666666671</v>
          </cell>
          <cell r="F29">
            <v>85</v>
          </cell>
          <cell r="G29">
            <v>41</v>
          </cell>
          <cell r="H29">
            <v>6.12</v>
          </cell>
          <cell r="I29" t="str">
            <v>NE</v>
          </cell>
          <cell r="J29">
            <v>29.52</v>
          </cell>
          <cell r="K29">
            <v>0</v>
          </cell>
        </row>
        <row r="30">
          <cell r="B30">
            <v>26.720833333333335</v>
          </cell>
          <cell r="C30">
            <v>30.7</v>
          </cell>
          <cell r="D30">
            <v>23.2</v>
          </cell>
          <cell r="E30">
            <v>78.583333333333329</v>
          </cell>
          <cell r="F30">
            <v>89</v>
          </cell>
          <cell r="G30">
            <v>54</v>
          </cell>
          <cell r="H30">
            <v>19.079999999999998</v>
          </cell>
          <cell r="I30" t="str">
            <v>L</v>
          </cell>
          <cell r="J30">
            <v>50.76</v>
          </cell>
          <cell r="K30">
            <v>0</v>
          </cell>
        </row>
        <row r="31">
          <cell r="B31">
            <v>28.045833333333331</v>
          </cell>
          <cell r="C31">
            <v>34.6</v>
          </cell>
          <cell r="D31">
            <v>24.3</v>
          </cell>
          <cell r="E31">
            <v>71.833333333333329</v>
          </cell>
          <cell r="F31">
            <v>90</v>
          </cell>
          <cell r="G31">
            <v>47</v>
          </cell>
          <cell r="H31">
            <v>14.4</v>
          </cell>
          <cell r="I31" t="str">
            <v>L</v>
          </cell>
          <cell r="J31">
            <v>35.64</v>
          </cell>
          <cell r="K31">
            <v>0</v>
          </cell>
        </row>
        <row r="32">
          <cell r="B32">
            <v>27.900000000000002</v>
          </cell>
          <cell r="C32">
            <v>35.299999999999997</v>
          </cell>
          <cell r="D32">
            <v>25.1</v>
          </cell>
          <cell r="E32">
            <v>69.666666666666671</v>
          </cell>
          <cell r="F32">
            <v>82</v>
          </cell>
          <cell r="G32">
            <v>39</v>
          </cell>
          <cell r="H32">
            <v>16.920000000000002</v>
          </cell>
          <cell r="I32" t="str">
            <v>L</v>
          </cell>
          <cell r="J32">
            <v>48.6</v>
          </cell>
          <cell r="K32">
            <v>0</v>
          </cell>
        </row>
        <row r="33">
          <cell r="B33">
            <v>27.029166666666665</v>
          </cell>
          <cell r="C33">
            <v>31.3</v>
          </cell>
          <cell r="D33">
            <v>24.2</v>
          </cell>
          <cell r="E33">
            <v>71.75</v>
          </cell>
          <cell r="F33">
            <v>88</v>
          </cell>
          <cell r="G33">
            <v>48</v>
          </cell>
          <cell r="H33">
            <v>15.48</v>
          </cell>
          <cell r="I33" t="str">
            <v>SO</v>
          </cell>
          <cell r="J33">
            <v>35.28</v>
          </cell>
          <cell r="K33">
            <v>0</v>
          </cell>
        </row>
        <row r="34">
          <cell r="B34">
            <v>28.974999999999994</v>
          </cell>
          <cell r="C34">
            <v>34.299999999999997</v>
          </cell>
          <cell r="D34">
            <v>25</v>
          </cell>
          <cell r="E34">
            <v>63.166666666666664</v>
          </cell>
          <cell r="F34">
            <v>78</v>
          </cell>
          <cell r="G34">
            <v>44</v>
          </cell>
          <cell r="H34">
            <v>13.32</v>
          </cell>
          <cell r="I34" t="str">
            <v>SO</v>
          </cell>
          <cell r="J34">
            <v>32.04</v>
          </cell>
          <cell r="K34">
            <v>0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22.870833333333334</v>
          </cell>
          <cell r="C5">
            <v>30.3</v>
          </cell>
          <cell r="D5">
            <v>18.100000000000001</v>
          </cell>
          <cell r="E5">
            <v>74.333333333333329</v>
          </cell>
          <cell r="F5">
            <v>94</v>
          </cell>
          <cell r="G5">
            <v>43</v>
          </cell>
          <cell r="H5">
            <v>33.480000000000004</v>
          </cell>
          <cell r="I5" t="str">
            <v>N</v>
          </cell>
          <cell r="J5">
            <v>52.56</v>
          </cell>
          <cell r="K5" t="str">
            <v>*</v>
          </cell>
        </row>
        <row r="6">
          <cell r="B6">
            <v>22.574999999999999</v>
          </cell>
          <cell r="C6">
            <v>32.5</v>
          </cell>
          <cell r="D6">
            <v>16.899999999999999</v>
          </cell>
          <cell r="E6">
            <v>71.833333333333329</v>
          </cell>
          <cell r="F6">
            <v>93</v>
          </cell>
          <cell r="G6">
            <v>37</v>
          </cell>
          <cell r="H6">
            <v>30.6</v>
          </cell>
          <cell r="I6" t="str">
            <v>NE</v>
          </cell>
          <cell r="J6">
            <v>69.48</v>
          </cell>
          <cell r="K6" t="str">
            <v>*</v>
          </cell>
        </row>
        <row r="7">
          <cell r="B7">
            <v>20.749999999999996</v>
          </cell>
          <cell r="C7">
            <v>26.3</v>
          </cell>
          <cell r="D7">
            <v>17</v>
          </cell>
          <cell r="E7">
            <v>79.5</v>
          </cell>
          <cell r="F7">
            <v>93</v>
          </cell>
          <cell r="G7">
            <v>55</v>
          </cell>
          <cell r="H7">
            <v>23.759999999999998</v>
          </cell>
          <cell r="I7" t="str">
            <v>SE</v>
          </cell>
          <cell r="J7">
            <v>30.96</v>
          </cell>
          <cell r="K7" t="str">
            <v>*</v>
          </cell>
        </row>
        <row r="8">
          <cell r="B8">
            <v>21.75</v>
          </cell>
          <cell r="C8">
            <v>26.2</v>
          </cell>
          <cell r="D8">
            <v>18.3</v>
          </cell>
          <cell r="E8">
            <v>80.833333333333329</v>
          </cell>
          <cell r="F8">
            <v>93</v>
          </cell>
          <cell r="G8">
            <v>63</v>
          </cell>
          <cell r="H8">
            <v>15.120000000000001</v>
          </cell>
          <cell r="I8" t="str">
            <v>L</v>
          </cell>
          <cell r="J8">
            <v>26.64</v>
          </cell>
          <cell r="K8" t="str">
            <v>*</v>
          </cell>
        </row>
        <row r="9">
          <cell r="B9">
            <v>23.383333333333329</v>
          </cell>
          <cell r="C9">
            <v>31.9</v>
          </cell>
          <cell r="D9">
            <v>18.899999999999999</v>
          </cell>
          <cell r="E9">
            <v>75.375</v>
          </cell>
          <cell r="F9">
            <v>91</v>
          </cell>
          <cell r="G9">
            <v>41</v>
          </cell>
          <cell r="H9">
            <v>24.48</v>
          </cell>
          <cell r="I9" t="str">
            <v>L</v>
          </cell>
          <cell r="J9">
            <v>55.440000000000005</v>
          </cell>
          <cell r="K9" t="str">
            <v>*</v>
          </cell>
        </row>
        <row r="10">
          <cell r="B10">
            <v>23.275000000000002</v>
          </cell>
          <cell r="C10">
            <v>31.8</v>
          </cell>
          <cell r="D10">
            <v>18.8</v>
          </cell>
          <cell r="E10">
            <v>71.5</v>
          </cell>
          <cell r="F10">
            <v>89</v>
          </cell>
          <cell r="G10">
            <v>35</v>
          </cell>
          <cell r="H10">
            <v>23.040000000000003</v>
          </cell>
          <cell r="I10" t="str">
            <v>NE</v>
          </cell>
          <cell r="J10">
            <v>47.88</v>
          </cell>
          <cell r="K10" t="str">
            <v>*</v>
          </cell>
        </row>
        <row r="11">
          <cell r="B11">
            <v>24.416666666666668</v>
          </cell>
          <cell r="C11">
            <v>32.5</v>
          </cell>
          <cell r="D11">
            <v>17.399999999999999</v>
          </cell>
          <cell r="E11">
            <v>67.25</v>
          </cell>
          <cell r="F11">
            <v>93</v>
          </cell>
          <cell r="G11">
            <v>33</v>
          </cell>
          <cell r="H11">
            <v>21.240000000000002</v>
          </cell>
          <cell r="I11" t="str">
            <v>NE</v>
          </cell>
          <cell r="J11">
            <v>27.36</v>
          </cell>
          <cell r="K11" t="str">
            <v>*</v>
          </cell>
        </row>
        <row r="12">
          <cell r="B12">
            <v>23.858333333333331</v>
          </cell>
          <cell r="C12">
            <v>30.7</v>
          </cell>
          <cell r="D12">
            <v>20.100000000000001</v>
          </cell>
          <cell r="E12">
            <v>71.583333333333329</v>
          </cell>
          <cell r="F12">
            <v>89</v>
          </cell>
          <cell r="G12">
            <v>48</v>
          </cell>
          <cell r="H12">
            <v>23.400000000000002</v>
          </cell>
          <cell r="I12" t="str">
            <v>N</v>
          </cell>
          <cell r="J12">
            <v>46.080000000000005</v>
          </cell>
          <cell r="K12" t="str">
            <v>*</v>
          </cell>
        </row>
        <row r="13">
          <cell r="B13">
            <v>23.662500000000005</v>
          </cell>
          <cell r="C13">
            <v>31.7</v>
          </cell>
          <cell r="D13">
            <v>19.2</v>
          </cell>
          <cell r="E13">
            <v>73.375</v>
          </cell>
          <cell r="F13">
            <v>90</v>
          </cell>
          <cell r="G13">
            <v>45</v>
          </cell>
          <cell r="H13">
            <v>23.759999999999998</v>
          </cell>
          <cell r="I13" t="str">
            <v>NE</v>
          </cell>
          <cell r="J13">
            <v>50.04</v>
          </cell>
          <cell r="K13" t="str">
            <v>*</v>
          </cell>
        </row>
        <row r="14">
          <cell r="B14">
            <v>24.104166666666668</v>
          </cell>
          <cell r="C14">
            <v>32.700000000000003</v>
          </cell>
          <cell r="D14">
            <v>18.600000000000001</v>
          </cell>
          <cell r="E14">
            <v>72.333333333333329</v>
          </cell>
          <cell r="F14">
            <v>91</v>
          </cell>
          <cell r="G14">
            <v>36</v>
          </cell>
          <cell r="H14">
            <v>23.400000000000002</v>
          </cell>
          <cell r="I14" t="str">
            <v>NE</v>
          </cell>
          <cell r="J14">
            <v>42.84</v>
          </cell>
          <cell r="K14" t="str">
            <v>*</v>
          </cell>
        </row>
        <row r="15">
          <cell r="B15">
            <v>25.025000000000006</v>
          </cell>
          <cell r="C15">
            <v>32.6</v>
          </cell>
          <cell r="D15">
            <v>19.7</v>
          </cell>
          <cell r="E15">
            <v>71.458333333333329</v>
          </cell>
          <cell r="F15">
            <v>94</v>
          </cell>
          <cell r="G15">
            <v>42</v>
          </cell>
          <cell r="H15">
            <v>18.36</v>
          </cell>
          <cell r="I15" t="str">
            <v>NE</v>
          </cell>
          <cell r="J15">
            <v>38.159999999999997</v>
          </cell>
          <cell r="K15" t="str">
            <v>*</v>
          </cell>
        </row>
        <row r="16">
          <cell r="B16">
            <v>20.470833333333335</v>
          </cell>
          <cell r="C16">
            <v>26.3</v>
          </cell>
          <cell r="D16">
            <v>19.3</v>
          </cell>
          <cell r="E16">
            <v>92.666666666666671</v>
          </cell>
          <cell r="F16">
            <v>96</v>
          </cell>
          <cell r="G16">
            <v>66</v>
          </cell>
          <cell r="H16">
            <v>18</v>
          </cell>
          <cell r="I16" t="str">
            <v>S</v>
          </cell>
          <cell r="J16">
            <v>44.28</v>
          </cell>
          <cell r="K16" t="str">
            <v>*</v>
          </cell>
        </row>
        <row r="17">
          <cell r="B17">
            <v>21.1875</v>
          </cell>
          <cell r="C17">
            <v>25.6</v>
          </cell>
          <cell r="D17">
            <v>19.3</v>
          </cell>
          <cell r="E17">
            <v>90.666666666666671</v>
          </cell>
          <cell r="F17">
            <v>96</v>
          </cell>
          <cell r="G17">
            <v>73</v>
          </cell>
          <cell r="H17">
            <v>20.16</v>
          </cell>
          <cell r="I17" t="str">
            <v>L</v>
          </cell>
          <cell r="J17">
            <v>38.519999999999996</v>
          </cell>
          <cell r="K17" t="str">
            <v>*</v>
          </cell>
        </row>
        <row r="18">
          <cell r="B18">
            <v>21.700000000000003</v>
          </cell>
          <cell r="C18">
            <v>26.5</v>
          </cell>
          <cell r="D18">
            <v>19.8</v>
          </cell>
          <cell r="E18">
            <v>90.791666666666671</v>
          </cell>
          <cell r="F18">
            <v>96</v>
          </cell>
          <cell r="G18">
            <v>67</v>
          </cell>
          <cell r="H18">
            <v>16.2</v>
          </cell>
          <cell r="I18" t="str">
            <v>SO</v>
          </cell>
          <cell r="J18">
            <v>28.08</v>
          </cell>
          <cell r="K18" t="str">
            <v>*</v>
          </cell>
        </row>
        <row r="19">
          <cell r="B19">
            <v>22.854166666666668</v>
          </cell>
          <cell r="C19">
            <v>29.5</v>
          </cell>
          <cell r="D19">
            <v>18.3</v>
          </cell>
          <cell r="E19">
            <v>79.083333333333329</v>
          </cell>
          <cell r="F19">
            <v>96</v>
          </cell>
          <cell r="G19">
            <v>51</v>
          </cell>
          <cell r="H19">
            <v>30.6</v>
          </cell>
          <cell r="I19" t="str">
            <v>L</v>
          </cell>
          <cell r="J19">
            <v>50.04</v>
          </cell>
          <cell r="K19" t="str">
            <v>*</v>
          </cell>
        </row>
        <row r="20">
          <cell r="B20">
            <v>23.429166666666664</v>
          </cell>
          <cell r="C20">
            <v>30.5</v>
          </cell>
          <cell r="D20">
            <v>18.3</v>
          </cell>
          <cell r="E20">
            <v>70.541666666666671</v>
          </cell>
          <cell r="F20">
            <v>92</v>
          </cell>
          <cell r="G20">
            <v>48</v>
          </cell>
          <cell r="H20">
            <v>18</v>
          </cell>
          <cell r="I20" t="str">
            <v>NE</v>
          </cell>
          <cell r="J20">
            <v>34.200000000000003</v>
          </cell>
          <cell r="K20" t="str">
            <v>*</v>
          </cell>
        </row>
        <row r="21">
          <cell r="B21">
            <v>23.295833333333334</v>
          </cell>
          <cell r="C21">
            <v>30.8</v>
          </cell>
          <cell r="D21">
            <v>19.3</v>
          </cell>
          <cell r="E21">
            <v>81.541666666666671</v>
          </cell>
          <cell r="F21">
            <v>96</v>
          </cell>
          <cell r="G21">
            <v>46</v>
          </cell>
          <cell r="H21">
            <v>22.32</v>
          </cell>
          <cell r="I21" t="str">
            <v>O</v>
          </cell>
          <cell r="J21">
            <v>37.800000000000004</v>
          </cell>
          <cell r="K21" t="str">
            <v>*</v>
          </cell>
        </row>
        <row r="22">
          <cell r="B22">
            <v>22.995833333333334</v>
          </cell>
          <cell r="C22">
            <v>29</v>
          </cell>
          <cell r="D22">
            <v>18.399999999999999</v>
          </cell>
          <cell r="E22">
            <v>72</v>
          </cell>
          <cell r="F22">
            <v>93</v>
          </cell>
          <cell r="G22">
            <v>42</v>
          </cell>
          <cell r="H22">
            <v>20.16</v>
          </cell>
          <cell r="I22" t="str">
            <v>S</v>
          </cell>
          <cell r="J22">
            <v>38.159999999999997</v>
          </cell>
          <cell r="K22" t="str">
            <v>*</v>
          </cell>
        </row>
        <row r="23">
          <cell r="B23">
            <v>21.758333333333329</v>
          </cell>
          <cell r="C23">
            <v>29.5</v>
          </cell>
          <cell r="D23">
            <v>15.4</v>
          </cell>
          <cell r="E23">
            <v>56.25</v>
          </cell>
          <cell r="F23">
            <v>73</v>
          </cell>
          <cell r="G23">
            <v>36</v>
          </cell>
          <cell r="H23">
            <v>21.6</v>
          </cell>
          <cell r="I23" t="str">
            <v>SE</v>
          </cell>
          <cell r="J23">
            <v>38.880000000000003</v>
          </cell>
          <cell r="K23" t="str">
            <v>*</v>
          </cell>
        </row>
        <row r="24">
          <cell r="B24">
            <v>23.641666666666666</v>
          </cell>
          <cell r="C24">
            <v>31.8</v>
          </cell>
          <cell r="D24">
            <v>17.100000000000001</v>
          </cell>
          <cell r="E24">
            <v>47.041666666666664</v>
          </cell>
          <cell r="F24">
            <v>65</v>
          </cell>
          <cell r="G24">
            <v>26</v>
          </cell>
          <cell r="H24">
            <v>21.96</v>
          </cell>
          <cell r="I24" t="str">
            <v>L</v>
          </cell>
          <cell r="J24">
            <v>33.480000000000004</v>
          </cell>
          <cell r="K24" t="str">
            <v>*</v>
          </cell>
        </row>
        <row r="25">
          <cell r="B25">
            <v>22.75</v>
          </cell>
          <cell r="C25">
            <v>29.4</v>
          </cell>
          <cell r="D25">
            <v>18.2</v>
          </cell>
          <cell r="E25">
            <v>65.458333333333329</v>
          </cell>
          <cell r="F25">
            <v>96</v>
          </cell>
          <cell r="G25">
            <v>44</v>
          </cell>
          <cell r="H25">
            <v>22.32</v>
          </cell>
          <cell r="I25" t="str">
            <v>L</v>
          </cell>
          <cell r="J25">
            <v>61.2</v>
          </cell>
          <cell r="K25" t="str">
            <v>*</v>
          </cell>
        </row>
        <row r="26">
          <cell r="B26">
            <v>22.954166666666666</v>
          </cell>
          <cell r="C26">
            <v>29.4</v>
          </cell>
          <cell r="D26">
            <v>19.5</v>
          </cell>
          <cell r="E26">
            <v>80.875</v>
          </cell>
          <cell r="F26">
            <v>95</v>
          </cell>
          <cell r="G26">
            <v>51</v>
          </cell>
          <cell r="H26">
            <v>18.720000000000002</v>
          </cell>
          <cell r="I26" t="str">
            <v>NE</v>
          </cell>
          <cell r="J26">
            <v>34.200000000000003</v>
          </cell>
          <cell r="K26" t="str">
            <v>*</v>
          </cell>
        </row>
        <row r="27">
          <cell r="B27">
            <v>24.716666666666665</v>
          </cell>
          <cell r="C27">
            <v>31.5</v>
          </cell>
          <cell r="D27">
            <v>19.2</v>
          </cell>
          <cell r="E27">
            <v>74</v>
          </cell>
          <cell r="F27">
            <v>96</v>
          </cell>
          <cell r="G27">
            <v>44</v>
          </cell>
          <cell r="H27">
            <v>16.2</v>
          </cell>
          <cell r="I27" t="str">
            <v>NE</v>
          </cell>
          <cell r="J27">
            <v>33.480000000000004</v>
          </cell>
          <cell r="K27" t="str">
            <v>*</v>
          </cell>
        </row>
        <row r="28">
          <cell r="B28">
            <v>25.591666666666672</v>
          </cell>
          <cell r="C28">
            <v>32.799999999999997</v>
          </cell>
          <cell r="D28">
            <v>20.399999999999999</v>
          </cell>
          <cell r="E28">
            <v>70.333333333333329</v>
          </cell>
          <cell r="F28">
            <v>92</v>
          </cell>
          <cell r="G28">
            <v>35</v>
          </cell>
          <cell r="H28">
            <v>12.96</v>
          </cell>
          <cell r="I28" t="str">
            <v>N</v>
          </cell>
          <cell r="J28">
            <v>24.840000000000003</v>
          </cell>
          <cell r="K28" t="str">
            <v>*</v>
          </cell>
        </row>
        <row r="29">
          <cell r="B29">
            <v>25.683333333333337</v>
          </cell>
          <cell r="C29">
            <v>32.9</v>
          </cell>
          <cell r="D29">
            <v>21.3</v>
          </cell>
          <cell r="E29">
            <v>71.458333333333329</v>
          </cell>
          <cell r="F29">
            <v>89</v>
          </cell>
          <cell r="G29">
            <v>38</v>
          </cell>
          <cell r="H29">
            <v>16.920000000000002</v>
          </cell>
          <cell r="I29" t="str">
            <v>NE</v>
          </cell>
          <cell r="J29">
            <v>29.52</v>
          </cell>
          <cell r="K29" t="str">
            <v>*</v>
          </cell>
        </row>
        <row r="30">
          <cell r="B30">
            <v>24.637499999999999</v>
          </cell>
          <cell r="C30">
            <v>33</v>
          </cell>
          <cell r="D30">
            <v>20.5</v>
          </cell>
          <cell r="E30">
            <v>77.208333333333329</v>
          </cell>
          <cell r="F30">
            <v>92</v>
          </cell>
          <cell r="G30">
            <v>36</v>
          </cell>
          <cell r="H30">
            <v>33.119999999999997</v>
          </cell>
          <cell r="I30" t="str">
            <v>NE</v>
          </cell>
          <cell r="J30">
            <v>59.04</v>
          </cell>
          <cell r="K30" t="str">
            <v>*</v>
          </cell>
        </row>
        <row r="31">
          <cell r="B31">
            <v>23.766666666666666</v>
          </cell>
          <cell r="C31">
            <v>31.6</v>
          </cell>
          <cell r="D31">
            <v>20.5</v>
          </cell>
          <cell r="E31">
            <v>78.958333333333329</v>
          </cell>
          <cell r="F31">
            <v>93</v>
          </cell>
          <cell r="G31">
            <v>54</v>
          </cell>
          <cell r="H31">
            <v>25.2</v>
          </cell>
          <cell r="I31" t="str">
            <v>NE</v>
          </cell>
          <cell r="J31">
            <v>41.4</v>
          </cell>
          <cell r="K31" t="str">
            <v>*</v>
          </cell>
        </row>
        <row r="32">
          <cell r="B32">
            <v>24.537500000000005</v>
          </cell>
          <cell r="C32">
            <v>30.7</v>
          </cell>
          <cell r="D32">
            <v>21.3</v>
          </cell>
          <cell r="E32">
            <v>79.083333333333329</v>
          </cell>
          <cell r="F32">
            <v>95</v>
          </cell>
          <cell r="G32">
            <v>51</v>
          </cell>
          <cell r="H32">
            <v>18.720000000000002</v>
          </cell>
          <cell r="I32" t="str">
            <v>NE</v>
          </cell>
          <cell r="J32">
            <v>36</v>
          </cell>
          <cell r="K32" t="str">
            <v>*</v>
          </cell>
        </row>
        <row r="33">
          <cell r="B33">
            <v>24.5625</v>
          </cell>
          <cell r="C33">
            <v>31.7</v>
          </cell>
          <cell r="D33">
            <v>20.399999999999999</v>
          </cell>
          <cell r="E33">
            <v>75.166666666666671</v>
          </cell>
          <cell r="F33">
            <v>92</v>
          </cell>
          <cell r="G33">
            <v>41</v>
          </cell>
          <cell r="H33">
            <v>19.8</v>
          </cell>
          <cell r="I33" t="str">
            <v>SE</v>
          </cell>
          <cell r="J33">
            <v>46.080000000000005</v>
          </cell>
          <cell r="K33" t="str">
            <v>*</v>
          </cell>
        </row>
        <row r="34">
          <cell r="B34">
            <v>23.220833333333331</v>
          </cell>
          <cell r="C34">
            <v>31.2</v>
          </cell>
          <cell r="D34">
            <v>20.2</v>
          </cell>
          <cell r="E34">
            <v>83.25</v>
          </cell>
          <cell r="F34">
            <v>95</v>
          </cell>
          <cell r="G34">
            <v>48</v>
          </cell>
          <cell r="H34">
            <v>21.240000000000002</v>
          </cell>
          <cell r="I34" t="str">
            <v>L</v>
          </cell>
          <cell r="J34">
            <v>45.36</v>
          </cell>
          <cell r="K34" t="str">
            <v>*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25.604166666666661</v>
          </cell>
          <cell r="C5">
            <v>32</v>
          </cell>
          <cell r="D5">
            <v>19.899999999999999</v>
          </cell>
          <cell r="E5">
            <v>72.25</v>
          </cell>
          <cell r="F5">
            <v>95</v>
          </cell>
          <cell r="G5">
            <v>45</v>
          </cell>
          <cell r="H5">
            <v>11.520000000000001</v>
          </cell>
          <cell r="I5" t="str">
            <v>NE</v>
          </cell>
          <cell r="J5">
            <v>34.200000000000003</v>
          </cell>
          <cell r="K5">
            <v>1.8</v>
          </cell>
        </row>
        <row r="6">
          <cell r="B6">
            <v>24.112500000000001</v>
          </cell>
          <cell r="C6">
            <v>31.7</v>
          </cell>
          <cell r="D6">
            <v>19.2</v>
          </cell>
          <cell r="E6">
            <v>75.916666666666671</v>
          </cell>
          <cell r="F6">
            <v>95</v>
          </cell>
          <cell r="G6">
            <v>47</v>
          </cell>
          <cell r="H6">
            <v>19.8</v>
          </cell>
          <cell r="I6" t="str">
            <v>NE</v>
          </cell>
          <cell r="J6">
            <v>57.6</v>
          </cell>
          <cell r="K6">
            <v>24.2</v>
          </cell>
        </row>
        <row r="7">
          <cell r="B7">
            <v>23.350000000000005</v>
          </cell>
          <cell r="C7">
            <v>30.6</v>
          </cell>
          <cell r="D7">
            <v>18.8</v>
          </cell>
          <cell r="E7">
            <v>78.125</v>
          </cell>
          <cell r="F7">
            <v>95</v>
          </cell>
          <cell r="G7">
            <v>47</v>
          </cell>
          <cell r="H7">
            <v>11.16</v>
          </cell>
          <cell r="I7" t="str">
            <v>S</v>
          </cell>
          <cell r="J7">
            <v>24.48</v>
          </cell>
          <cell r="K7">
            <v>8.5999999999999979</v>
          </cell>
        </row>
        <row r="8">
          <cell r="B8">
            <v>25.158333333333335</v>
          </cell>
          <cell r="C8">
            <v>29.7</v>
          </cell>
          <cell r="D8">
            <v>21.1</v>
          </cell>
          <cell r="E8">
            <v>74.583333333333329</v>
          </cell>
          <cell r="F8">
            <v>93</v>
          </cell>
          <cell r="G8">
            <v>49</v>
          </cell>
          <cell r="H8">
            <v>7.9200000000000008</v>
          </cell>
          <cell r="I8" t="str">
            <v>L</v>
          </cell>
          <cell r="J8">
            <v>21.96</v>
          </cell>
          <cell r="K8">
            <v>0</v>
          </cell>
        </row>
        <row r="9">
          <cell r="B9">
            <v>26.824999999999992</v>
          </cell>
          <cell r="C9">
            <v>35.5</v>
          </cell>
          <cell r="D9">
            <v>20.5</v>
          </cell>
          <cell r="E9">
            <v>69.041666666666671</v>
          </cell>
          <cell r="F9">
            <v>94</v>
          </cell>
          <cell r="G9">
            <v>32</v>
          </cell>
          <cell r="H9">
            <v>11.520000000000001</v>
          </cell>
          <cell r="I9" t="str">
            <v>SE</v>
          </cell>
          <cell r="J9">
            <v>29.880000000000003</v>
          </cell>
          <cell r="K9">
            <v>4</v>
          </cell>
        </row>
        <row r="10">
          <cell r="B10">
            <v>26.850000000000005</v>
          </cell>
          <cell r="C10">
            <v>35.700000000000003</v>
          </cell>
          <cell r="D10">
            <v>20</v>
          </cell>
          <cell r="E10">
            <v>69.291666666666671</v>
          </cell>
          <cell r="F10">
            <v>95</v>
          </cell>
          <cell r="G10">
            <v>33</v>
          </cell>
          <cell r="H10">
            <v>19.079999999999998</v>
          </cell>
          <cell r="I10" t="str">
            <v>SE</v>
          </cell>
          <cell r="J10">
            <v>35.28</v>
          </cell>
          <cell r="K10">
            <v>0.60000000000000009</v>
          </cell>
        </row>
        <row r="11">
          <cell r="B11">
            <v>26.991666666666664</v>
          </cell>
          <cell r="C11">
            <v>35.6</v>
          </cell>
          <cell r="D11">
            <v>20</v>
          </cell>
          <cell r="E11">
            <v>65.666666666666671</v>
          </cell>
          <cell r="F11">
            <v>94</v>
          </cell>
          <cell r="G11">
            <v>34</v>
          </cell>
          <cell r="H11">
            <v>6.84</v>
          </cell>
          <cell r="I11" t="str">
            <v>L</v>
          </cell>
          <cell r="J11">
            <v>38.159999999999997</v>
          </cell>
          <cell r="K11">
            <v>0</v>
          </cell>
        </row>
        <row r="12">
          <cell r="B12">
            <v>25.804166666666664</v>
          </cell>
          <cell r="C12">
            <v>34</v>
          </cell>
          <cell r="D12">
            <v>21.1</v>
          </cell>
          <cell r="E12">
            <v>75.458333333333329</v>
          </cell>
          <cell r="F12">
            <v>95</v>
          </cell>
          <cell r="G12">
            <v>43</v>
          </cell>
          <cell r="H12">
            <v>20.88</v>
          </cell>
          <cell r="I12" t="str">
            <v>NO</v>
          </cell>
          <cell r="J12">
            <v>57.960000000000008</v>
          </cell>
          <cell r="K12">
            <v>0</v>
          </cell>
        </row>
        <row r="13">
          <cell r="B13">
            <v>25.970833333333331</v>
          </cell>
          <cell r="C13">
            <v>33.5</v>
          </cell>
          <cell r="D13">
            <v>19.8</v>
          </cell>
          <cell r="E13">
            <v>73.791666666666671</v>
          </cell>
          <cell r="F13">
            <v>95</v>
          </cell>
          <cell r="G13">
            <v>41</v>
          </cell>
          <cell r="H13">
            <v>15.120000000000001</v>
          </cell>
          <cell r="I13" t="str">
            <v>NO</v>
          </cell>
          <cell r="J13">
            <v>35.28</v>
          </cell>
          <cell r="K13">
            <v>0</v>
          </cell>
        </row>
        <row r="14">
          <cell r="B14">
            <v>26.904166666666665</v>
          </cell>
          <cell r="C14">
            <v>35.9</v>
          </cell>
          <cell r="D14">
            <v>20.6</v>
          </cell>
          <cell r="E14">
            <v>71.791666666666671</v>
          </cell>
          <cell r="F14">
            <v>95</v>
          </cell>
          <cell r="G14">
            <v>35</v>
          </cell>
          <cell r="H14">
            <v>37.080000000000005</v>
          </cell>
          <cell r="I14" t="str">
            <v>SE</v>
          </cell>
          <cell r="J14">
            <v>74.88000000000001</v>
          </cell>
          <cell r="K14">
            <v>6.6000000000000005</v>
          </cell>
        </row>
        <row r="15">
          <cell r="B15">
            <v>27.012500000000003</v>
          </cell>
          <cell r="C15">
            <v>35.1</v>
          </cell>
          <cell r="D15">
            <v>20.8</v>
          </cell>
          <cell r="E15">
            <v>71.333333333333329</v>
          </cell>
          <cell r="F15">
            <v>95</v>
          </cell>
          <cell r="G15">
            <v>40</v>
          </cell>
          <cell r="H15">
            <v>15.48</v>
          </cell>
          <cell r="I15" t="str">
            <v>O</v>
          </cell>
          <cell r="J15">
            <v>38.159999999999997</v>
          </cell>
          <cell r="K15">
            <v>1.8</v>
          </cell>
        </row>
        <row r="16">
          <cell r="B16">
            <v>22.775000000000002</v>
          </cell>
          <cell r="C16">
            <v>26.8</v>
          </cell>
          <cell r="D16">
            <v>22.2</v>
          </cell>
          <cell r="E16">
            <v>91.791666666666671</v>
          </cell>
          <cell r="F16">
            <v>95</v>
          </cell>
          <cell r="G16">
            <v>72</v>
          </cell>
          <cell r="H16">
            <v>9</v>
          </cell>
          <cell r="I16" t="str">
            <v>L</v>
          </cell>
          <cell r="J16">
            <v>37.080000000000005</v>
          </cell>
          <cell r="K16">
            <v>5.0000000000000009</v>
          </cell>
        </row>
        <row r="17">
          <cell r="B17">
            <v>24.387499999999999</v>
          </cell>
          <cell r="C17">
            <v>31.1</v>
          </cell>
          <cell r="D17">
            <v>21.6</v>
          </cell>
          <cell r="E17">
            <v>83.291666666666671</v>
          </cell>
          <cell r="F17">
            <v>95</v>
          </cell>
          <cell r="H17">
            <v>11.520000000000001</v>
          </cell>
          <cell r="I17" t="str">
            <v>L</v>
          </cell>
          <cell r="J17">
            <v>36.72</v>
          </cell>
          <cell r="K17">
            <v>0.2</v>
          </cell>
        </row>
        <row r="18">
          <cell r="B18">
            <v>25.450000000000006</v>
          </cell>
          <cell r="C18">
            <v>31.6</v>
          </cell>
          <cell r="D18">
            <v>22.7</v>
          </cell>
          <cell r="E18">
            <v>83.041666666666671</v>
          </cell>
          <cell r="F18">
            <v>95</v>
          </cell>
          <cell r="G18">
            <v>52</v>
          </cell>
          <cell r="H18">
            <v>7.2</v>
          </cell>
          <cell r="I18" t="str">
            <v>S</v>
          </cell>
          <cell r="J18">
            <v>19.079999999999998</v>
          </cell>
          <cell r="K18">
            <v>0.2</v>
          </cell>
        </row>
        <row r="19">
          <cell r="B19">
            <v>24.337500000000002</v>
          </cell>
          <cell r="C19">
            <v>30.6</v>
          </cell>
          <cell r="D19">
            <v>20.2</v>
          </cell>
          <cell r="E19">
            <v>82.041666666666671</v>
          </cell>
          <cell r="F19">
            <v>96</v>
          </cell>
          <cell r="G19">
            <v>59</v>
          </cell>
          <cell r="H19">
            <v>21.96</v>
          </cell>
          <cell r="I19" t="str">
            <v>L</v>
          </cell>
          <cell r="J19">
            <v>69.48</v>
          </cell>
          <cell r="K19">
            <v>0</v>
          </cell>
        </row>
        <row r="20">
          <cell r="B20">
            <v>25.370833333333334</v>
          </cell>
          <cell r="C20">
            <v>33.5</v>
          </cell>
          <cell r="D20">
            <v>20.2</v>
          </cell>
          <cell r="E20">
            <v>76.75</v>
          </cell>
          <cell r="F20">
            <v>96</v>
          </cell>
          <cell r="G20">
            <v>41</v>
          </cell>
          <cell r="H20">
            <v>12.24</v>
          </cell>
          <cell r="I20" t="str">
            <v>O</v>
          </cell>
          <cell r="J20">
            <v>41.76</v>
          </cell>
          <cell r="K20">
            <v>0.2</v>
          </cell>
        </row>
        <row r="21">
          <cell r="B21">
            <v>25.7</v>
          </cell>
          <cell r="C21">
            <v>32.299999999999997</v>
          </cell>
          <cell r="D21">
            <v>19.899999999999999</v>
          </cell>
          <cell r="E21">
            <v>73.041666666666671</v>
          </cell>
          <cell r="F21">
            <v>95</v>
          </cell>
          <cell r="G21">
            <v>47</v>
          </cell>
          <cell r="H21">
            <v>17.28</v>
          </cell>
          <cell r="I21" t="str">
            <v>SO</v>
          </cell>
          <cell r="J21">
            <v>31.680000000000003</v>
          </cell>
          <cell r="K21">
            <v>0</v>
          </cell>
        </row>
        <row r="22">
          <cell r="B22">
            <v>25.916666666666668</v>
          </cell>
          <cell r="C22">
            <v>31.1</v>
          </cell>
          <cell r="D22">
            <v>21.4</v>
          </cell>
          <cell r="E22">
            <v>62.5</v>
          </cell>
          <cell r="F22">
            <v>86</v>
          </cell>
          <cell r="G22">
            <v>38</v>
          </cell>
          <cell r="H22">
            <v>16.2</v>
          </cell>
          <cell r="I22" t="str">
            <v>S</v>
          </cell>
          <cell r="J22">
            <v>33.119999999999997</v>
          </cell>
          <cell r="K22">
            <v>0.2</v>
          </cell>
        </row>
        <row r="23">
          <cell r="B23">
            <v>24.016666666666666</v>
          </cell>
          <cell r="C23">
            <v>32.6</v>
          </cell>
          <cell r="D23">
            <v>15.6</v>
          </cell>
          <cell r="E23">
            <v>50.083333333333336</v>
          </cell>
          <cell r="F23">
            <v>74</v>
          </cell>
          <cell r="G23">
            <v>29</v>
          </cell>
          <cell r="H23">
            <v>12.96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25.074999999999999</v>
          </cell>
          <cell r="C24">
            <v>33.299999999999997</v>
          </cell>
          <cell r="D24">
            <v>17.600000000000001</v>
          </cell>
          <cell r="E24">
            <v>58.333333333333336</v>
          </cell>
          <cell r="F24">
            <v>83</v>
          </cell>
          <cell r="G24">
            <v>33</v>
          </cell>
          <cell r="H24">
            <v>9.7200000000000006</v>
          </cell>
          <cell r="I24" t="str">
            <v>SE</v>
          </cell>
          <cell r="J24">
            <v>24.12</v>
          </cell>
          <cell r="K24">
            <v>0</v>
          </cell>
        </row>
        <row r="25">
          <cell r="B25">
            <v>24.766666666666666</v>
          </cell>
          <cell r="C25">
            <v>28.1</v>
          </cell>
          <cell r="D25">
            <v>20.8</v>
          </cell>
          <cell r="E25">
            <v>74.5</v>
          </cell>
          <cell r="F25">
            <v>89</v>
          </cell>
          <cell r="G25">
            <v>55</v>
          </cell>
          <cell r="H25">
            <v>6.48</v>
          </cell>
          <cell r="I25" t="str">
            <v>S</v>
          </cell>
          <cell r="J25">
            <v>15.48</v>
          </cell>
          <cell r="K25">
            <v>0</v>
          </cell>
        </row>
        <row r="26">
          <cell r="B26">
            <v>26.654166666666665</v>
          </cell>
          <cell r="C26">
            <v>34</v>
          </cell>
          <cell r="D26">
            <v>21.4</v>
          </cell>
          <cell r="E26">
            <v>70.791666666666671</v>
          </cell>
          <cell r="F26">
            <v>95</v>
          </cell>
          <cell r="G26">
            <v>37</v>
          </cell>
          <cell r="H26">
            <v>7.5600000000000005</v>
          </cell>
          <cell r="I26" t="str">
            <v>L</v>
          </cell>
          <cell r="J26">
            <v>19.079999999999998</v>
          </cell>
          <cell r="K26">
            <v>0.2</v>
          </cell>
        </row>
        <row r="27">
          <cell r="B27">
            <v>27.179166666666664</v>
          </cell>
          <cell r="C27">
            <v>34.700000000000003</v>
          </cell>
          <cell r="D27">
            <v>20.6</v>
          </cell>
          <cell r="E27">
            <v>68.375</v>
          </cell>
          <cell r="F27">
            <v>95</v>
          </cell>
          <cell r="G27">
            <v>33</v>
          </cell>
          <cell r="H27">
            <v>4.32</v>
          </cell>
          <cell r="I27" t="str">
            <v>S</v>
          </cell>
          <cell r="J27">
            <v>15.840000000000002</v>
          </cell>
          <cell r="K27">
            <v>0.2</v>
          </cell>
        </row>
        <row r="28">
          <cell r="B28">
            <v>28.516666666666666</v>
          </cell>
          <cell r="C28">
            <v>36</v>
          </cell>
          <cell r="D28">
            <v>22</v>
          </cell>
          <cell r="E28">
            <v>65.708333333333329</v>
          </cell>
          <cell r="F28">
            <v>93</v>
          </cell>
          <cell r="G28">
            <v>34</v>
          </cell>
          <cell r="H28">
            <v>8.64</v>
          </cell>
          <cell r="I28" t="str">
            <v>NO</v>
          </cell>
          <cell r="J28">
            <v>29.52</v>
          </cell>
          <cell r="K28">
            <v>0</v>
          </cell>
        </row>
        <row r="29">
          <cell r="B29">
            <v>27.404166666666669</v>
          </cell>
          <cell r="C29">
            <v>33.9</v>
          </cell>
          <cell r="D29">
            <v>23</v>
          </cell>
          <cell r="E29">
            <v>71.416666666666671</v>
          </cell>
          <cell r="F29">
            <v>93</v>
          </cell>
          <cell r="G29">
            <v>41</v>
          </cell>
          <cell r="H29">
            <v>8.64</v>
          </cell>
          <cell r="I29" t="str">
            <v>NE</v>
          </cell>
          <cell r="J29">
            <v>16.920000000000002</v>
          </cell>
          <cell r="K29">
            <v>0</v>
          </cell>
        </row>
        <row r="30">
          <cell r="B30">
            <v>27.150000000000006</v>
          </cell>
          <cell r="C30">
            <v>35.4</v>
          </cell>
          <cell r="D30">
            <v>22.2</v>
          </cell>
          <cell r="E30">
            <v>72.75</v>
          </cell>
          <cell r="F30">
            <v>91</v>
          </cell>
          <cell r="G30">
            <v>40</v>
          </cell>
          <cell r="H30">
            <v>12.6</v>
          </cell>
          <cell r="I30" t="str">
            <v>NE</v>
          </cell>
          <cell r="J30">
            <v>36</v>
          </cell>
          <cell r="K30">
            <v>0</v>
          </cell>
        </row>
        <row r="31">
          <cell r="B31">
            <v>27.095833333333335</v>
          </cell>
          <cell r="C31">
            <v>34.299999999999997</v>
          </cell>
          <cell r="D31">
            <v>23.2</v>
          </cell>
          <cell r="E31">
            <v>72.916666666666671</v>
          </cell>
          <cell r="F31">
            <v>90</v>
          </cell>
          <cell r="G31">
            <v>41</v>
          </cell>
          <cell r="H31">
            <v>16.2</v>
          </cell>
          <cell r="I31" t="str">
            <v>L</v>
          </cell>
          <cell r="J31">
            <v>45</v>
          </cell>
          <cell r="K31">
            <v>0</v>
          </cell>
        </row>
        <row r="32">
          <cell r="B32">
            <v>26.649999999999991</v>
          </cell>
          <cell r="C32">
            <v>35.299999999999997</v>
          </cell>
          <cell r="D32">
            <v>21.1</v>
          </cell>
          <cell r="E32">
            <v>71.708333333333329</v>
          </cell>
          <cell r="F32">
            <v>95</v>
          </cell>
          <cell r="G32">
            <v>33</v>
          </cell>
          <cell r="H32">
            <v>19.8</v>
          </cell>
          <cell r="I32" t="str">
            <v>O</v>
          </cell>
          <cell r="J32">
            <v>45</v>
          </cell>
          <cell r="K32">
            <v>0</v>
          </cell>
        </row>
        <row r="33">
          <cell r="B33">
            <v>26.816666666666666</v>
          </cell>
          <cell r="C33">
            <v>33.200000000000003</v>
          </cell>
          <cell r="D33">
            <v>23.6</v>
          </cell>
          <cell r="E33">
            <v>74.125</v>
          </cell>
          <cell r="F33">
            <v>88</v>
          </cell>
          <cell r="G33">
            <v>48</v>
          </cell>
          <cell r="H33">
            <v>16.559999999999999</v>
          </cell>
          <cell r="I33" t="str">
            <v>S</v>
          </cell>
          <cell r="J33">
            <v>33.119999999999997</v>
          </cell>
          <cell r="K33">
            <v>0</v>
          </cell>
        </row>
        <row r="34">
          <cell r="B34">
            <v>26.299999999999997</v>
          </cell>
          <cell r="C34">
            <v>34.6</v>
          </cell>
          <cell r="D34">
            <v>22.3</v>
          </cell>
          <cell r="E34">
            <v>79.083333333333329</v>
          </cell>
          <cell r="F34">
            <v>94</v>
          </cell>
          <cell r="G34">
            <v>43</v>
          </cell>
          <cell r="H34">
            <v>15.48</v>
          </cell>
          <cell r="I34" t="str">
            <v>SE</v>
          </cell>
          <cell r="J34">
            <v>35.28</v>
          </cell>
          <cell r="K34">
            <v>0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25.624999999999996</v>
          </cell>
          <cell r="C5">
            <v>35.299999999999997</v>
          </cell>
          <cell r="D5">
            <v>18.8</v>
          </cell>
          <cell r="E5">
            <v>65.208333333333329</v>
          </cell>
          <cell r="F5">
            <v>89</v>
          </cell>
          <cell r="G5">
            <v>36</v>
          </cell>
          <cell r="H5">
            <v>25.2</v>
          </cell>
          <cell r="I5" t="str">
            <v>N</v>
          </cell>
          <cell r="J5">
            <v>53.64</v>
          </cell>
          <cell r="K5">
            <v>0</v>
          </cell>
        </row>
        <row r="6">
          <cell r="B6">
            <v>20.974999999999998</v>
          </cell>
          <cell r="C6">
            <v>28.6</v>
          </cell>
          <cell r="D6">
            <v>17.2</v>
          </cell>
          <cell r="E6">
            <v>83.5</v>
          </cell>
          <cell r="F6">
            <v>95</v>
          </cell>
          <cell r="G6">
            <v>57</v>
          </cell>
          <cell r="H6">
            <v>29.52</v>
          </cell>
          <cell r="I6" t="str">
            <v>N</v>
          </cell>
          <cell r="J6">
            <v>71.28</v>
          </cell>
          <cell r="K6">
            <v>15.8</v>
          </cell>
        </row>
        <row r="7">
          <cell r="B7">
            <v>19.520833333333332</v>
          </cell>
          <cell r="C7">
            <v>26.1</v>
          </cell>
          <cell r="D7">
            <v>13.9</v>
          </cell>
          <cell r="E7">
            <v>71.333333333333329</v>
          </cell>
          <cell r="F7">
            <v>91</v>
          </cell>
          <cell r="G7">
            <v>38</v>
          </cell>
          <cell r="H7">
            <v>18.36</v>
          </cell>
          <cell r="I7" t="str">
            <v>N</v>
          </cell>
          <cell r="J7">
            <v>34.92</v>
          </cell>
          <cell r="K7">
            <v>0</v>
          </cell>
        </row>
        <row r="8">
          <cell r="B8">
            <v>21.608333333333334</v>
          </cell>
          <cell r="C8">
            <v>30.3</v>
          </cell>
          <cell r="D8">
            <v>13.9</v>
          </cell>
          <cell r="E8">
            <v>51.375</v>
          </cell>
          <cell r="F8">
            <v>76</v>
          </cell>
          <cell r="G8">
            <v>23</v>
          </cell>
          <cell r="H8">
            <v>13.32</v>
          </cell>
          <cell r="I8" t="str">
            <v>N</v>
          </cell>
          <cell r="J8">
            <v>23.040000000000003</v>
          </cell>
          <cell r="K8">
            <v>0</v>
          </cell>
        </row>
        <row r="9">
          <cell r="B9">
            <v>25.566666666666663</v>
          </cell>
          <cell r="C9">
            <v>31.7</v>
          </cell>
          <cell r="D9">
            <v>19.3</v>
          </cell>
          <cell r="E9">
            <v>52.583333333333336</v>
          </cell>
          <cell r="F9">
            <v>70</v>
          </cell>
          <cell r="G9">
            <v>36</v>
          </cell>
          <cell r="H9">
            <v>16.920000000000002</v>
          </cell>
          <cell r="I9" t="str">
            <v>N</v>
          </cell>
          <cell r="J9">
            <v>31.680000000000003</v>
          </cell>
          <cell r="K9">
            <v>0</v>
          </cell>
        </row>
        <row r="10">
          <cell r="B10">
            <v>26.729166666666661</v>
          </cell>
          <cell r="C10">
            <v>33</v>
          </cell>
          <cell r="D10">
            <v>20.3</v>
          </cell>
          <cell r="E10">
            <v>52.291666666666664</v>
          </cell>
          <cell r="F10">
            <v>76</v>
          </cell>
          <cell r="G10">
            <v>32</v>
          </cell>
          <cell r="H10">
            <v>16.2</v>
          </cell>
          <cell r="I10" t="str">
            <v>N</v>
          </cell>
          <cell r="J10">
            <v>34.56</v>
          </cell>
          <cell r="K10">
            <v>0</v>
          </cell>
        </row>
        <row r="11">
          <cell r="B11">
            <v>28.324999999999992</v>
          </cell>
          <cell r="C11">
            <v>34.9</v>
          </cell>
          <cell r="D11">
            <v>21.3</v>
          </cell>
          <cell r="E11">
            <v>48.916666666666664</v>
          </cell>
          <cell r="F11">
            <v>72</v>
          </cell>
          <cell r="G11">
            <v>26</v>
          </cell>
          <cell r="H11">
            <v>16.920000000000002</v>
          </cell>
          <cell r="I11" t="str">
            <v>N</v>
          </cell>
          <cell r="J11">
            <v>30.240000000000002</v>
          </cell>
          <cell r="K11">
            <v>0</v>
          </cell>
        </row>
        <row r="12">
          <cell r="B12">
            <v>25.487500000000001</v>
          </cell>
          <cell r="C12">
            <v>29.8</v>
          </cell>
          <cell r="D12">
            <v>22.4</v>
          </cell>
          <cell r="E12">
            <v>60.875</v>
          </cell>
          <cell r="F12">
            <v>75</v>
          </cell>
          <cell r="G12">
            <v>41</v>
          </cell>
          <cell r="H12">
            <v>13.68</v>
          </cell>
          <cell r="I12" t="str">
            <v>N</v>
          </cell>
          <cell r="J12">
            <v>36.36</v>
          </cell>
          <cell r="K12">
            <v>0</v>
          </cell>
        </row>
        <row r="13">
          <cell r="B13">
            <v>26.104166666666668</v>
          </cell>
          <cell r="C13">
            <v>34.5</v>
          </cell>
          <cell r="D13">
            <v>18.600000000000001</v>
          </cell>
          <cell r="E13">
            <v>59.75</v>
          </cell>
          <cell r="F13">
            <v>89</v>
          </cell>
          <cell r="G13">
            <v>30</v>
          </cell>
          <cell r="H13">
            <v>20.52</v>
          </cell>
          <cell r="I13" t="str">
            <v>N</v>
          </cell>
          <cell r="J13">
            <v>43.2</v>
          </cell>
          <cell r="K13">
            <v>0</v>
          </cell>
        </row>
        <row r="14">
          <cell r="B14">
            <v>28.233333333333338</v>
          </cell>
          <cell r="C14">
            <v>34.799999999999997</v>
          </cell>
          <cell r="D14">
            <v>23</v>
          </cell>
          <cell r="E14">
            <v>57.75</v>
          </cell>
          <cell r="F14">
            <v>77</v>
          </cell>
          <cell r="G14">
            <v>32</v>
          </cell>
          <cell r="H14">
            <v>9.7200000000000006</v>
          </cell>
          <cell r="I14" t="str">
            <v>N</v>
          </cell>
          <cell r="J14">
            <v>24.12</v>
          </cell>
          <cell r="K14">
            <v>0</v>
          </cell>
        </row>
        <row r="15">
          <cell r="B15">
            <v>24.537500000000005</v>
          </cell>
          <cell r="C15">
            <v>31.6</v>
          </cell>
          <cell r="D15">
            <v>18.2</v>
          </cell>
          <cell r="E15">
            <v>67.666666666666671</v>
          </cell>
          <cell r="F15">
            <v>87</v>
          </cell>
          <cell r="G15">
            <v>51</v>
          </cell>
          <cell r="H15">
            <v>32.04</v>
          </cell>
          <cell r="I15" t="str">
            <v>N</v>
          </cell>
          <cell r="J15">
            <v>72.72</v>
          </cell>
          <cell r="K15">
            <v>0</v>
          </cell>
        </row>
        <row r="16">
          <cell r="B16">
            <v>23.041666666666661</v>
          </cell>
          <cell r="C16">
            <v>29.7</v>
          </cell>
          <cell r="D16">
            <v>19</v>
          </cell>
          <cell r="E16">
            <v>69.791666666666671</v>
          </cell>
          <cell r="F16">
            <v>84</v>
          </cell>
          <cell r="G16">
            <v>41</v>
          </cell>
          <cell r="H16">
            <v>14.76</v>
          </cell>
          <cell r="I16" t="str">
            <v>N</v>
          </cell>
          <cell r="J16">
            <v>34.200000000000003</v>
          </cell>
          <cell r="K16">
            <v>0</v>
          </cell>
        </row>
        <row r="17">
          <cell r="B17">
            <v>22.237499999999997</v>
          </cell>
          <cell r="C17">
            <v>24.8</v>
          </cell>
          <cell r="D17">
            <v>19.600000000000001</v>
          </cell>
          <cell r="E17">
            <v>78.583333333333329</v>
          </cell>
          <cell r="F17">
            <v>88</v>
          </cell>
          <cell r="G17">
            <v>65</v>
          </cell>
          <cell r="H17">
            <v>18.36</v>
          </cell>
          <cell r="I17" t="str">
            <v>N</v>
          </cell>
          <cell r="J17">
            <v>30.6</v>
          </cell>
          <cell r="K17">
            <v>0</v>
          </cell>
        </row>
        <row r="18">
          <cell r="B18">
            <v>24.283333333333335</v>
          </cell>
          <cell r="C18">
            <v>30.4</v>
          </cell>
          <cell r="D18">
            <v>19.5</v>
          </cell>
          <cell r="E18">
            <v>67.541666666666671</v>
          </cell>
          <cell r="F18">
            <v>88</v>
          </cell>
          <cell r="G18">
            <v>42</v>
          </cell>
          <cell r="H18">
            <v>16.559999999999999</v>
          </cell>
          <cell r="I18" t="str">
            <v>N</v>
          </cell>
          <cell r="J18">
            <v>31.319999999999997</v>
          </cell>
          <cell r="K18">
            <v>0</v>
          </cell>
        </row>
        <row r="19">
          <cell r="B19">
            <v>25.445833333333329</v>
          </cell>
          <cell r="C19">
            <v>31.1</v>
          </cell>
          <cell r="D19">
            <v>19.2</v>
          </cell>
          <cell r="E19">
            <v>60.958333333333336</v>
          </cell>
          <cell r="F19">
            <v>84</v>
          </cell>
          <cell r="G19">
            <v>42</v>
          </cell>
          <cell r="H19">
            <v>16.2</v>
          </cell>
          <cell r="I19" t="str">
            <v>N</v>
          </cell>
          <cell r="J19">
            <v>44.28</v>
          </cell>
          <cell r="K19">
            <v>0</v>
          </cell>
        </row>
        <row r="20">
          <cell r="B20">
            <v>26.487499999999997</v>
          </cell>
          <cell r="C20">
            <v>34.1</v>
          </cell>
          <cell r="D20">
            <v>19.7</v>
          </cell>
          <cell r="E20">
            <v>57.375</v>
          </cell>
          <cell r="F20">
            <v>87</v>
          </cell>
          <cell r="G20">
            <v>28</v>
          </cell>
          <cell r="H20">
            <v>16.920000000000002</v>
          </cell>
          <cell r="I20" t="str">
            <v>N</v>
          </cell>
          <cell r="J20">
            <v>41.04</v>
          </cell>
          <cell r="K20">
            <v>0</v>
          </cell>
        </row>
        <row r="21">
          <cell r="B21">
            <v>24.754166666666666</v>
          </cell>
          <cell r="C21">
            <v>32.799999999999997</v>
          </cell>
          <cell r="D21">
            <v>18.5</v>
          </cell>
          <cell r="E21">
            <v>62.666666666666664</v>
          </cell>
          <cell r="F21">
            <v>88</v>
          </cell>
          <cell r="G21">
            <v>31</v>
          </cell>
          <cell r="H21">
            <v>24.48</v>
          </cell>
          <cell r="I21" t="str">
            <v>N</v>
          </cell>
          <cell r="J21">
            <v>52.56</v>
          </cell>
          <cell r="K21">
            <v>0</v>
          </cell>
        </row>
        <row r="22">
          <cell r="B22">
            <v>20.366666666666667</v>
          </cell>
          <cell r="C22">
            <v>27</v>
          </cell>
          <cell r="D22">
            <v>14.6</v>
          </cell>
          <cell r="E22">
            <v>57.083333333333336</v>
          </cell>
          <cell r="F22">
            <v>83</v>
          </cell>
          <cell r="G22">
            <v>23</v>
          </cell>
          <cell r="H22">
            <v>24.48</v>
          </cell>
          <cell r="I22" t="str">
            <v>N</v>
          </cell>
          <cell r="J22">
            <v>48.6</v>
          </cell>
          <cell r="K22">
            <v>0</v>
          </cell>
        </row>
        <row r="23">
          <cell r="B23">
            <v>19.758333333333333</v>
          </cell>
          <cell r="C23">
            <v>29.3</v>
          </cell>
          <cell r="D23">
            <v>10.5</v>
          </cell>
          <cell r="E23">
            <v>51.5</v>
          </cell>
          <cell r="F23">
            <v>81</v>
          </cell>
          <cell r="G23">
            <v>24</v>
          </cell>
          <cell r="H23">
            <v>21.240000000000002</v>
          </cell>
          <cell r="I23" t="str">
            <v>N</v>
          </cell>
          <cell r="J23">
            <v>43.56</v>
          </cell>
          <cell r="K23">
            <v>0</v>
          </cell>
        </row>
        <row r="24">
          <cell r="B24">
            <v>23.483333333333331</v>
          </cell>
          <cell r="C24">
            <v>30.6</v>
          </cell>
          <cell r="D24">
            <v>16.600000000000001</v>
          </cell>
          <cell r="E24">
            <v>42.25</v>
          </cell>
          <cell r="F24">
            <v>66</v>
          </cell>
          <cell r="G24">
            <v>23</v>
          </cell>
          <cell r="H24">
            <v>19.440000000000001</v>
          </cell>
          <cell r="I24" t="str">
            <v>N</v>
          </cell>
          <cell r="J24">
            <v>39.96</v>
          </cell>
          <cell r="K24">
            <v>0</v>
          </cell>
        </row>
        <row r="25">
          <cell r="B25">
            <v>26.758333333333329</v>
          </cell>
          <cell r="C25">
            <v>33.6</v>
          </cell>
          <cell r="D25">
            <v>18.3</v>
          </cell>
          <cell r="E25">
            <v>33.625</v>
          </cell>
          <cell r="F25">
            <v>57</v>
          </cell>
          <cell r="G25">
            <v>24</v>
          </cell>
          <cell r="H25">
            <v>16.559999999999999</v>
          </cell>
          <cell r="I25" t="str">
            <v>N</v>
          </cell>
          <cell r="J25">
            <v>29.880000000000003</v>
          </cell>
          <cell r="K25">
            <v>0</v>
          </cell>
        </row>
        <row r="26">
          <cell r="B26">
            <v>26.483333333333334</v>
          </cell>
          <cell r="C26">
            <v>33.299999999999997</v>
          </cell>
          <cell r="D26">
            <v>20.2</v>
          </cell>
          <cell r="E26">
            <v>46.666666666666664</v>
          </cell>
          <cell r="F26">
            <v>70</v>
          </cell>
          <cell r="G26">
            <v>26</v>
          </cell>
          <cell r="H26">
            <v>12.6</v>
          </cell>
          <cell r="I26" t="str">
            <v>N</v>
          </cell>
          <cell r="J26">
            <v>25.92</v>
          </cell>
          <cell r="K26">
            <v>0</v>
          </cell>
        </row>
        <row r="27">
          <cell r="B27">
            <v>25.437500000000004</v>
          </cell>
          <cell r="C27">
            <v>34.9</v>
          </cell>
          <cell r="D27">
            <v>18.399999999999999</v>
          </cell>
          <cell r="E27">
            <v>53.666666666666664</v>
          </cell>
          <cell r="F27">
            <v>78</v>
          </cell>
          <cell r="G27">
            <v>28</v>
          </cell>
          <cell r="H27">
            <v>15.120000000000001</v>
          </cell>
          <cell r="I27" t="str">
            <v>N</v>
          </cell>
          <cell r="J27">
            <v>27.720000000000002</v>
          </cell>
          <cell r="K27">
            <v>0</v>
          </cell>
        </row>
        <row r="28">
          <cell r="B28">
            <v>27.854166666666661</v>
          </cell>
          <cell r="C28">
            <v>36</v>
          </cell>
          <cell r="D28">
            <v>20.399999999999999</v>
          </cell>
          <cell r="E28">
            <v>47.666666666666664</v>
          </cell>
          <cell r="F28">
            <v>73</v>
          </cell>
          <cell r="G28">
            <v>27</v>
          </cell>
          <cell r="H28">
            <v>12.6</v>
          </cell>
          <cell r="I28" t="str">
            <v>N</v>
          </cell>
          <cell r="J28">
            <v>26.28</v>
          </cell>
          <cell r="K28">
            <v>0</v>
          </cell>
        </row>
        <row r="29">
          <cell r="B29">
            <v>28.574999999999992</v>
          </cell>
          <cell r="C29">
            <v>35</v>
          </cell>
          <cell r="D29">
            <v>21.6</v>
          </cell>
          <cell r="E29">
            <v>53.958333333333336</v>
          </cell>
          <cell r="F29">
            <v>88</v>
          </cell>
          <cell r="G29">
            <v>36</v>
          </cell>
          <cell r="H29">
            <v>29.16</v>
          </cell>
          <cell r="I29" t="str">
            <v>N</v>
          </cell>
          <cell r="J29">
            <v>58.32</v>
          </cell>
          <cell r="K29">
            <v>0</v>
          </cell>
        </row>
        <row r="30">
          <cell r="B30">
            <v>25.925000000000001</v>
          </cell>
          <cell r="C30">
            <v>33.6</v>
          </cell>
          <cell r="D30">
            <v>21.2</v>
          </cell>
          <cell r="E30">
            <v>68.416666666666671</v>
          </cell>
          <cell r="F30">
            <v>93</v>
          </cell>
          <cell r="G30">
            <v>39</v>
          </cell>
          <cell r="H30">
            <v>17.64</v>
          </cell>
          <cell r="I30" t="str">
            <v>N</v>
          </cell>
          <cell r="J30">
            <v>42.480000000000004</v>
          </cell>
          <cell r="K30">
            <v>0.60000000000000009</v>
          </cell>
        </row>
        <row r="31">
          <cell r="B31">
            <v>24.745833333333334</v>
          </cell>
          <cell r="C31">
            <v>31.7</v>
          </cell>
          <cell r="D31">
            <v>21.6</v>
          </cell>
          <cell r="E31">
            <v>76.458333333333329</v>
          </cell>
          <cell r="F31">
            <v>89</v>
          </cell>
          <cell r="G31">
            <v>53</v>
          </cell>
          <cell r="H31">
            <v>20.52</v>
          </cell>
          <cell r="I31" t="str">
            <v>N</v>
          </cell>
          <cell r="J31">
            <v>49.32</v>
          </cell>
          <cell r="K31">
            <v>0</v>
          </cell>
        </row>
        <row r="32">
          <cell r="B32">
            <v>26.283333333333331</v>
          </cell>
          <cell r="C32">
            <v>34</v>
          </cell>
          <cell r="D32">
            <v>21.8</v>
          </cell>
          <cell r="E32">
            <v>70.958333333333329</v>
          </cell>
          <cell r="F32">
            <v>93</v>
          </cell>
          <cell r="G32">
            <v>37</v>
          </cell>
          <cell r="H32">
            <v>19.079999999999998</v>
          </cell>
          <cell r="I32" t="str">
            <v>N</v>
          </cell>
          <cell r="J32">
            <v>56.519999999999996</v>
          </cell>
          <cell r="K32">
            <v>5.4</v>
          </cell>
        </row>
        <row r="33">
          <cell r="B33">
            <v>23.670833333333331</v>
          </cell>
          <cell r="C33">
            <v>28.4</v>
          </cell>
          <cell r="D33">
            <v>21.4</v>
          </cell>
          <cell r="E33">
            <v>87.166666666666671</v>
          </cell>
          <cell r="F33">
            <v>96</v>
          </cell>
          <cell r="G33">
            <v>66</v>
          </cell>
          <cell r="H33">
            <v>10.08</v>
          </cell>
          <cell r="I33" t="str">
            <v>N</v>
          </cell>
          <cell r="J33">
            <v>29.52</v>
          </cell>
          <cell r="K33">
            <v>22</v>
          </cell>
        </row>
        <row r="34">
          <cell r="B34">
            <v>24.370833333333334</v>
          </cell>
          <cell r="C34">
            <v>29.6</v>
          </cell>
          <cell r="D34">
            <v>20.399999999999999</v>
          </cell>
          <cell r="E34">
            <v>79.125</v>
          </cell>
          <cell r="F34">
            <v>91</v>
          </cell>
          <cell r="G34">
            <v>60</v>
          </cell>
          <cell r="H34">
            <v>13.32</v>
          </cell>
          <cell r="I34" t="str">
            <v>N</v>
          </cell>
          <cell r="J34">
            <v>23.759999999999998</v>
          </cell>
          <cell r="K34">
            <v>0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26.016666666666666</v>
          </cell>
          <cell r="C5">
            <v>33.9</v>
          </cell>
          <cell r="D5">
            <v>19.399999999999999</v>
          </cell>
          <cell r="E5">
            <v>66.458333333333329</v>
          </cell>
          <cell r="F5">
            <v>90</v>
          </cell>
          <cell r="G5">
            <v>40</v>
          </cell>
          <cell r="H5">
            <v>18.36</v>
          </cell>
          <cell r="I5" t="str">
            <v>N</v>
          </cell>
          <cell r="J5">
            <v>43.56</v>
          </cell>
          <cell r="K5">
            <v>0</v>
          </cell>
        </row>
        <row r="6">
          <cell r="B6">
            <v>22.024999999999995</v>
          </cell>
          <cell r="C6">
            <v>28.5</v>
          </cell>
          <cell r="D6">
            <v>17.399999999999999</v>
          </cell>
          <cell r="E6">
            <v>80.041666666666671</v>
          </cell>
          <cell r="F6">
            <v>100</v>
          </cell>
          <cell r="G6">
            <v>61</v>
          </cell>
          <cell r="H6">
            <v>19.8</v>
          </cell>
          <cell r="I6" t="str">
            <v>S</v>
          </cell>
          <cell r="J6">
            <v>52.2</v>
          </cell>
          <cell r="K6">
            <v>35.4</v>
          </cell>
        </row>
        <row r="7">
          <cell r="B7">
            <v>19.466666666666665</v>
          </cell>
          <cell r="C7">
            <v>26.8</v>
          </cell>
          <cell r="D7">
            <v>13.6</v>
          </cell>
          <cell r="E7">
            <v>65.833333333333329</v>
          </cell>
          <cell r="F7">
            <v>90</v>
          </cell>
          <cell r="G7">
            <v>27</v>
          </cell>
          <cell r="H7">
            <v>18.720000000000002</v>
          </cell>
          <cell r="I7" t="str">
            <v>S</v>
          </cell>
          <cell r="J7">
            <v>35.64</v>
          </cell>
          <cell r="K7">
            <v>0.2</v>
          </cell>
        </row>
        <row r="8">
          <cell r="B8">
            <v>21.787500000000005</v>
          </cell>
          <cell r="C8">
            <v>30.2</v>
          </cell>
          <cell r="D8">
            <v>13.9</v>
          </cell>
          <cell r="E8">
            <v>56.625</v>
          </cell>
          <cell r="F8">
            <v>80</v>
          </cell>
          <cell r="G8">
            <v>31</v>
          </cell>
          <cell r="H8">
            <v>13.32</v>
          </cell>
          <cell r="I8" t="str">
            <v>S</v>
          </cell>
          <cell r="J8">
            <v>23.400000000000002</v>
          </cell>
          <cell r="K8">
            <v>0</v>
          </cell>
        </row>
        <row r="9">
          <cell r="B9">
            <v>24.600000000000005</v>
          </cell>
          <cell r="C9">
            <v>31.7</v>
          </cell>
          <cell r="D9">
            <v>17.7</v>
          </cell>
          <cell r="E9">
            <v>56.125</v>
          </cell>
          <cell r="F9">
            <v>78</v>
          </cell>
          <cell r="G9">
            <v>35</v>
          </cell>
          <cell r="H9">
            <v>19.440000000000001</v>
          </cell>
          <cell r="I9" t="str">
            <v>SE</v>
          </cell>
          <cell r="J9">
            <v>36.72</v>
          </cell>
          <cell r="K9">
            <v>0</v>
          </cell>
        </row>
        <row r="10">
          <cell r="B10">
            <v>24.999999999999996</v>
          </cell>
          <cell r="C10">
            <v>32.200000000000003</v>
          </cell>
          <cell r="D10">
            <v>18.5</v>
          </cell>
          <cell r="E10">
            <v>60</v>
          </cell>
          <cell r="F10">
            <v>85</v>
          </cell>
          <cell r="G10">
            <v>36</v>
          </cell>
          <cell r="H10">
            <v>22.68</v>
          </cell>
          <cell r="I10" t="str">
            <v>NE</v>
          </cell>
          <cell r="J10">
            <v>41.4</v>
          </cell>
          <cell r="K10">
            <v>0</v>
          </cell>
        </row>
        <row r="11">
          <cell r="B11">
            <v>27.070833333333336</v>
          </cell>
          <cell r="C11">
            <v>34.700000000000003</v>
          </cell>
          <cell r="D11">
            <v>21.2</v>
          </cell>
          <cell r="E11">
            <v>58.083333333333336</v>
          </cell>
          <cell r="F11">
            <v>81</v>
          </cell>
          <cell r="G11">
            <v>30</v>
          </cell>
          <cell r="H11">
            <v>18.36</v>
          </cell>
          <cell r="I11" t="str">
            <v>L</v>
          </cell>
          <cell r="J11">
            <v>30.240000000000002</v>
          </cell>
          <cell r="K11">
            <v>0</v>
          </cell>
        </row>
        <row r="12">
          <cell r="B12">
            <v>25.387500000000003</v>
          </cell>
          <cell r="C12">
            <v>30.9</v>
          </cell>
          <cell r="D12">
            <v>21.6</v>
          </cell>
          <cell r="E12">
            <v>67.125</v>
          </cell>
          <cell r="F12">
            <v>85</v>
          </cell>
          <cell r="G12">
            <v>51</v>
          </cell>
          <cell r="H12">
            <v>7.2</v>
          </cell>
          <cell r="I12" t="str">
            <v>O</v>
          </cell>
          <cell r="J12">
            <v>36</v>
          </cell>
          <cell r="K12">
            <v>5.8000000000000007</v>
          </cell>
        </row>
        <row r="13">
          <cell r="B13">
            <v>25.833333333333329</v>
          </cell>
          <cell r="C13">
            <v>34.200000000000003</v>
          </cell>
          <cell r="D13">
            <v>20.3</v>
          </cell>
          <cell r="E13">
            <v>70.166666666666671</v>
          </cell>
          <cell r="F13">
            <v>97</v>
          </cell>
          <cell r="G13">
            <v>35</v>
          </cell>
          <cell r="H13">
            <v>14.76</v>
          </cell>
          <cell r="I13" t="str">
            <v>O</v>
          </cell>
          <cell r="J13">
            <v>36.72</v>
          </cell>
          <cell r="K13">
            <v>0</v>
          </cell>
        </row>
        <row r="14">
          <cell r="B14">
            <v>27.683333333333334</v>
          </cell>
          <cell r="C14">
            <v>34.9</v>
          </cell>
          <cell r="D14">
            <v>21.5</v>
          </cell>
          <cell r="E14">
            <v>65.208333333333329</v>
          </cell>
          <cell r="F14">
            <v>91</v>
          </cell>
          <cell r="G14">
            <v>35</v>
          </cell>
          <cell r="H14">
            <v>9.7200000000000006</v>
          </cell>
          <cell r="I14" t="str">
            <v>S</v>
          </cell>
          <cell r="J14">
            <v>27.720000000000002</v>
          </cell>
          <cell r="K14">
            <v>0</v>
          </cell>
        </row>
        <row r="15">
          <cell r="B15">
            <v>22.704166666666666</v>
          </cell>
          <cell r="C15">
            <v>26.9</v>
          </cell>
          <cell r="D15">
            <v>17.7</v>
          </cell>
          <cell r="E15">
            <v>80.791666666666671</v>
          </cell>
          <cell r="F15">
            <v>99</v>
          </cell>
          <cell r="G15">
            <v>59</v>
          </cell>
          <cell r="H15">
            <v>36</v>
          </cell>
          <cell r="I15" t="str">
            <v>SE</v>
          </cell>
          <cell r="J15">
            <v>67.319999999999993</v>
          </cell>
          <cell r="K15">
            <v>20.6</v>
          </cell>
        </row>
        <row r="16">
          <cell r="B16">
            <v>22.991666666666671</v>
          </cell>
          <cell r="C16">
            <v>29.6</v>
          </cell>
          <cell r="D16">
            <v>19.100000000000001</v>
          </cell>
          <cell r="E16">
            <v>77.5</v>
          </cell>
          <cell r="F16">
            <v>91</v>
          </cell>
          <cell r="G16">
            <v>54</v>
          </cell>
          <cell r="H16">
            <v>22.68</v>
          </cell>
          <cell r="I16" t="str">
            <v>S</v>
          </cell>
          <cell r="J16">
            <v>54.36</v>
          </cell>
          <cell r="K16">
            <v>0</v>
          </cell>
        </row>
        <row r="17">
          <cell r="B17">
            <v>22.604166666666661</v>
          </cell>
          <cell r="C17">
            <v>27.4</v>
          </cell>
          <cell r="D17">
            <v>18.600000000000001</v>
          </cell>
          <cell r="E17">
            <v>74.916666666666671</v>
          </cell>
          <cell r="F17">
            <v>89</v>
          </cell>
          <cell r="G17">
            <v>59</v>
          </cell>
          <cell r="H17">
            <v>18.36</v>
          </cell>
          <cell r="I17" t="str">
            <v>NE</v>
          </cell>
          <cell r="J17">
            <v>39.96</v>
          </cell>
          <cell r="K17">
            <v>0</v>
          </cell>
        </row>
        <row r="18">
          <cell r="B18">
            <v>24.474999999999998</v>
          </cell>
          <cell r="C18">
            <v>30.5</v>
          </cell>
          <cell r="D18">
            <v>18.899999999999999</v>
          </cell>
          <cell r="E18">
            <v>68.916666666666671</v>
          </cell>
          <cell r="F18">
            <v>94</v>
          </cell>
          <cell r="G18">
            <v>43</v>
          </cell>
          <cell r="H18">
            <v>18.36</v>
          </cell>
          <cell r="I18" t="str">
            <v>L</v>
          </cell>
          <cell r="J18">
            <v>31.680000000000003</v>
          </cell>
          <cell r="K18">
            <v>0</v>
          </cell>
        </row>
        <row r="19">
          <cell r="B19">
            <v>25.033333333333328</v>
          </cell>
          <cell r="C19">
            <v>31</v>
          </cell>
          <cell r="D19">
            <v>19.8</v>
          </cell>
          <cell r="E19">
            <v>69.083333333333329</v>
          </cell>
          <cell r="F19">
            <v>90</v>
          </cell>
          <cell r="G19">
            <v>48</v>
          </cell>
          <cell r="H19">
            <v>14.4</v>
          </cell>
          <cell r="I19" t="str">
            <v>NE</v>
          </cell>
          <cell r="J19">
            <v>34.200000000000003</v>
          </cell>
          <cell r="K19">
            <v>1.6</v>
          </cell>
        </row>
        <row r="20">
          <cell r="B20">
            <v>24.745833333333326</v>
          </cell>
          <cell r="C20">
            <v>31.7</v>
          </cell>
          <cell r="D20">
            <v>18.600000000000001</v>
          </cell>
          <cell r="E20">
            <v>72.375</v>
          </cell>
          <cell r="F20">
            <v>98</v>
          </cell>
          <cell r="G20">
            <v>46</v>
          </cell>
          <cell r="H20">
            <v>15.48</v>
          </cell>
          <cell r="I20" t="str">
            <v>S</v>
          </cell>
          <cell r="J20">
            <v>45.36</v>
          </cell>
          <cell r="K20">
            <v>0</v>
          </cell>
        </row>
        <row r="21">
          <cell r="B21">
            <v>25.058333333333334</v>
          </cell>
          <cell r="C21">
            <v>32</v>
          </cell>
          <cell r="D21">
            <v>19.2</v>
          </cell>
          <cell r="E21">
            <v>66.75</v>
          </cell>
          <cell r="F21">
            <v>91</v>
          </cell>
          <cell r="G21">
            <v>36</v>
          </cell>
          <cell r="H21">
            <v>21.6</v>
          </cell>
          <cell r="I21" t="str">
            <v>S</v>
          </cell>
          <cell r="J21">
            <v>48.6</v>
          </cell>
          <cell r="K21">
            <v>0</v>
          </cell>
        </row>
        <row r="22">
          <cell r="B22">
            <v>19.937499999999996</v>
          </cell>
          <cell r="C22">
            <v>25.1</v>
          </cell>
          <cell r="D22">
            <v>15</v>
          </cell>
          <cell r="E22">
            <v>59.958333333333336</v>
          </cell>
          <cell r="F22">
            <v>86</v>
          </cell>
          <cell r="G22">
            <v>32</v>
          </cell>
          <cell r="H22">
            <v>21.240000000000002</v>
          </cell>
          <cell r="I22" t="str">
            <v>S</v>
          </cell>
          <cell r="J22">
            <v>41.76</v>
          </cell>
          <cell r="K22">
            <v>0</v>
          </cell>
        </row>
        <row r="23">
          <cell r="B23">
            <v>20.433333333333337</v>
          </cell>
          <cell r="C23">
            <v>28.8</v>
          </cell>
          <cell r="D23">
            <v>13.4</v>
          </cell>
          <cell r="E23">
            <v>52.125</v>
          </cell>
          <cell r="F23">
            <v>75</v>
          </cell>
          <cell r="G23">
            <v>26</v>
          </cell>
          <cell r="H23">
            <v>24.48</v>
          </cell>
          <cell r="I23" t="str">
            <v>NE</v>
          </cell>
          <cell r="J23">
            <v>43.56</v>
          </cell>
          <cell r="K23">
            <v>0</v>
          </cell>
        </row>
        <row r="24">
          <cell r="B24">
            <v>22.524999999999995</v>
          </cell>
          <cell r="C24">
            <v>30.5</v>
          </cell>
          <cell r="D24">
            <v>14.6</v>
          </cell>
          <cell r="E24">
            <v>52.416666666666664</v>
          </cell>
          <cell r="F24">
            <v>86</v>
          </cell>
          <cell r="G24">
            <v>29</v>
          </cell>
          <cell r="H24">
            <v>23.759999999999998</v>
          </cell>
          <cell r="I24" t="str">
            <v>NE</v>
          </cell>
          <cell r="J24">
            <v>43.56</v>
          </cell>
          <cell r="K24">
            <v>0</v>
          </cell>
        </row>
        <row r="25">
          <cell r="B25">
            <v>25.349999999999994</v>
          </cell>
          <cell r="C25">
            <v>34</v>
          </cell>
          <cell r="D25">
            <v>18.2</v>
          </cell>
          <cell r="E25">
            <v>44.791666666666664</v>
          </cell>
          <cell r="F25">
            <v>71</v>
          </cell>
          <cell r="G25">
            <v>24</v>
          </cell>
          <cell r="H25">
            <v>12.96</v>
          </cell>
          <cell r="I25" t="str">
            <v>SE</v>
          </cell>
          <cell r="J25">
            <v>29.16</v>
          </cell>
          <cell r="K25">
            <v>0</v>
          </cell>
        </row>
        <row r="26">
          <cell r="B26">
            <v>26.033333333333331</v>
          </cell>
          <cell r="C26">
            <v>32.4</v>
          </cell>
          <cell r="D26">
            <v>20.2</v>
          </cell>
          <cell r="E26">
            <v>52.833333333333336</v>
          </cell>
          <cell r="F26">
            <v>75</v>
          </cell>
          <cell r="G26">
            <v>30</v>
          </cell>
          <cell r="H26">
            <v>6.12</v>
          </cell>
          <cell r="I26" t="str">
            <v>S</v>
          </cell>
          <cell r="J26">
            <v>26.28</v>
          </cell>
          <cell r="K26">
            <v>0</v>
          </cell>
        </row>
        <row r="27">
          <cell r="B27">
            <v>25.349999999999998</v>
          </cell>
          <cell r="C27">
            <v>32.9</v>
          </cell>
          <cell r="D27">
            <v>19.100000000000001</v>
          </cell>
          <cell r="E27">
            <v>55.083333333333336</v>
          </cell>
          <cell r="F27">
            <v>80</v>
          </cell>
          <cell r="G27">
            <v>29</v>
          </cell>
          <cell r="H27">
            <v>11.16</v>
          </cell>
          <cell r="I27" t="str">
            <v>S</v>
          </cell>
          <cell r="J27">
            <v>31.680000000000003</v>
          </cell>
          <cell r="K27">
            <v>0</v>
          </cell>
        </row>
        <row r="28">
          <cell r="B28">
            <v>27.637500000000003</v>
          </cell>
          <cell r="C28">
            <v>36.299999999999997</v>
          </cell>
          <cell r="D28">
            <v>20.7</v>
          </cell>
          <cell r="E28">
            <v>50.5</v>
          </cell>
          <cell r="F28">
            <v>70</v>
          </cell>
          <cell r="G28">
            <v>27</v>
          </cell>
          <cell r="H28">
            <v>11.520000000000001</v>
          </cell>
          <cell r="I28" t="str">
            <v>SE</v>
          </cell>
          <cell r="J28">
            <v>23.400000000000002</v>
          </cell>
          <cell r="K28">
            <v>0</v>
          </cell>
        </row>
        <row r="29">
          <cell r="B29">
            <v>26.191666666666666</v>
          </cell>
          <cell r="C29">
            <v>36.1</v>
          </cell>
          <cell r="D29">
            <v>19.8</v>
          </cell>
          <cell r="E29">
            <v>67.333333333333329</v>
          </cell>
          <cell r="F29">
            <v>99</v>
          </cell>
          <cell r="G29">
            <v>39</v>
          </cell>
          <cell r="H29">
            <v>23.400000000000002</v>
          </cell>
          <cell r="I29" t="str">
            <v>SE</v>
          </cell>
          <cell r="J29">
            <v>68.400000000000006</v>
          </cell>
          <cell r="K29">
            <v>34.200000000000003</v>
          </cell>
        </row>
        <row r="30">
          <cell r="B30">
            <v>25.1875</v>
          </cell>
          <cell r="C30">
            <v>31.8</v>
          </cell>
          <cell r="D30">
            <v>20.5</v>
          </cell>
          <cell r="E30">
            <v>76.416666666666671</v>
          </cell>
          <cell r="F30">
            <v>94</v>
          </cell>
          <cell r="G30">
            <v>53</v>
          </cell>
          <cell r="H30">
            <v>12.24</v>
          </cell>
          <cell r="I30" t="str">
            <v>NE</v>
          </cell>
          <cell r="J30">
            <v>28.8</v>
          </cell>
          <cell r="K30">
            <v>0</v>
          </cell>
        </row>
        <row r="31">
          <cell r="B31">
            <v>27.108333333333345</v>
          </cell>
          <cell r="C31">
            <v>32.9</v>
          </cell>
          <cell r="D31">
            <v>22.8</v>
          </cell>
          <cell r="E31">
            <v>68.916666666666671</v>
          </cell>
          <cell r="F31">
            <v>89</v>
          </cell>
          <cell r="G31">
            <v>39</v>
          </cell>
          <cell r="H31">
            <v>23.400000000000002</v>
          </cell>
          <cell r="I31" t="str">
            <v>NO</v>
          </cell>
          <cell r="J31">
            <v>48.6</v>
          </cell>
          <cell r="K31">
            <v>0.2</v>
          </cell>
        </row>
        <row r="32">
          <cell r="B32">
            <v>26.520833333333332</v>
          </cell>
          <cell r="C32">
            <v>31.5</v>
          </cell>
          <cell r="D32">
            <v>24.2</v>
          </cell>
          <cell r="E32">
            <v>71.625</v>
          </cell>
          <cell r="F32">
            <v>86</v>
          </cell>
          <cell r="G32">
            <v>49</v>
          </cell>
          <cell r="H32">
            <v>18.36</v>
          </cell>
          <cell r="I32" t="str">
            <v>N</v>
          </cell>
          <cell r="J32">
            <v>42.480000000000004</v>
          </cell>
          <cell r="K32">
            <v>0</v>
          </cell>
        </row>
        <row r="33">
          <cell r="B33">
            <v>25.420833333333338</v>
          </cell>
          <cell r="C33">
            <v>31.2</v>
          </cell>
          <cell r="D33">
            <v>21.7</v>
          </cell>
          <cell r="E33">
            <v>76.458333333333329</v>
          </cell>
          <cell r="F33">
            <v>94</v>
          </cell>
          <cell r="G33">
            <v>50</v>
          </cell>
          <cell r="H33">
            <v>19.8</v>
          </cell>
          <cell r="I33" t="str">
            <v>S</v>
          </cell>
          <cell r="J33">
            <v>34.200000000000003</v>
          </cell>
          <cell r="K33">
            <v>0</v>
          </cell>
        </row>
        <row r="34">
          <cell r="B34">
            <v>25.495833333333334</v>
          </cell>
          <cell r="C34">
            <v>30.3</v>
          </cell>
          <cell r="D34">
            <v>21.3</v>
          </cell>
          <cell r="E34">
            <v>70.833333333333329</v>
          </cell>
          <cell r="F34">
            <v>89</v>
          </cell>
          <cell r="G34">
            <v>50</v>
          </cell>
          <cell r="H34">
            <v>21.6</v>
          </cell>
          <cell r="I34" t="str">
            <v>L</v>
          </cell>
          <cell r="J34">
            <v>39.24</v>
          </cell>
          <cell r="K34">
            <v>0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22.657142857142855</v>
          </cell>
          <cell r="C6">
            <v>24.9</v>
          </cell>
          <cell r="D6">
            <v>19.399999999999999</v>
          </cell>
          <cell r="E6">
            <v>74.428571428571431</v>
          </cell>
          <cell r="F6">
            <v>82</v>
          </cell>
          <cell r="G6">
            <v>66</v>
          </cell>
          <cell r="H6">
            <v>21.240000000000002</v>
          </cell>
          <cell r="I6" t="str">
            <v>NE</v>
          </cell>
          <cell r="J6">
            <v>47.16</v>
          </cell>
          <cell r="K6" t="str">
            <v>*</v>
          </cell>
        </row>
        <row r="7">
          <cell r="B7">
            <v>18.600000000000001</v>
          </cell>
          <cell r="C7">
            <v>18.600000000000001</v>
          </cell>
          <cell r="D7">
            <v>16.5</v>
          </cell>
          <cell r="E7">
            <v>76</v>
          </cell>
          <cell r="F7">
            <v>82</v>
          </cell>
          <cell r="G7">
            <v>74</v>
          </cell>
          <cell r="H7">
            <v>15.48</v>
          </cell>
          <cell r="I7" t="str">
            <v>S</v>
          </cell>
          <cell r="J7">
            <v>28.08</v>
          </cell>
          <cell r="K7" t="str">
            <v>*</v>
          </cell>
        </row>
        <row r="8">
          <cell r="B8">
            <v>21.65</v>
          </cell>
          <cell r="C8">
            <v>22.8</v>
          </cell>
          <cell r="D8">
            <v>21.3</v>
          </cell>
          <cell r="E8">
            <v>49.5</v>
          </cell>
          <cell r="F8">
            <v>51</v>
          </cell>
          <cell r="G8">
            <v>47</v>
          </cell>
          <cell r="H8">
            <v>7.5600000000000005</v>
          </cell>
          <cell r="I8" t="str">
            <v>S</v>
          </cell>
          <cell r="J8">
            <v>14.76</v>
          </cell>
          <cell r="K8" t="str">
            <v>*</v>
          </cell>
        </row>
        <row r="9">
          <cell r="B9">
            <v>25</v>
          </cell>
          <cell r="C9">
            <v>27.8</v>
          </cell>
          <cell r="D9">
            <v>23.4</v>
          </cell>
          <cell r="E9">
            <v>51</v>
          </cell>
          <cell r="F9">
            <v>57</v>
          </cell>
          <cell r="G9">
            <v>42</v>
          </cell>
          <cell r="H9">
            <v>11.16</v>
          </cell>
          <cell r="I9" t="str">
            <v>SE</v>
          </cell>
          <cell r="J9">
            <v>19.440000000000001</v>
          </cell>
          <cell r="K9" t="str">
            <v>*</v>
          </cell>
        </row>
        <row r="10">
          <cell r="B10">
            <v>24.7</v>
          </cell>
          <cell r="C10">
            <v>25.1</v>
          </cell>
          <cell r="D10">
            <v>24.4</v>
          </cell>
          <cell r="E10">
            <v>53</v>
          </cell>
          <cell r="F10">
            <v>54</v>
          </cell>
          <cell r="G10">
            <v>51</v>
          </cell>
          <cell r="H10">
            <v>5.7600000000000007</v>
          </cell>
          <cell r="I10" t="str">
            <v>SE</v>
          </cell>
          <cell r="J10">
            <v>12.6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23.9</v>
          </cell>
          <cell r="C14">
            <v>24.6</v>
          </cell>
          <cell r="D14">
            <v>23.9</v>
          </cell>
          <cell r="E14">
            <v>69</v>
          </cell>
          <cell r="F14">
            <v>69</v>
          </cell>
          <cell r="G14">
            <v>66</v>
          </cell>
          <cell r="H14">
            <v>3.9600000000000004</v>
          </cell>
          <cell r="I14" t="str">
            <v>O</v>
          </cell>
          <cell r="J14">
            <v>5.04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21.5</v>
          </cell>
          <cell r="C16">
            <v>21.9</v>
          </cell>
          <cell r="D16">
            <v>21.4</v>
          </cell>
          <cell r="E16">
            <v>76</v>
          </cell>
          <cell r="F16">
            <v>76</v>
          </cell>
          <cell r="G16">
            <v>74</v>
          </cell>
          <cell r="H16">
            <v>12.96</v>
          </cell>
          <cell r="I16" t="str">
            <v>S</v>
          </cell>
          <cell r="J16">
            <v>28.08</v>
          </cell>
          <cell r="K16" t="str">
            <v>*</v>
          </cell>
        </row>
        <row r="17">
          <cell r="B17">
            <v>20.6</v>
          </cell>
          <cell r="C17">
            <v>21.9</v>
          </cell>
          <cell r="D17">
            <v>19.3</v>
          </cell>
          <cell r="E17">
            <v>80.5</v>
          </cell>
          <cell r="F17">
            <v>82</v>
          </cell>
          <cell r="G17">
            <v>80</v>
          </cell>
          <cell r="H17">
            <v>16.559999999999999</v>
          </cell>
          <cell r="I17" t="str">
            <v>L</v>
          </cell>
          <cell r="J17">
            <v>29.16</v>
          </cell>
          <cell r="K17" t="str">
            <v>*</v>
          </cell>
        </row>
        <row r="18">
          <cell r="B18">
            <v>20.399999999999999</v>
          </cell>
          <cell r="C18">
            <v>22.4</v>
          </cell>
          <cell r="D18">
            <v>19.100000000000001</v>
          </cell>
          <cell r="E18">
            <v>84.6</v>
          </cell>
          <cell r="F18">
            <v>89</v>
          </cell>
          <cell r="G18">
            <v>77</v>
          </cell>
          <cell r="H18">
            <v>13.32</v>
          </cell>
          <cell r="I18" t="str">
            <v>SE</v>
          </cell>
          <cell r="J18">
            <v>27</v>
          </cell>
          <cell r="K18" t="str">
            <v>*</v>
          </cell>
        </row>
        <row r="19">
          <cell r="B19">
            <v>22.4</v>
          </cell>
          <cell r="C19">
            <v>22.4</v>
          </cell>
          <cell r="D19">
            <v>20.6</v>
          </cell>
          <cell r="E19">
            <v>75</v>
          </cell>
          <cell r="F19">
            <v>82</v>
          </cell>
          <cell r="G19">
            <v>75</v>
          </cell>
          <cell r="H19">
            <v>9.7200000000000006</v>
          </cell>
          <cell r="I19" t="str">
            <v>L</v>
          </cell>
          <cell r="J19">
            <v>21.6</v>
          </cell>
          <cell r="K19" t="str">
            <v>*</v>
          </cell>
        </row>
        <row r="20">
          <cell r="B20">
            <v>21.2</v>
          </cell>
          <cell r="C20">
            <v>21.3</v>
          </cell>
          <cell r="D20">
            <v>21</v>
          </cell>
          <cell r="E20">
            <v>83</v>
          </cell>
          <cell r="F20">
            <v>85</v>
          </cell>
          <cell r="G20">
            <v>82</v>
          </cell>
          <cell r="H20">
            <v>7.9200000000000008</v>
          </cell>
          <cell r="I20" t="str">
            <v>O</v>
          </cell>
          <cell r="J20">
            <v>12.24</v>
          </cell>
          <cell r="K20" t="str">
            <v>*</v>
          </cell>
        </row>
        <row r="21">
          <cell r="B21">
            <v>20.799999999999997</v>
          </cell>
          <cell r="C21">
            <v>22.3</v>
          </cell>
          <cell r="D21">
            <v>20.7</v>
          </cell>
          <cell r="E21">
            <v>82</v>
          </cell>
          <cell r="F21">
            <v>83</v>
          </cell>
          <cell r="G21">
            <v>77</v>
          </cell>
          <cell r="H21">
            <v>9</v>
          </cell>
          <cell r="I21" t="str">
            <v>O</v>
          </cell>
          <cell r="J21">
            <v>15.840000000000002</v>
          </cell>
          <cell r="K21" t="str">
            <v>*</v>
          </cell>
        </row>
        <row r="22">
          <cell r="B22">
            <v>16.3</v>
          </cell>
          <cell r="C22">
            <v>16.7</v>
          </cell>
          <cell r="D22">
            <v>16.3</v>
          </cell>
          <cell r="E22">
            <v>83</v>
          </cell>
          <cell r="F22">
            <v>83</v>
          </cell>
          <cell r="G22">
            <v>82</v>
          </cell>
          <cell r="H22">
            <v>20.16</v>
          </cell>
          <cell r="I22" t="str">
            <v>S</v>
          </cell>
          <cell r="J22">
            <v>37.440000000000005</v>
          </cell>
          <cell r="K22" t="str">
            <v>*</v>
          </cell>
        </row>
        <row r="23">
          <cell r="B23">
            <v>17.577777777777776</v>
          </cell>
          <cell r="C23">
            <v>23.3</v>
          </cell>
          <cell r="D23">
            <v>13.9</v>
          </cell>
          <cell r="E23">
            <v>56.333333333333336</v>
          </cell>
          <cell r="F23">
            <v>67</v>
          </cell>
          <cell r="G23">
            <v>42</v>
          </cell>
          <cell r="H23">
            <v>19.440000000000001</v>
          </cell>
          <cell r="I23" t="str">
            <v>S</v>
          </cell>
          <cell r="J23">
            <v>40.680000000000007</v>
          </cell>
          <cell r="K23" t="str">
            <v>*</v>
          </cell>
        </row>
        <row r="24">
          <cell r="B24">
            <v>17.899999999999999</v>
          </cell>
          <cell r="C24">
            <v>20</v>
          </cell>
          <cell r="D24">
            <v>16.5</v>
          </cell>
          <cell r="E24">
            <v>66.25</v>
          </cell>
          <cell r="F24">
            <v>74</v>
          </cell>
          <cell r="G24">
            <v>57</v>
          </cell>
          <cell r="H24">
            <v>19.8</v>
          </cell>
          <cell r="I24" t="str">
            <v>L</v>
          </cell>
          <cell r="J24">
            <v>40.32</v>
          </cell>
          <cell r="K24" t="str">
            <v>*</v>
          </cell>
        </row>
        <row r="25">
          <cell r="B25">
            <v>21.074999999999999</v>
          </cell>
          <cell r="C25">
            <v>22.6</v>
          </cell>
          <cell r="D25">
            <v>19.899999999999999</v>
          </cell>
          <cell r="E25">
            <v>45</v>
          </cell>
          <cell r="F25">
            <v>50</v>
          </cell>
          <cell r="G25">
            <v>37</v>
          </cell>
          <cell r="H25">
            <v>8.2799999999999994</v>
          </cell>
          <cell r="I25" t="str">
            <v>SO</v>
          </cell>
          <cell r="J25">
            <v>11.879999999999999</v>
          </cell>
          <cell r="K25" t="str">
            <v>*</v>
          </cell>
        </row>
        <row r="26">
          <cell r="B26">
            <v>31.591666666666669</v>
          </cell>
          <cell r="C26">
            <v>34.9</v>
          </cell>
          <cell r="D26">
            <v>24.9</v>
          </cell>
          <cell r="E26">
            <v>30.666666666666668</v>
          </cell>
          <cell r="F26">
            <v>48</v>
          </cell>
          <cell r="G26">
            <v>24</v>
          </cell>
          <cell r="H26">
            <v>14.04</v>
          </cell>
          <cell r="I26" t="str">
            <v>SO</v>
          </cell>
          <cell r="J26">
            <v>26.28</v>
          </cell>
          <cell r="K26">
            <v>1.8</v>
          </cell>
        </row>
        <row r="27">
          <cell r="B27">
            <v>27.604166666666668</v>
          </cell>
          <cell r="C27">
            <v>35.9</v>
          </cell>
          <cell r="D27">
            <v>20.5</v>
          </cell>
          <cell r="E27">
            <v>46.458333333333336</v>
          </cell>
          <cell r="F27">
            <v>70</v>
          </cell>
          <cell r="G27">
            <v>24</v>
          </cell>
          <cell r="H27">
            <v>17.64</v>
          </cell>
          <cell r="I27" t="str">
            <v>S</v>
          </cell>
          <cell r="J27">
            <v>32.76</v>
          </cell>
          <cell r="K27">
            <v>0</v>
          </cell>
        </row>
        <row r="28">
          <cell r="B28">
            <v>29.016666666666666</v>
          </cell>
          <cell r="C28">
            <v>36.9</v>
          </cell>
          <cell r="D28">
            <v>22.1</v>
          </cell>
          <cell r="E28">
            <v>42.916666666666664</v>
          </cell>
          <cell r="F28">
            <v>61</v>
          </cell>
          <cell r="G28">
            <v>24</v>
          </cell>
          <cell r="H28">
            <v>14.76</v>
          </cell>
          <cell r="I28" t="str">
            <v>S</v>
          </cell>
          <cell r="J28">
            <v>25.56</v>
          </cell>
          <cell r="K28">
            <v>0</v>
          </cell>
        </row>
        <row r="29">
          <cell r="B29">
            <v>28.941666666666674</v>
          </cell>
          <cell r="C29">
            <v>37.200000000000003</v>
          </cell>
          <cell r="D29">
            <v>21.2</v>
          </cell>
          <cell r="E29">
            <v>52.75</v>
          </cell>
          <cell r="F29">
            <v>93</v>
          </cell>
          <cell r="G29">
            <v>28</v>
          </cell>
          <cell r="H29">
            <v>34.92</v>
          </cell>
          <cell r="I29" t="str">
            <v>N</v>
          </cell>
          <cell r="J29">
            <v>75.960000000000008</v>
          </cell>
          <cell r="K29">
            <v>3.6</v>
          </cell>
        </row>
        <row r="30">
          <cell r="B30">
            <v>26.320833333333336</v>
          </cell>
          <cell r="C30">
            <v>36.1</v>
          </cell>
          <cell r="D30">
            <v>21.3</v>
          </cell>
          <cell r="E30">
            <v>66.833333333333329</v>
          </cell>
          <cell r="F30">
            <v>88</v>
          </cell>
          <cell r="G30">
            <v>33</v>
          </cell>
          <cell r="H30">
            <v>22.68</v>
          </cell>
          <cell r="I30" t="str">
            <v>N</v>
          </cell>
          <cell r="J30">
            <v>54.36</v>
          </cell>
          <cell r="K30">
            <v>0.2</v>
          </cell>
        </row>
        <row r="31">
          <cell r="B31">
            <v>25.741666666666664</v>
          </cell>
          <cell r="C31">
            <v>31.7</v>
          </cell>
          <cell r="D31">
            <v>22.8</v>
          </cell>
          <cell r="E31">
            <v>73.666666666666671</v>
          </cell>
          <cell r="F31">
            <v>88</v>
          </cell>
          <cell r="G31">
            <v>48</v>
          </cell>
          <cell r="H31">
            <v>22.68</v>
          </cell>
          <cell r="I31" t="str">
            <v>NE</v>
          </cell>
          <cell r="J31">
            <v>42.480000000000004</v>
          </cell>
          <cell r="K31">
            <v>0.2</v>
          </cell>
        </row>
        <row r="32">
          <cell r="B32">
            <v>27.825000000000003</v>
          </cell>
          <cell r="C32">
            <v>33.5</v>
          </cell>
          <cell r="D32">
            <v>23</v>
          </cell>
          <cell r="E32">
            <v>62.083333333333336</v>
          </cell>
          <cell r="F32">
            <v>87</v>
          </cell>
          <cell r="G32">
            <v>37</v>
          </cell>
          <cell r="H32">
            <v>19.440000000000001</v>
          </cell>
          <cell r="I32" t="str">
            <v>NO</v>
          </cell>
          <cell r="J32">
            <v>36</v>
          </cell>
          <cell r="K32">
            <v>2.4</v>
          </cell>
        </row>
        <row r="33">
          <cell r="B33">
            <v>24.8</v>
          </cell>
          <cell r="C33">
            <v>30.3</v>
          </cell>
          <cell r="D33">
            <v>22</v>
          </cell>
          <cell r="E33">
            <v>83.041666666666671</v>
          </cell>
          <cell r="F33">
            <v>95</v>
          </cell>
          <cell r="G33">
            <v>58</v>
          </cell>
          <cell r="H33">
            <v>13.68</v>
          </cell>
          <cell r="I33" t="str">
            <v>NO</v>
          </cell>
          <cell r="J33">
            <v>45.72</v>
          </cell>
          <cell r="K33">
            <v>18.799999999999997</v>
          </cell>
        </row>
        <row r="34">
          <cell r="B34">
            <v>25.587500000000002</v>
          </cell>
          <cell r="C34">
            <v>30.4</v>
          </cell>
          <cell r="D34">
            <v>21.9</v>
          </cell>
          <cell r="E34">
            <v>71.041666666666671</v>
          </cell>
          <cell r="F34">
            <v>93</v>
          </cell>
          <cell r="G34">
            <v>50</v>
          </cell>
          <cell r="H34">
            <v>21.240000000000002</v>
          </cell>
          <cell r="I34" t="str">
            <v>L</v>
          </cell>
          <cell r="J34">
            <v>41.04</v>
          </cell>
          <cell r="K34">
            <v>0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28.274999999999995</v>
          </cell>
          <cell r="C5">
            <v>36</v>
          </cell>
          <cell r="D5">
            <v>22.1</v>
          </cell>
          <cell r="E5">
            <v>54.75</v>
          </cell>
          <cell r="F5">
            <v>74</v>
          </cell>
          <cell r="G5">
            <v>32</v>
          </cell>
          <cell r="H5">
            <v>23.759999999999998</v>
          </cell>
          <cell r="I5" t="str">
            <v>N</v>
          </cell>
          <cell r="J5">
            <v>49.32</v>
          </cell>
          <cell r="K5">
            <v>0</v>
          </cell>
        </row>
        <row r="6">
          <cell r="B6">
            <v>23.229166666666668</v>
          </cell>
          <cell r="C6">
            <v>30.5</v>
          </cell>
          <cell r="D6">
            <v>18.5</v>
          </cell>
          <cell r="E6">
            <v>78.5</v>
          </cell>
          <cell r="F6">
            <v>98</v>
          </cell>
          <cell r="G6">
            <v>51</v>
          </cell>
          <cell r="H6">
            <v>24.840000000000003</v>
          </cell>
          <cell r="I6" t="str">
            <v>N</v>
          </cell>
          <cell r="J6">
            <v>69.48</v>
          </cell>
          <cell r="K6">
            <v>33.200000000000003</v>
          </cell>
        </row>
        <row r="7">
          <cell r="B7">
            <v>22.395833333333332</v>
          </cell>
          <cell r="C7">
            <v>28.5</v>
          </cell>
          <cell r="D7">
            <v>17.2</v>
          </cell>
          <cell r="E7">
            <v>67.666666666666671</v>
          </cell>
          <cell r="F7">
            <v>90</v>
          </cell>
          <cell r="G7">
            <v>42</v>
          </cell>
          <cell r="H7">
            <v>10.44</v>
          </cell>
          <cell r="I7" t="str">
            <v>S</v>
          </cell>
          <cell r="J7">
            <v>27.36</v>
          </cell>
          <cell r="K7">
            <v>0.2</v>
          </cell>
        </row>
        <row r="8">
          <cell r="B8">
            <v>23.029166666666669</v>
          </cell>
          <cell r="C8">
            <v>32.1</v>
          </cell>
          <cell r="D8">
            <v>14.8</v>
          </cell>
          <cell r="E8">
            <v>56.5</v>
          </cell>
          <cell r="F8">
            <v>96</v>
          </cell>
          <cell r="G8">
            <v>23</v>
          </cell>
          <cell r="H8">
            <v>8.2799999999999994</v>
          </cell>
          <cell r="I8" t="str">
            <v>S</v>
          </cell>
          <cell r="J8">
            <v>21.240000000000002</v>
          </cell>
          <cell r="K8">
            <v>0</v>
          </cell>
        </row>
        <row r="9">
          <cell r="B9">
            <v>25.416666666666668</v>
          </cell>
          <cell r="C9">
            <v>34.6</v>
          </cell>
          <cell r="D9">
            <v>17.899999999999999</v>
          </cell>
          <cell r="E9">
            <v>59.833333333333336</v>
          </cell>
          <cell r="F9">
            <v>84</v>
          </cell>
          <cell r="G9">
            <v>34</v>
          </cell>
          <cell r="H9">
            <v>15.840000000000002</v>
          </cell>
          <cell r="I9" t="str">
            <v>S</v>
          </cell>
          <cell r="J9">
            <v>31.680000000000003</v>
          </cell>
          <cell r="K9">
            <v>0</v>
          </cell>
        </row>
        <row r="10">
          <cell r="B10">
            <v>28.391666666666666</v>
          </cell>
          <cell r="C10">
            <v>35.799999999999997</v>
          </cell>
          <cell r="D10">
            <v>20.9</v>
          </cell>
          <cell r="E10">
            <v>55.416666666666664</v>
          </cell>
          <cell r="F10">
            <v>86</v>
          </cell>
          <cell r="G10">
            <v>29</v>
          </cell>
          <cell r="H10">
            <v>10.44</v>
          </cell>
          <cell r="I10" t="str">
            <v>SE</v>
          </cell>
          <cell r="J10">
            <v>23.759999999999998</v>
          </cell>
          <cell r="K10">
            <v>0</v>
          </cell>
        </row>
        <row r="11">
          <cell r="B11">
            <v>28.220833333333342</v>
          </cell>
          <cell r="C11">
            <v>35.6</v>
          </cell>
          <cell r="D11">
            <v>21.8</v>
          </cell>
          <cell r="E11">
            <v>60.875</v>
          </cell>
          <cell r="F11">
            <v>84</v>
          </cell>
          <cell r="G11">
            <v>33</v>
          </cell>
          <cell r="H11">
            <v>10.8</v>
          </cell>
          <cell r="I11" t="str">
            <v>N</v>
          </cell>
          <cell r="J11">
            <v>22.68</v>
          </cell>
          <cell r="K11">
            <v>0</v>
          </cell>
        </row>
        <row r="12">
          <cell r="B12">
            <v>23.737499999999997</v>
          </cell>
          <cell r="C12">
            <v>28.7</v>
          </cell>
          <cell r="D12">
            <v>19.7</v>
          </cell>
          <cell r="E12">
            <v>81.5</v>
          </cell>
          <cell r="F12">
            <v>95</v>
          </cell>
          <cell r="G12">
            <v>60</v>
          </cell>
          <cell r="H12">
            <v>13.32</v>
          </cell>
          <cell r="I12" t="str">
            <v>S</v>
          </cell>
          <cell r="J12">
            <v>54.72</v>
          </cell>
          <cell r="K12">
            <v>7.2000000000000011</v>
          </cell>
        </row>
        <row r="13">
          <cell r="B13">
            <v>25.720833333333331</v>
          </cell>
          <cell r="C13">
            <v>34</v>
          </cell>
          <cell r="D13">
            <v>18.899999999999999</v>
          </cell>
          <cell r="E13">
            <v>73.541666666666671</v>
          </cell>
          <cell r="F13">
            <v>98</v>
          </cell>
          <cell r="G13">
            <v>38</v>
          </cell>
          <cell r="H13">
            <v>11.520000000000001</v>
          </cell>
          <cell r="I13" t="str">
            <v>N</v>
          </cell>
          <cell r="J13">
            <v>26.64</v>
          </cell>
          <cell r="K13">
            <v>0</v>
          </cell>
        </row>
        <row r="14">
          <cell r="B14">
            <v>28.337500000000002</v>
          </cell>
          <cell r="C14">
            <v>35.200000000000003</v>
          </cell>
          <cell r="D14">
            <v>22.1</v>
          </cell>
          <cell r="E14">
            <v>68.125</v>
          </cell>
          <cell r="F14">
            <v>96</v>
          </cell>
          <cell r="G14">
            <v>37</v>
          </cell>
          <cell r="H14">
            <v>11.879999999999999</v>
          </cell>
          <cell r="I14" t="str">
            <v>N</v>
          </cell>
          <cell r="J14">
            <v>22.68</v>
          </cell>
          <cell r="K14">
            <v>0</v>
          </cell>
        </row>
        <row r="15">
          <cell r="B15">
            <v>24.845833333333335</v>
          </cell>
          <cell r="C15">
            <v>32.200000000000003</v>
          </cell>
          <cell r="D15">
            <v>19.5</v>
          </cell>
          <cell r="E15">
            <v>79.25</v>
          </cell>
          <cell r="F15">
            <v>97</v>
          </cell>
          <cell r="G15">
            <v>51</v>
          </cell>
          <cell r="H15">
            <v>13.68</v>
          </cell>
          <cell r="I15" t="str">
            <v>N</v>
          </cell>
          <cell r="J15">
            <v>46.800000000000004</v>
          </cell>
          <cell r="K15">
            <v>15.2</v>
          </cell>
        </row>
        <row r="16">
          <cell r="B16">
            <v>24.420833333333331</v>
          </cell>
          <cell r="C16">
            <v>30.9</v>
          </cell>
          <cell r="D16">
            <v>20.2</v>
          </cell>
          <cell r="E16">
            <v>72.416666666666671</v>
          </cell>
          <cell r="F16">
            <v>95</v>
          </cell>
          <cell r="G16">
            <v>47</v>
          </cell>
          <cell r="H16">
            <v>9.3600000000000012</v>
          </cell>
          <cell r="I16" t="str">
            <v>S</v>
          </cell>
          <cell r="J16">
            <v>21.240000000000002</v>
          </cell>
          <cell r="K16">
            <v>0</v>
          </cell>
        </row>
        <row r="17">
          <cell r="B17">
            <v>24.524999999999991</v>
          </cell>
          <cell r="C17">
            <v>28.4</v>
          </cell>
          <cell r="D17">
            <v>21.5</v>
          </cell>
          <cell r="E17">
            <v>77.208333333333329</v>
          </cell>
          <cell r="F17">
            <v>92</v>
          </cell>
          <cell r="G17">
            <v>60</v>
          </cell>
          <cell r="H17">
            <v>10.44</v>
          </cell>
          <cell r="I17" t="str">
            <v>SE</v>
          </cell>
          <cell r="J17">
            <v>25.56</v>
          </cell>
          <cell r="K17">
            <v>0</v>
          </cell>
        </row>
        <row r="18">
          <cell r="B18">
            <v>25.445833333333329</v>
          </cell>
          <cell r="C18">
            <v>32.4</v>
          </cell>
          <cell r="D18">
            <v>20.5</v>
          </cell>
          <cell r="E18">
            <v>69.458333333333329</v>
          </cell>
          <cell r="F18">
            <v>91</v>
          </cell>
          <cell r="G18">
            <v>43</v>
          </cell>
          <cell r="H18">
            <v>10.44</v>
          </cell>
          <cell r="I18" t="str">
            <v>SE</v>
          </cell>
          <cell r="J18">
            <v>21.6</v>
          </cell>
          <cell r="K18">
            <v>0</v>
          </cell>
        </row>
        <row r="19">
          <cell r="B19">
            <v>24.491666666666664</v>
          </cell>
          <cell r="C19">
            <v>30.1</v>
          </cell>
          <cell r="D19">
            <v>20.5</v>
          </cell>
          <cell r="E19">
            <v>74.833333333333329</v>
          </cell>
          <cell r="F19">
            <v>96</v>
          </cell>
          <cell r="G19">
            <v>50</v>
          </cell>
          <cell r="H19">
            <v>19.8</v>
          </cell>
          <cell r="I19" t="str">
            <v>SE</v>
          </cell>
          <cell r="J19">
            <v>39.6</v>
          </cell>
          <cell r="K19">
            <v>0</v>
          </cell>
        </row>
        <row r="20">
          <cell r="B20">
            <v>26.362499999999997</v>
          </cell>
          <cell r="C20">
            <v>35</v>
          </cell>
          <cell r="D20">
            <v>19.100000000000001</v>
          </cell>
          <cell r="E20">
            <v>66.125</v>
          </cell>
          <cell r="F20">
            <v>97</v>
          </cell>
          <cell r="G20">
            <v>33</v>
          </cell>
          <cell r="H20">
            <v>8.2799999999999994</v>
          </cell>
          <cell r="I20" t="str">
            <v>S</v>
          </cell>
          <cell r="J20">
            <v>24.840000000000003</v>
          </cell>
          <cell r="K20">
            <v>0</v>
          </cell>
        </row>
        <row r="21">
          <cell r="B21">
            <v>26.583333333333339</v>
          </cell>
          <cell r="C21">
            <v>34.200000000000003</v>
          </cell>
          <cell r="D21">
            <v>20.2</v>
          </cell>
          <cell r="E21">
            <v>62.583333333333336</v>
          </cell>
          <cell r="F21">
            <v>97</v>
          </cell>
          <cell r="G21">
            <v>29</v>
          </cell>
          <cell r="H21">
            <v>15.120000000000001</v>
          </cell>
          <cell r="I21" t="str">
            <v>S</v>
          </cell>
          <cell r="J21">
            <v>42.480000000000004</v>
          </cell>
          <cell r="K21">
            <v>0</v>
          </cell>
        </row>
        <row r="22">
          <cell r="B22">
            <v>22.758333333333329</v>
          </cell>
          <cell r="C22">
            <v>29.6</v>
          </cell>
          <cell r="D22">
            <v>16.600000000000001</v>
          </cell>
          <cell r="E22">
            <v>54.375</v>
          </cell>
          <cell r="F22">
            <v>80</v>
          </cell>
          <cell r="G22">
            <v>23</v>
          </cell>
          <cell r="H22">
            <v>12.24</v>
          </cell>
          <cell r="I22" t="str">
            <v>S</v>
          </cell>
          <cell r="J22">
            <v>33.840000000000003</v>
          </cell>
          <cell r="K22">
            <v>0</v>
          </cell>
        </row>
        <row r="23">
          <cell r="B23">
            <v>21.724999999999998</v>
          </cell>
          <cell r="C23">
            <v>32.6</v>
          </cell>
          <cell r="D23">
            <v>9.9</v>
          </cell>
          <cell r="E23">
            <v>51.041666666666664</v>
          </cell>
          <cell r="F23">
            <v>96</v>
          </cell>
          <cell r="G23">
            <v>20</v>
          </cell>
          <cell r="H23">
            <v>13.32</v>
          </cell>
          <cell r="I23" t="str">
            <v>L</v>
          </cell>
          <cell r="J23">
            <v>30.240000000000002</v>
          </cell>
          <cell r="K23">
            <v>0</v>
          </cell>
        </row>
        <row r="24">
          <cell r="B24">
            <v>25.058333333333337</v>
          </cell>
          <cell r="C24">
            <v>34.6</v>
          </cell>
          <cell r="D24">
            <v>13.8</v>
          </cell>
          <cell r="E24">
            <v>49.041666666666664</v>
          </cell>
          <cell r="F24">
            <v>96</v>
          </cell>
          <cell r="G24">
            <v>22</v>
          </cell>
          <cell r="H24">
            <v>11.879999999999999</v>
          </cell>
          <cell r="I24" t="str">
            <v>SE</v>
          </cell>
          <cell r="J24">
            <v>31.680000000000003</v>
          </cell>
          <cell r="K24">
            <v>0</v>
          </cell>
        </row>
        <row r="25">
          <cell r="B25">
            <v>26.541666666666671</v>
          </cell>
          <cell r="C25">
            <v>32.799999999999997</v>
          </cell>
          <cell r="D25">
            <v>19</v>
          </cell>
          <cell r="E25">
            <v>47.75</v>
          </cell>
          <cell r="F25">
            <v>82</v>
          </cell>
          <cell r="G25">
            <v>28</v>
          </cell>
          <cell r="H25">
            <v>12.24</v>
          </cell>
          <cell r="I25" t="str">
            <v>NO</v>
          </cell>
          <cell r="J25">
            <v>24.48</v>
          </cell>
          <cell r="K25">
            <v>0</v>
          </cell>
        </row>
        <row r="26">
          <cell r="B26">
            <v>27.520833333333329</v>
          </cell>
          <cell r="C26">
            <v>35.6</v>
          </cell>
          <cell r="D26">
            <v>21</v>
          </cell>
          <cell r="E26">
            <v>53.333333333333336</v>
          </cell>
          <cell r="F26">
            <v>85</v>
          </cell>
          <cell r="G26">
            <v>25</v>
          </cell>
          <cell r="H26">
            <v>10.44</v>
          </cell>
          <cell r="I26" t="str">
            <v>SO</v>
          </cell>
          <cell r="J26">
            <v>32.4</v>
          </cell>
          <cell r="K26">
            <v>0</v>
          </cell>
        </row>
        <row r="27">
          <cell r="B27">
            <v>27.079166666666662</v>
          </cell>
          <cell r="C27">
            <v>35.799999999999997</v>
          </cell>
          <cell r="D27">
            <v>19.399999999999999</v>
          </cell>
          <cell r="E27">
            <v>50.5</v>
          </cell>
          <cell r="F27">
            <v>79</v>
          </cell>
          <cell r="G27">
            <v>26</v>
          </cell>
          <cell r="H27">
            <v>6.84</v>
          </cell>
          <cell r="I27" t="str">
            <v>S</v>
          </cell>
          <cell r="J27">
            <v>32.4</v>
          </cell>
          <cell r="K27">
            <v>0</v>
          </cell>
        </row>
        <row r="28">
          <cell r="B28">
            <v>30.029166666666672</v>
          </cell>
          <cell r="C28">
            <v>38.200000000000003</v>
          </cell>
          <cell r="D28">
            <v>20.9</v>
          </cell>
          <cell r="E28">
            <v>46.458333333333336</v>
          </cell>
          <cell r="F28">
            <v>83</v>
          </cell>
          <cell r="G28">
            <v>24</v>
          </cell>
          <cell r="H28">
            <v>11.520000000000001</v>
          </cell>
          <cell r="I28" t="str">
            <v>S</v>
          </cell>
          <cell r="J28">
            <v>27</v>
          </cell>
          <cell r="K28">
            <v>0</v>
          </cell>
        </row>
        <row r="29">
          <cell r="B29">
            <v>28.795833333333334</v>
          </cell>
          <cell r="C29">
            <v>32.700000000000003</v>
          </cell>
          <cell r="D29">
            <v>23.6</v>
          </cell>
          <cell r="E29">
            <v>63.333333333333336</v>
          </cell>
          <cell r="F29">
            <v>82</v>
          </cell>
          <cell r="G29">
            <v>37</v>
          </cell>
          <cell r="H29">
            <v>8.64</v>
          </cell>
          <cell r="I29" t="str">
            <v>SE</v>
          </cell>
          <cell r="J29">
            <v>27.36</v>
          </cell>
          <cell r="K29">
            <v>0</v>
          </cell>
        </row>
        <row r="30">
          <cell r="B30">
            <v>26.61666666666666</v>
          </cell>
          <cell r="C30">
            <v>32</v>
          </cell>
          <cell r="D30">
            <v>22.9</v>
          </cell>
          <cell r="E30">
            <v>67.041666666666671</v>
          </cell>
          <cell r="F30">
            <v>84</v>
          </cell>
          <cell r="G30">
            <v>50</v>
          </cell>
          <cell r="H30">
            <v>20.88</v>
          </cell>
          <cell r="I30" t="str">
            <v>L</v>
          </cell>
          <cell r="J30">
            <v>49.32</v>
          </cell>
          <cell r="K30">
            <v>0</v>
          </cell>
        </row>
        <row r="31">
          <cell r="B31">
            <v>28.8</v>
          </cell>
          <cell r="C31">
            <v>34.5</v>
          </cell>
          <cell r="D31">
            <v>23.4</v>
          </cell>
          <cell r="E31">
            <v>61.208333333333336</v>
          </cell>
          <cell r="F31">
            <v>85</v>
          </cell>
          <cell r="G31">
            <v>36</v>
          </cell>
          <cell r="H31">
            <v>18.36</v>
          </cell>
          <cell r="I31" t="str">
            <v>N</v>
          </cell>
          <cell r="J31">
            <v>40.680000000000007</v>
          </cell>
          <cell r="K31">
            <v>0</v>
          </cell>
        </row>
        <row r="32">
          <cell r="B32">
            <v>27.604166666666668</v>
          </cell>
          <cell r="C32">
            <v>34.799999999999997</v>
          </cell>
          <cell r="D32">
            <v>21.2</v>
          </cell>
          <cell r="E32">
            <v>65.958333333333329</v>
          </cell>
          <cell r="F32">
            <v>90</v>
          </cell>
          <cell r="G32">
            <v>35</v>
          </cell>
          <cell r="H32">
            <v>14.4</v>
          </cell>
          <cell r="I32" t="str">
            <v>N</v>
          </cell>
          <cell r="J32">
            <v>42.480000000000004</v>
          </cell>
          <cell r="K32">
            <v>4.2</v>
          </cell>
        </row>
        <row r="33">
          <cell r="B33">
            <v>24.850000000000005</v>
          </cell>
          <cell r="C33">
            <v>29.1</v>
          </cell>
          <cell r="D33">
            <v>23</v>
          </cell>
          <cell r="E33">
            <v>87.375</v>
          </cell>
          <cell r="F33">
            <v>97</v>
          </cell>
          <cell r="G33">
            <v>62</v>
          </cell>
          <cell r="H33">
            <v>8.64</v>
          </cell>
          <cell r="I33" t="str">
            <v>L</v>
          </cell>
          <cell r="J33">
            <v>27.720000000000002</v>
          </cell>
          <cell r="K33">
            <v>3.8000000000000003</v>
          </cell>
        </row>
        <row r="34">
          <cell r="B34">
            <v>26.383333333333336</v>
          </cell>
          <cell r="C34">
            <v>33.700000000000003</v>
          </cell>
          <cell r="D34">
            <v>21.7</v>
          </cell>
          <cell r="E34">
            <v>78.625</v>
          </cell>
          <cell r="F34">
            <v>98</v>
          </cell>
          <cell r="G34">
            <v>47</v>
          </cell>
          <cell r="H34">
            <v>10.44</v>
          </cell>
          <cell r="I34" t="str">
            <v>S</v>
          </cell>
          <cell r="J34">
            <v>22.68</v>
          </cell>
          <cell r="K34">
            <v>12.799999999999999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30.571428571428573</v>
          </cell>
          <cell r="C5">
            <v>34.1</v>
          </cell>
          <cell r="D5">
            <v>25.3</v>
          </cell>
          <cell r="E5">
            <v>49.857142857142854</v>
          </cell>
          <cell r="F5">
            <v>62</v>
          </cell>
          <cell r="G5">
            <v>42</v>
          </cell>
          <cell r="H5">
            <v>21.96</v>
          </cell>
          <cell r="I5" t="str">
            <v>SO</v>
          </cell>
          <cell r="J5">
            <v>44.64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21.985714285714288</v>
          </cell>
          <cell r="C7">
            <v>26.3</v>
          </cell>
          <cell r="D7">
            <v>15.5</v>
          </cell>
          <cell r="E7">
            <v>56</v>
          </cell>
          <cell r="F7">
            <v>77</v>
          </cell>
          <cell r="G7">
            <v>35</v>
          </cell>
          <cell r="H7">
            <v>11.879999999999999</v>
          </cell>
          <cell r="I7" t="str">
            <v>N</v>
          </cell>
          <cell r="J7">
            <v>26.64</v>
          </cell>
          <cell r="K7" t="str">
            <v>*</v>
          </cell>
        </row>
        <row r="8">
          <cell r="B8">
            <v>29.066666666666666</v>
          </cell>
          <cell r="C8">
            <v>31.3</v>
          </cell>
          <cell r="D8">
            <v>26.6</v>
          </cell>
          <cell r="E8">
            <v>34.166666666666664</v>
          </cell>
          <cell r="F8">
            <v>44</v>
          </cell>
          <cell r="G8">
            <v>28</v>
          </cell>
          <cell r="H8">
            <v>7.2</v>
          </cell>
          <cell r="I8" t="str">
            <v>NO</v>
          </cell>
          <cell r="J8">
            <v>17.64</v>
          </cell>
          <cell r="K8" t="str">
            <v>*</v>
          </cell>
        </row>
        <row r="9">
          <cell r="B9">
            <v>30</v>
          </cell>
          <cell r="C9">
            <v>32.6</v>
          </cell>
          <cell r="D9">
            <v>22.9</v>
          </cell>
          <cell r="E9">
            <v>46.285714285714285</v>
          </cell>
          <cell r="F9">
            <v>73</v>
          </cell>
          <cell r="G9">
            <v>33</v>
          </cell>
          <cell r="H9">
            <v>11.879999999999999</v>
          </cell>
          <cell r="I9" t="str">
            <v>NO</v>
          </cell>
          <cell r="J9">
            <v>28.8</v>
          </cell>
          <cell r="K9" t="str">
            <v>*</v>
          </cell>
        </row>
        <row r="10">
          <cell r="B10">
            <v>30.162499999999998</v>
          </cell>
          <cell r="C10">
            <v>33.9</v>
          </cell>
          <cell r="D10">
            <v>22.7</v>
          </cell>
          <cell r="E10">
            <v>46.875</v>
          </cell>
          <cell r="F10">
            <v>74</v>
          </cell>
          <cell r="G10">
            <v>32</v>
          </cell>
          <cell r="H10">
            <v>12.24</v>
          </cell>
          <cell r="I10" t="str">
            <v>O</v>
          </cell>
          <cell r="J10">
            <v>27</v>
          </cell>
          <cell r="K10" t="str">
            <v>*</v>
          </cell>
        </row>
        <row r="11">
          <cell r="B11">
            <v>31.511111111111113</v>
          </cell>
          <cell r="C11">
            <v>36</v>
          </cell>
          <cell r="D11">
            <v>25.3</v>
          </cell>
          <cell r="E11">
            <v>44.666666666666664</v>
          </cell>
          <cell r="F11">
            <v>69</v>
          </cell>
          <cell r="G11">
            <v>27</v>
          </cell>
          <cell r="H11">
            <v>12.96</v>
          </cell>
          <cell r="I11" t="str">
            <v>SO</v>
          </cell>
          <cell r="J11">
            <v>25.92</v>
          </cell>
          <cell r="K11" t="str">
            <v>*</v>
          </cell>
        </row>
        <row r="12">
          <cell r="B12">
            <v>26.633333333333336</v>
          </cell>
          <cell r="C12">
            <v>28.9</v>
          </cell>
          <cell r="D12">
            <v>23.8</v>
          </cell>
          <cell r="E12">
            <v>62.333333333333336</v>
          </cell>
          <cell r="F12">
            <v>78</v>
          </cell>
          <cell r="G12">
            <v>53</v>
          </cell>
          <cell r="H12">
            <v>10.8</v>
          </cell>
          <cell r="I12" t="str">
            <v>L</v>
          </cell>
          <cell r="J12">
            <v>29.16</v>
          </cell>
          <cell r="K12" t="str">
            <v>*</v>
          </cell>
        </row>
        <row r="13">
          <cell r="B13">
            <v>31.985714285714284</v>
          </cell>
          <cell r="C13">
            <v>35.1</v>
          </cell>
          <cell r="D13">
            <v>22.9</v>
          </cell>
          <cell r="E13">
            <v>43</v>
          </cell>
          <cell r="F13">
            <v>77</v>
          </cell>
          <cell r="G13">
            <v>32</v>
          </cell>
          <cell r="H13">
            <v>13.68</v>
          </cell>
          <cell r="I13" t="str">
            <v>SE</v>
          </cell>
          <cell r="J13">
            <v>34.56</v>
          </cell>
          <cell r="K13" t="str">
            <v>*</v>
          </cell>
        </row>
        <row r="14">
          <cell r="B14">
            <v>33.571428571428569</v>
          </cell>
          <cell r="C14">
            <v>36</v>
          </cell>
          <cell r="D14">
            <v>28.1</v>
          </cell>
          <cell r="E14">
            <v>41.142857142857146</v>
          </cell>
          <cell r="F14">
            <v>60</v>
          </cell>
          <cell r="G14">
            <v>31</v>
          </cell>
          <cell r="H14">
            <v>10.8</v>
          </cell>
          <cell r="I14" t="str">
            <v>SE</v>
          </cell>
          <cell r="J14">
            <v>23.040000000000003</v>
          </cell>
          <cell r="K14" t="str">
            <v>*</v>
          </cell>
        </row>
        <row r="15">
          <cell r="B15">
            <v>23.119999999999997</v>
          </cell>
          <cell r="C15">
            <v>25.4</v>
          </cell>
          <cell r="D15">
            <v>19.899999999999999</v>
          </cell>
          <cell r="E15">
            <v>66</v>
          </cell>
          <cell r="F15">
            <v>87</v>
          </cell>
          <cell r="G15">
            <v>52</v>
          </cell>
          <cell r="H15">
            <v>20.52</v>
          </cell>
          <cell r="I15" t="str">
            <v>N</v>
          </cell>
          <cell r="J15">
            <v>45.36</v>
          </cell>
          <cell r="K15" t="str">
            <v>*</v>
          </cell>
        </row>
        <row r="16">
          <cell r="B16">
            <v>26.725000000000005</v>
          </cell>
          <cell r="C16">
            <v>31</v>
          </cell>
          <cell r="D16">
            <v>21.2</v>
          </cell>
          <cell r="E16">
            <v>60.125</v>
          </cell>
          <cell r="F16">
            <v>80</v>
          </cell>
          <cell r="G16">
            <v>43</v>
          </cell>
          <cell r="H16">
            <v>9</v>
          </cell>
          <cell r="I16" t="str">
            <v>N</v>
          </cell>
          <cell r="J16">
            <v>21.240000000000002</v>
          </cell>
          <cell r="K16" t="str">
            <v>*</v>
          </cell>
        </row>
        <row r="17">
          <cell r="B17">
            <v>25.049999999999997</v>
          </cell>
          <cell r="C17">
            <v>27.3</v>
          </cell>
          <cell r="D17">
            <v>22</v>
          </cell>
          <cell r="E17">
            <v>64.5</v>
          </cell>
          <cell r="F17">
            <v>73</v>
          </cell>
          <cell r="G17">
            <v>57</v>
          </cell>
          <cell r="H17">
            <v>11.879999999999999</v>
          </cell>
          <cell r="I17" t="str">
            <v>O</v>
          </cell>
          <cell r="J17">
            <v>27.720000000000002</v>
          </cell>
          <cell r="K17" t="str">
            <v>*</v>
          </cell>
        </row>
        <row r="18">
          <cell r="B18">
            <v>28.2</v>
          </cell>
          <cell r="C18">
            <v>31.7</v>
          </cell>
          <cell r="D18">
            <v>22.6</v>
          </cell>
          <cell r="E18">
            <v>51.5</v>
          </cell>
          <cell r="F18">
            <v>73</v>
          </cell>
          <cell r="G18">
            <v>38</v>
          </cell>
          <cell r="H18">
            <v>12.6</v>
          </cell>
          <cell r="I18" t="str">
            <v>O</v>
          </cell>
          <cell r="J18">
            <v>27</v>
          </cell>
          <cell r="K18" t="str">
            <v>*</v>
          </cell>
        </row>
        <row r="19">
          <cell r="B19">
            <v>28.924999999999997</v>
          </cell>
          <cell r="C19">
            <v>30.6</v>
          </cell>
          <cell r="D19">
            <v>25</v>
          </cell>
          <cell r="E19">
            <v>53.5</v>
          </cell>
          <cell r="F19">
            <v>67</v>
          </cell>
          <cell r="G19">
            <v>43</v>
          </cell>
          <cell r="H19">
            <v>15.120000000000001</v>
          </cell>
          <cell r="I19" t="str">
            <v>SO</v>
          </cell>
          <cell r="J19">
            <v>32.04</v>
          </cell>
          <cell r="K19" t="str">
            <v>*</v>
          </cell>
        </row>
        <row r="20">
          <cell r="B20">
            <v>29.933333333333337</v>
          </cell>
          <cell r="C20">
            <v>33.1</v>
          </cell>
          <cell r="D20">
            <v>23.4</v>
          </cell>
          <cell r="E20">
            <v>50.166666666666664</v>
          </cell>
          <cell r="F20">
            <v>79</v>
          </cell>
          <cell r="G20">
            <v>31</v>
          </cell>
          <cell r="H20">
            <v>12.6</v>
          </cell>
          <cell r="I20" t="str">
            <v>L</v>
          </cell>
          <cell r="J20">
            <v>30.240000000000002</v>
          </cell>
          <cell r="K20" t="str">
            <v>*</v>
          </cell>
        </row>
        <row r="21">
          <cell r="B21">
            <v>29.599999999999998</v>
          </cell>
          <cell r="C21">
            <v>32.5</v>
          </cell>
          <cell r="D21">
            <v>22.1</v>
          </cell>
          <cell r="E21">
            <v>45.857142857142854</v>
          </cell>
          <cell r="F21">
            <v>82</v>
          </cell>
          <cell r="G21">
            <v>31</v>
          </cell>
          <cell r="H21">
            <v>15.48</v>
          </cell>
          <cell r="I21" t="str">
            <v>L</v>
          </cell>
          <cell r="J21">
            <v>35.28</v>
          </cell>
          <cell r="K21" t="str">
            <v>*</v>
          </cell>
        </row>
        <row r="22">
          <cell r="B22">
            <v>23.737499999999997</v>
          </cell>
          <cell r="C22">
            <v>26.9</v>
          </cell>
          <cell r="D22">
            <v>18.100000000000001</v>
          </cell>
          <cell r="E22">
            <v>39.125</v>
          </cell>
          <cell r="F22">
            <v>64</v>
          </cell>
          <cell r="G22">
            <v>29</v>
          </cell>
          <cell r="H22">
            <v>14.4</v>
          </cell>
          <cell r="I22" t="str">
            <v>NE</v>
          </cell>
          <cell r="J22">
            <v>39.24</v>
          </cell>
          <cell r="K22" t="str">
            <v>*</v>
          </cell>
        </row>
        <row r="23">
          <cell r="B23">
            <v>24.574999999999999</v>
          </cell>
          <cell r="C23">
            <v>29.4</v>
          </cell>
          <cell r="D23">
            <v>17.399999999999999</v>
          </cell>
          <cell r="E23">
            <v>43.875</v>
          </cell>
          <cell r="F23">
            <v>64</v>
          </cell>
          <cell r="G23">
            <v>26</v>
          </cell>
          <cell r="H23">
            <v>14.04</v>
          </cell>
          <cell r="I23" t="str">
            <v>O</v>
          </cell>
          <cell r="J23">
            <v>42.84</v>
          </cell>
          <cell r="K23" t="str">
            <v>*</v>
          </cell>
        </row>
        <row r="24">
          <cell r="B24">
            <v>27.271428571428572</v>
          </cell>
          <cell r="C24">
            <v>31.2</v>
          </cell>
          <cell r="D24">
            <v>22.1</v>
          </cell>
          <cell r="E24">
            <v>35.285714285714285</v>
          </cell>
          <cell r="F24">
            <v>52</v>
          </cell>
          <cell r="G24">
            <v>24</v>
          </cell>
          <cell r="H24">
            <v>14.04</v>
          </cell>
          <cell r="I24" t="str">
            <v>O</v>
          </cell>
          <cell r="J24">
            <v>34.56</v>
          </cell>
          <cell r="K24" t="str">
            <v>*</v>
          </cell>
        </row>
        <row r="25">
          <cell r="B25">
            <v>31.599999999999998</v>
          </cell>
          <cell r="C25">
            <v>34.5</v>
          </cell>
          <cell r="D25">
            <v>26.9</v>
          </cell>
          <cell r="E25">
            <v>25.285714285714285</v>
          </cell>
          <cell r="F25">
            <v>35</v>
          </cell>
          <cell r="G25">
            <v>22</v>
          </cell>
          <cell r="H25">
            <v>7.5600000000000005</v>
          </cell>
          <cell r="I25" t="str">
            <v>O</v>
          </cell>
          <cell r="J25">
            <v>18</v>
          </cell>
          <cell r="K25" t="str">
            <v>*</v>
          </cell>
        </row>
        <row r="26">
          <cell r="B26">
            <v>30.179999999999996</v>
          </cell>
          <cell r="C26">
            <v>34.799999999999997</v>
          </cell>
          <cell r="D26">
            <v>23.1</v>
          </cell>
          <cell r="E26">
            <v>37.700000000000003</v>
          </cell>
          <cell r="F26">
            <v>62</v>
          </cell>
          <cell r="G26">
            <v>24</v>
          </cell>
          <cell r="H26">
            <v>10.08</v>
          </cell>
          <cell r="I26" t="str">
            <v>NE</v>
          </cell>
          <cell r="J26">
            <v>29.52</v>
          </cell>
          <cell r="K26">
            <v>3.6</v>
          </cell>
        </row>
        <row r="27">
          <cell r="B27">
            <v>26.0625</v>
          </cell>
          <cell r="C27">
            <v>34</v>
          </cell>
          <cell r="D27">
            <v>18.7</v>
          </cell>
          <cell r="E27">
            <v>51</v>
          </cell>
          <cell r="F27">
            <v>80</v>
          </cell>
          <cell r="G27">
            <v>27</v>
          </cell>
          <cell r="H27">
            <v>9.7200000000000006</v>
          </cell>
          <cell r="I27" t="str">
            <v>N</v>
          </cell>
          <cell r="J27">
            <v>24.48</v>
          </cell>
          <cell r="K27">
            <v>0</v>
          </cell>
        </row>
        <row r="28">
          <cell r="B28">
            <v>27.916666666666668</v>
          </cell>
          <cell r="C28">
            <v>36.5</v>
          </cell>
          <cell r="D28">
            <v>19.600000000000001</v>
          </cell>
          <cell r="E28">
            <v>49.666666666666664</v>
          </cell>
          <cell r="F28">
            <v>79</v>
          </cell>
          <cell r="G28">
            <v>26</v>
          </cell>
          <cell r="H28">
            <v>10.08</v>
          </cell>
          <cell r="I28" t="str">
            <v>N</v>
          </cell>
          <cell r="J28">
            <v>24.12</v>
          </cell>
          <cell r="K28">
            <v>0</v>
          </cell>
        </row>
        <row r="29">
          <cell r="B29">
            <v>28.362499999999997</v>
          </cell>
          <cell r="C29">
            <v>36.4</v>
          </cell>
          <cell r="D29">
            <v>23.7</v>
          </cell>
          <cell r="E29">
            <v>54.333333333333336</v>
          </cell>
          <cell r="F29">
            <v>75</v>
          </cell>
          <cell r="G29">
            <v>31</v>
          </cell>
          <cell r="H29">
            <v>23.400000000000002</v>
          </cell>
          <cell r="I29" t="str">
            <v>NO</v>
          </cell>
          <cell r="J29">
            <v>53.64</v>
          </cell>
          <cell r="K29">
            <v>0</v>
          </cell>
        </row>
        <row r="30">
          <cell r="B30">
            <v>27.066666666666666</v>
          </cell>
          <cell r="C30">
            <v>35.200000000000003</v>
          </cell>
          <cell r="D30">
            <v>21.8</v>
          </cell>
          <cell r="E30">
            <v>63.041666666666664</v>
          </cell>
          <cell r="F30">
            <v>84</v>
          </cell>
          <cell r="G30">
            <v>40</v>
          </cell>
          <cell r="H30">
            <v>15.120000000000001</v>
          </cell>
          <cell r="I30" t="str">
            <v>O</v>
          </cell>
          <cell r="J30">
            <v>32.76</v>
          </cell>
          <cell r="K30">
            <v>0</v>
          </cell>
        </row>
        <row r="31">
          <cell r="B31">
            <v>26.36666666666666</v>
          </cell>
          <cell r="C31">
            <v>33.5</v>
          </cell>
          <cell r="D31">
            <v>23.1</v>
          </cell>
          <cell r="E31">
            <v>70.041666666666671</v>
          </cell>
          <cell r="F31">
            <v>83</v>
          </cell>
          <cell r="G31">
            <v>41</v>
          </cell>
          <cell r="H31">
            <v>15.48</v>
          </cell>
          <cell r="I31" t="str">
            <v>SO</v>
          </cell>
          <cell r="J31">
            <v>60.480000000000004</v>
          </cell>
          <cell r="K31">
            <v>0</v>
          </cell>
        </row>
        <row r="32">
          <cell r="B32">
            <v>26.995833333333334</v>
          </cell>
          <cell r="C32">
            <v>31.8</v>
          </cell>
          <cell r="D32">
            <v>24.1</v>
          </cell>
          <cell r="E32">
            <v>68.541666666666671</v>
          </cell>
          <cell r="F32">
            <v>87</v>
          </cell>
          <cell r="G32">
            <v>48</v>
          </cell>
          <cell r="H32">
            <v>16.559999999999999</v>
          </cell>
          <cell r="I32" t="str">
            <v>SO</v>
          </cell>
          <cell r="J32">
            <v>33.480000000000004</v>
          </cell>
          <cell r="K32">
            <v>0.2</v>
          </cell>
        </row>
        <row r="33">
          <cell r="B33">
            <v>24.654166666666665</v>
          </cell>
          <cell r="C33">
            <v>28.9</v>
          </cell>
          <cell r="D33">
            <v>22.1</v>
          </cell>
          <cell r="E33">
            <v>81.541666666666671</v>
          </cell>
          <cell r="F33">
            <v>95</v>
          </cell>
          <cell r="G33">
            <v>59</v>
          </cell>
          <cell r="H33">
            <v>12.6</v>
          </cell>
          <cell r="I33" t="str">
            <v>N</v>
          </cell>
          <cell r="J33">
            <v>22.68</v>
          </cell>
          <cell r="K33">
            <v>1.6</v>
          </cell>
        </row>
        <row r="34">
          <cell r="B34">
            <v>25.720833333333328</v>
          </cell>
          <cell r="C34">
            <v>31.5</v>
          </cell>
          <cell r="D34">
            <v>20.8</v>
          </cell>
          <cell r="E34">
            <v>70.5</v>
          </cell>
          <cell r="F34">
            <v>92</v>
          </cell>
          <cell r="G34">
            <v>49</v>
          </cell>
          <cell r="H34">
            <v>16.2</v>
          </cell>
          <cell r="I34" t="str">
            <v>NO</v>
          </cell>
          <cell r="J34">
            <v>36</v>
          </cell>
          <cell r="K34">
            <v>0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26.216666666666669</v>
          </cell>
          <cell r="C5">
            <v>35.1</v>
          </cell>
          <cell r="D5">
            <v>18.399999999999999</v>
          </cell>
          <cell r="E5">
            <v>64.791666666666671</v>
          </cell>
          <cell r="F5">
            <v>90</v>
          </cell>
          <cell r="G5">
            <v>38</v>
          </cell>
          <cell r="H5">
            <v>12.24</v>
          </cell>
          <cell r="I5" t="str">
            <v>L</v>
          </cell>
          <cell r="J5">
            <v>35.28</v>
          </cell>
          <cell r="K5">
            <v>0</v>
          </cell>
        </row>
        <row r="6">
          <cell r="B6">
            <v>21.145833333333336</v>
          </cell>
          <cell r="C6">
            <v>27.1</v>
          </cell>
          <cell r="D6">
            <v>17.7</v>
          </cell>
          <cell r="E6">
            <v>85.791666666666671</v>
          </cell>
          <cell r="F6">
            <v>95</v>
          </cell>
          <cell r="G6">
            <v>62</v>
          </cell>
          <cell r="H6">
            <v>12.24</v>
          </cell>
          <cell r="I6" t="str">
            <v>SO</v>
          </cell>
          <cell r="J6">
            <v>56.16</v>
          </cell>
          <cell r="K6">
            <v>17</v>
          </cell>
        </row>
        <row r="7">
          <cell r="B7">
            <v>20.525000000000002</v>
          </cell>
          <cell r="C7">
            <v>26.4</v>
          </cell>
          <cell r="D7">
            <v>15.6</v>
          </cell>
          <cell r="E7">
            <v>72.916666666666671</v>
          </cell>
          <cell r="F7">
            <v>94</v>
          </cell>
          <cell r="G7">
            <v>46</v>
          </cell>
          <cell r="H7">
            <v>8.64</v>
          </cell>
          <cell r="I7" t="str">
            <v>O</v>
          </cell>
          <cell r="J7">
            <v>32.04</v>
          </cell>
          <cell r="K7">
            <v>0</v>
          </cell>
        </row>
        <row r="8">
          <cell r="B8">
            <v>22.379166666666666</v>
          </cell>
          <cell r="C8">
            <v>31</v>
          </cell>
          <cell r="D8">
            <v>15.4</v>
          </cell>
          <cell r="E8">
            <v>52.125</v>
          </cell>
          <cell r="F8">
            <v>77</v>
          </cell>
          <cell r="G8">
            <v>20</v>
          </cell>
          <cell r="H8">
            <v>8.2799999999999994</v>
          </cell>
          <cell r="I8" t="str">
            <v>NO</v>
          </cell>
          <cell r="J8">
            <v>21.240000000000002</v>
          </cell>
          <cell r="K8">
            <v>0</v>
          </cell>
        </row>
        <row r="9">
          <cell r="B9">
            <v>25.075000000000003</v>
          </cell>
          <cell r="C9">
            <v>32.6</v>
          </cell>
          <cell r="D9">
            <v>19.100000000000001</v>
          </cell>
          <cell r="E9">
            <v>58.208333333333336</v>
          </cell>
          <cell r="F9">
            <v>75</v>
          </cell>
          <cell r="G9">
            <v>38</v>
          </cell>
          <cell r="H9">
            <v>13.32</v>
          </cell>
          <cell r="I9" t="str">
            <v>SO</v>
          </cell>
          <cell r="J9">
            <v>32.76</v>
          </cell>
          <cell r="K9">
            <v>0</v>
          </cell>
        </row>
        <row r="10">
          <cell r="B10">
            <v>26.325000000000003</v>
          </cell>
          <cell r="C10">
            <v>34.6</v>
          </cell>
          <cell r="D10">
            <v>18.3</v>
          </cell>
          <cell r="E10">
            <v>58.041666666666664</v>
          </cell>
          <cell r="F10">
            <v>87</v>
          </cell>
          <cell r="G10">
            <v>27</v>
          </cell>
          <cell r="H10">
            <v>12.24</v>
          </cell>
          <cell r="I10" t="str">
            <v>SO</v>
          </cell>
          <cell r="J10">
            <v>30.240000000000002</v>
          </cell>
          <cell r="K10">
            <v>0</v>
          </cell>
        </row>
        <row r="11">
          <cell r="B11">
            <v>27.404166666666665</v>
          </cell>
          <cell r="C11">
            <v>36.1</v>
          </cell>
          <cell r="D11">
            <v>19.7</v>
          </cell>
          <cell r="E11">
            <v>57.75</v>
          </cell>
          <cell r="F11">
            <v>88</v>
          </cell>
          <cell r="G11">
            <v>26</v>
          </cell>
          <cell r="H11">
            <v>12.96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23.654166666666669</v>
          </cell>
          <cell r="C12">
            <v>27.7</v>
          </cell>
          <cell r="D12">
            <v>20.8</v>
          </cell>
          <cell r="E12">
            <v>73.333333333333329</v>
          </cell>
          <cell r="F12">
            <v>87</v>
          </cell>
          <cell r="G12">
            <v>56</v>
          </cell>
          <cell r="H12">
            <v>16.920000000000002</v>
          </cell>
          <cell r="I12" t="str">
            <v>NE</v>
          </cell>
          <cell r="J12">
            <v>42.480000000000004</v>
          </cell>
          <cell r="K12">
            <v>0.60000000000000009</v>
          </cell>
        </row>
        <row r="13">
          <cell r="B13">
            <v>25.829166666666669</v>
          </cell>
          <cell r="C13">
            <v>35</v>
          </cell>
          <cell r="D13">
            <v>17.5</v>
          </cell>
          <cell r="E13">
            <v>63.583333333333336</v>
          </cell>
          <cell r="F13">
            <v>93</v>
          </cell>
          <cell r="G13">
            <v>29</v>
          </cell>
          <cell r="H13">
            <v>18.720000000000002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26.079166666666662</v>
          </cell>
          <cell r="C14">
            <v>35.9</v>
          </cell>
          <cell r="D14">
            <v>20.5</v>
          </cell>
          <cell r="E14">
            <v>69.791666666666671</v>
          </cell>
          <cell r="F14">
            <v>89</v>
          </cell>
          <cell r="G14">
            <v>33</v>
          </cell>
          <cell r="H14">
            <v>20.88</v>
          </cell>
          <cell r="I14" t="str">
            <v>NE</v>
          </cell>
          <cell r="J14">
            <v>46.440000000000005</v>
          </cell>
          <cell r="K14">
            <v>2.2000000000000002</v>
          </cell>
        </row>
        <row r="15">
          <cell r="B15">
            <v>24.275000000000002</v>
          </cell>
          <cell r="C15">
            <v>32</v>
          </cell>
          <cell r="D15">
            <v>19.2</v>
          </cell>
          <cell r="E15">
            <v>72.583333333333329</v>
          </cell>
          <cell r="F15">
            <v>90</v>
          </cell>
          <cell r="G15">
            <v>44</v>
          </cell>
          <cell r="H15">
            <v>18.36</v>
          </cell>
          <cell r="I15" t="str">
            <v>NE</v>
          </cell>
          <cell r="J15">
            <v>65.88000000000001</v>
          </cell>
          <cell r="K15">
            <v>2.4</v>
          </cell>
        </row>
        <row r="16">
          <cell r="B16">
            <v>23.091666666666658</v>
          </cell>
          <cell r="C16">
            <v>28.3</v>
          </cell>
          <cell r="D16">
            <v>19.7</v>
          </cell>
          <cell r="E16">
            <v>71.416666666666671</v>
          </cell>
          <cell r="F16">
            <v>86</v>
          </cell>
          <cell r="G16">
            <v>52</v>
          </cell>
          <cell r="H16">
            <v>11.879999999999999</v>
          </cell>
          <cell r="I16" t="str">
            <v>SO</v>
          </cell>
          <cell r="J16">
            <v>28.8</v>
          </cell>
          <cell r="K16">
            <v>0.2</v>
          </cell>
        </row>
        <row r="17">
          <cell r="B17">
            <v>22.45</v>
          </cell>
          <cell r="C17">
            <v>25</v>
          </cell>
          <cell r="D17">
            <v>20.7</v>
          </cell>
          <cell r="E17">
            <v>80</v>
          </cell>
          <cell r="F17">
            <v>91</v>
          </cell>
          <cell r="G17">
            <v>67</v>
          </cell>
          <cell r="H17">
            <v>13.68</v>
          </cell>
          <cell r="I17" t="str">
            <v>SO</v>
          </cell>
          <cell r="J17">
            <v>26.64</v>
          </cell>
          <cell r="K17">
            <v>0</v>
          </cell>
        </row>
        <row r="18">
          <cell r="B18">
            <v>24.241666666666664</v>
          </cell>
          <cell r="C18">
            <v>30.3</v>
          </cell>
          <cell r="D18">
            <v>20.7</v>
          </cell>
          <cell r="E18">
            <v>70.666666666666671</v>
          </cell>
          <cell r="F18">
            <v>86</v>
          </cell>
          <cell r="G18">
            <v>44</v>
          </cell>
          <cell r="H18">
            <v>14.04</v>
          </cell>
          <cell r="I18" t="str">
            <v>SO</v>
          </cell>
          <cell r="J18">
            <v>24.48</v>
          </cell>
          <cell r="K18">
            <v>0</v>
          </cell>
        </row>
        <row r="19">
          <cell r="B19">
            <v>24.683333333333334</v>
          </cell>
          <cell r="C19">
            <v>31.5</v>
          </cell>
          <cell r="D19">
            <v>18.3</v>
          </cell>
          <cell r="E19">
            <v>67.916666666666671</v>
          </cell>
          <cell r="F19">
            <v>90</v>
          </cell>
          <cell r="G19">
            <v>40</v>
          </cell>
          <cell r="H19">
            <v>9.3600000000000012</v>
          </cell>
          <cell r="I19" t="str">
            <v>NE</v>
          </cell>
          <cell r="J19">
            <v>34.56</v>
          </cell>
          <cell r="K19">
            <v>0</v>
          </cell>
        </row>
        <row r="20">
          <cell r="B20">
            <v>26.525000000000002</v>
          </cell>
          <cell r="C20">
            <v>34.4</v>
          </cell>
          <cell r="D20">
            <v>18.600000000000001</v>
          </cell>
          <cell r="E20">
            <v>59</v>
          </cell>
          <cell r="F20">
            <v>89</v>
          </cell>
          <cell r="G20">
            <v>29</v>
          </cell>
          <cell r="H20">
            <v>15.48</v>
          </cell>
          <cell r="I20" t="str">
            <v>NE</v>
          </cell>
          <cell r="J20">
            <v>34.200000000000003</v>
          </cell>
          <cell r="K20">
            <v>0</v>
          </cell>
        </row>
        <row r="21">
          <cell r="B21">
            <v>26.212499999999995</v>
          </cell>
          <cell r="C21">
            <v>34.299999999999997</v>
          </cell>
          <cell r="D21">
            <v>18.8</v>
          </cell>
          <cell r="E21">
            <v>57.416666666666664</v>
          </cell>
          <cell r="F21">
            <v>90</v>
          </cell>
          <cell r="G21">
            <v>25</v>
          </cell>
          <cell r="H21">
            <v>14.4</v>
          </cell>
          <cell r="I21" t="str">
            <v>NE</v>
          </cell>
          <cell r="J21">
            <v>42.84</v>
          </cell>
          <cell r="K21">
            <v>0</v>
          </cell>
        </row>
        <row r="22">
          <cell r="B22">
            <v>22.249999999999996</v>
          </cell>
          <cell r="C22">
            <v>29.3</v>
          </cell>
          <cell r="D22">
            <v>15.8</v>
          </cell>
          <cell r="E22">
            <v>51.541666666666664</v>
          </cell>
          <cell r="F22">
            <v>76</v>
          </cell>
          <cell r="G22">
            <v>22</v>
          </cell>
          <cell r="H22">
            <v>15.48</v>
          </cell>
          <cell r="I22" t="str">
            <v>O</v>
          </cell>
          <cell r="J22">
            <v>49.680000000000007</v>
          </cell>
          <cell r="K22">
            <v>0</v>
          </cell>
        </row>
        <row r="23">
          <cell r="B23">
            <v>21.058333333333334</v>
          </cell>
          <cell r="C23">
            <v>30</v>
          </cell>
          <cell r="D23">
            <v>12.1</v>
          </cell>
          <cell r="E23">
            <v>48.125</v>
          </cell>
          <cell r="F23">
            <v>73</v>
          </cell>
          <cell r="G23">
            <v>27</v>
          </cell>
          <cell r="H23">
            <v>15.48</v>
          </cell>
          <cell r="I23" t="str">
            <v>SO</v>
          </cell>
          <cell r="J23">
            <v>38.159999999999997</v>
          </cell>
          <cell r="K23">
            <v>0</v>
          </cell>
        </row>
        <row r="24">
          <cell r="B24">
            <v>22.654166666666665</v>
          </cell>
          <cell r="C24">
            <v>31.8</v>
          </cell>
          <cell r="D24">
            <v>12.3</v>
          </cell>
          <cell r="E24">
            <v>50.75</v>
          </cell>
          <cell r="F24">
            <v>87</v>
          </cell>
          <cell r="G24">
            <v>25</v>
          </cell>
          <cell r="H24">
            <v>14.04</v>
          </cell>
          <cell r="I24" t="str">
            <v>SO</v>
          </cell>
          <cell r="J24">
            <v>32.76</v>
          </cell>
          <cell r="K24">
            <v>0</v>
          </cell>
        </row>
        <row r="25">
          <cell r="B25">
            <v>24.875</v>
          </cell>
          <cell r="C25">
            <v>34.5</v>
          </cell>
          <cell r="D25">
            <v>14.6</v>
          </cell>
          <cell r="E25">
            <v>49.166666666666664</v>
          </cell>
          <cell r="F25">
            <v>84</v>
          </cell>
          <cell r="G25">
            <v>22</v>
          </cell>
          <cell r="H25">
            <v>17.28</v>
          </cell>
          <cell r="I25" t="str">
            <v>NE</v>
          </cell>
          <cell r="J25">
            <v>30.6</v>
          </cell>
          <cell r="K25">
            <v>0</v>
          </cell>
        </row>
        <row r="26">
          <cell r="B26">
            <v>27.233333333333334</v>
          </cell>
          <cell r="C26">
            <v>34.6</v>
          </cell>
          <cell r="D26">
            <v>20.399999999999999</v>
          </cell>
          <cell r="E26">
            <v>46.583333333333336</v>
          </cell>
          <cell r="F26">
            <v>77</v>
          </cell>
          <cell r="G26">
            <v>25</v>
          </cell>
          <cell r="H26">
            <v>7.2</v>
          </cell>
          <cell r="I26" t="str">
            <v>NE</v>
          </cell>
          <cell r="J26">
            <v>18</v>
          </cell>
          <cell r="K26">
            <v>0</v>
          </cell>
        </row>
        <row r="27">
          <cell r="B27">
            <v>26.50833333333334</v>
          </cell>
          <cell r="C27">
            <v>34.1</v>
          </cell>
          <cell r="D27">
            <v>20</v>
          </cell>
          <cell r="E27">
            <v>50.083333333333336</v>
          </cell>
          <cell r="F27">
            <v>69</v>
          </cell>
          <cell r="G27">
            <v>29</v>
          </cell>
          <cell r="H27">
            <v>9.7200000000000006</v>
          </cell>
          <cell r="I27" t="str">
            <v>NO</v>
          </cell>
          <cell r="J27">
            <v>28.44</v>
          </cell>
          <cell r="K27">
            <v>0</v>
          </cell>
        </row>
        <row r="28">
          <cell r="B28">
            <v>28.620833333333334</v>
          </cell>
          <cell r="C28">
            <v>37.200000000000003</v>
          </cell>
          <cell r="D28">
            <v>21.3</v>
          </cell>
          <cell r="E28">
            <v>46.916666666666664</v>
          </cell>
          <cell r="F28">
            <v>69</v>
          </cell>
          <cell r="G28">
            <v>26</v>
          </cell>
          <cell r="H28">
            <v>11.520000000000001</v>
          </cell>
          <cell r="I28" t="str">
            <v>SO</v>
          </cell>
          <cell r="J28">
            <v>24.840000000000003</v>
          </cell>
          <cell r="K28">
            <v>0</v>
          </cell>
        </row>
        <row r="29">
          <cell r="B29">
            <v>28.279166666666665</v>
          </cell>
          <cell r="C29">
            <v>33.700000000000003</v>
          </cell>
          <cell r="D29">
            <v>23.3</v>
          </cell>
          <cell r="E29">
            <v>60.375</v>
          </cell>
          <cell r="F29">
            <v>79</v>
          </cell>
          <cell r="G29">
            <v>44</v>
          </cell>
          <cell r="H29">
            <v>19.8</v>
          </cell>
          <cell r="I29" t="str">
            <v>L</v>
          </cell>
          <cell r="J29">
            <v>50.76</v>
          </cell>
          <cell r="K29">
            <v>0</v>
          </cell>
        </row>
        <row r="30">
          <cell r="B30">
            <v>25.579166666666666</v>
          </cell>
          <cell r="C30">
            <v>32.700000000000003</v>
          </cell>
          <cell r="D30">
            <v>21.4</v>
          </cell>
          <cell r="E30">
            <v>72.625</v>
          </cell>
          <cell r="F30">
            <v>93</v>
          </cell>
          <cell r="G30">
            <v>44</v>
          </cell>
          <cell r="H30">
            <v>11.16</v>
          </cell>
          <cell r="I30" t="str">
            <v>SO</v>
          </cell>
          <cell r="J30">
            <v>40.680000000000007</v>
          </cell>
          <cell r="K30">
            <v>5.0000000000000009</v>
          </cell>
        </row>
        <row r="31">
          <cell r="B31">
            <v>26.433333333333334</v>
          </cell>
          <cell r="C31">
            <v>34.1</v>
          </cell>
          <cell r="D31">
            <v>22.6</v>
          </cell>
          <cell r="E31">
            <v>72.708333333333329</v>
          </cell>
          <cell r="F31">
            <v>89</v>
          </cell>
          <cell r="G31">
            <v>43</v>
          </cell>
          <cell r="H31">
            <v>5.4</v>
          </cell>
          <cell r="I31" t="str">
            <v>L</v>
          </cell>
          <cell r="J31">
            <v>25.56</v>
          </cell>
          <cell r="K31">
            <v>0</v>
          </cell>
        </row>
        <row r="32">
          <cell r="B32">
            <v>26.716666666666665</v>
          </cell>
          <cell r="C32">
            <v>34.299999999999997</v>
          </cell>
          <cell r="D32">
            <v>23.4</v>
          </cell>
          <cell r="E32">
            <v>69.208333333333329</v>
          </cell>
          <cell r="F32">
            <v>85</v>
          </cell>
          <cell r="G32">
            <v>37</v>
          </cell>
          <cell r="H32">
            <v>15.120000000000001</v>
          </cell>
          <cell r="I32" t="str">
            <v>NE</v>
          </cell>
          <cell r="J32">
            <v>29.880000000000003</v>
          </cell>
          <cell r="K32">
            <v>0.8</v>
          </cell>
        </row>
        <row r="33">
          <cell r="B33">
            <v>24.358333333333334</v>
          </cell>
          <cell r="C33">
            <v>29</v>
          </cell>
          <cell r="D33">
            <v>21.9</v>
          </cell>
          <cell r="E33">
            <v>84.791666666666671</v>
          </cell>
          <cell r="F33">
            <v>95</v>
          </cell>
          <cell r="G33">
            <v>63</v>
          </cell>
          <cell r="H33">
            <v>13.68</v>
          </cell>
          <cell r="I33" t="str">
            <v>SO</v>
          </cell>
          <cell r="J33">
            <v>28.08</v>
          </cell>
          <cell r="K33">
            <v>3.8</v>
          </cell>
        </row>
        <row r="34">
          <cell r="B34">
            <v>25.4375</v>
          </cell>
          <cell r="C34">
            <v>30.4</v>
          </cell>
          <cell r="D34">
            <v>21.9</v>
          </cell>
          <cell r="E34">
            <v>76.375</v>
          </cell>
          <cell r="F34">
            <v>88</v>
          </cell>
          <cell r="G34">
            <v>59</v>
          </cell>
          <cell r="H34">
            <v>12.24</v>
          </cell>
          <cell r="I34" t="str">
            <v>SO</v>
          </cell>
          <cell r="J34">
            <v>27</v>
          </cell>
          <cell r="K34">
            <v>0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28.775000000000002</v>
          </cell>
          <cell r="C5">
            <v>36.4</v>
          </cell>
          <cell r="D5">
            <v>22.2</v>
          </cell>
          <cell r="E5">
            <v>57.666666666666664</v>
          </cell>
          <cell r="F5">
            <v>82</v>
          </cell>
          <cell r="G5">
            <v>34</v>
          </cell>
          <cell r="H5">
            <v>19.8</v>
          </cell>
          <cell r="I5" t="str">
            <v>N</v>
          </cell>
          <cell r="J5">
            <v>44.64</v>
          </cell>
          <cell r="K5">
            <v>0</v>
          </cell>
        </row>
        <row r="6">
          <cell r="B6">
            <v>23.362500000000001</v>
          </cell>
          <cell r="C6">
            <v>31.3</v>
          </cell>
          <cell r="D6">
            <v>18.399999999999999</v>
          </cell>
          <cell r="E6">
            <v>79.708333333333329</v>
          </cell>
          <cell r="F6">
            <v>95</v>
          </cell>
          <cell r="G6">
            <v>47</v>
          </cell>
          <cell r="H6">
            <v>26.28</v>
          </cell>
          <cell r="I6" t="str">
            <v>N</v>
          </cell>
          <cell r="J6">
            <v>59.04</v>
          </cell>
          <cell r="K6">
            <v>64.2</v>
          </cell>
        </row>
        <row r="7">
          <cell r="B7">
            <v>22.349999999999998</v>
          </cell>
          <cell r="C7">
            <v>27.3</v>
          </cell>
          <cell r="D7">
            <v>18.899999999999999</v>
          </cell>
          <cell r="E7">
            <v>78.25</v>
          </cell>
          <cell r="F7">
            <v>94</v>
          </cell>
          <cell r="G7">
            <v>51</v>
          </cell>
          <cell r="H7">
            <v>10.8</v>
          </cell>
          <cell r="I7" t="str">
            <v>S</v>
          </cell>
          <cell r="J7">
            <v>22.68</v>
          </cell>
          <cell r="K7">
            <v>0.4</v>
          </cell>
        </row>
        <row r="8">
          <cell r="B8">
            <v>24.129166666666663</v>
          </cell>
          <cell r="C8">
            <v>31.8</v>
          </cell>
          <cell r="D8">
            <v>17.2</v>
          </cell>
          <cell r="E8">
            <v>58.291666666666664</v>
          </cell>
          <cell r="F8">
            <v>89</v>
          </cell>
          <cell r="G8">
            <v>29</v>
          </cell>
          <cell r="H8">
            <v>8.2799999999999994</v>
          </cell>
          <cell r="I8" t="str">
            <v>S</v>
          </cell>
          <cell r="J8">
            <v>18.720000000000002</v>
          </cell>
          <cell r="K8">
            <v>0</v>
          </cell>
        </row>
        <row r="9">
          <cell r="B9">
            <v>27.391666666666662</v>
          </cell>
          <cell r="C9">
            <v>35.1</v>
          </cell>
          <cell r="D9">
            <v>20.8</v>
          </cell>
          <cell r="E9">
            <v>52</v>
          </cell>
          <cell r="F9">
            <v>75</v>
          </cell>
          <cell r="G9">
            <v>33</v>
          </cell>
          <cell r="H9">
            <v>7.9200000000000008</v>
          </cell>
          <cell r="I9" t="str">
            <v>S</v>
          </cell>
          <cell r="J9">
            <v>20.16</v>
          </cell>
          <cell r="K9">
            <v>0</v>
          </cell>
        </row>
        <row r="10">
          <cell r="B10">
            <v>28.929166666666671</v>
          </cell>
          <cell r="C10">
            <v>36</v>
          </cell>
          <cell r="D10">
            <v>22.4</v>
          </cell>
          <cell r="E10">
            <v>58.916666666666664</v>
          </cell>
          <cell r="F10">
            <v>86</v>
          </cell>
          <cell r="G10">
            <v>32</v>
          </cell>
          <cell r="H10">
            <v>9.7200000000000006</v>
          </cell>
          <cell r="I10" t="str">
            <v>S</v>
          </cell>
          <cell r="J10">
            <v>20.52</v>
          </cell>
          <cell r="K10">
            <v>0</v>
          </cell>
        </row>
        <row r="11">
          <cell r="B11">
            <v>28.862499999999997</v>
          </cell>
          <cell r="C11">
            <v>35.5</v>
          </cell>
          <cell r="D11">
            <v>22.4</v>
          </cell>
          <cell r="E11">
            <v>63.25</v>
          </cell>
          <cell r="F11">
            <v>89</v>
          </cell>
          <cell r="G11">
            <v>40</v>
          </cell>
          <cell r="H11">
            <v>11.520000000000001</v>
          </cell>
          <cell r="I11" t="str">
            <v>N</v>
          </cell>
          <cell r="J11">
            <v>23.400000000000002</v>
          </cell>
          <cell r="K11">
            <v>0</v>
          </cell>
        </row>
        <row r="12">
          <cell r="B12">
            <v>24.441666666666674</v>
          </cell>
          <cell r="C12">
            <v>30</v>
          </cell>
          <cell r="D12">
            <v>19.899999999999999</v>
          </cell>
          <cell r="E12">
            <v>84.916666666666671</v>
          </cell>
          <cell r="F12">
            <v>94</v>
          </cell>
          <cell r="G12">
            <v>61</v>
          </cell>
          <cell r="H12">
            <v>15.120000000000001</v>
          </cell>
          <cell r="I12" t="str">
            <v>S</v>
          </cell>
          <cell r="J12">
            <v>55.080000000000005</v>
          </cell>
          <cell r="K12">
            <v>22.6</v>
          </cell>
        </row>
        <row r="13">
          <cell r="B13">
            <v>25.833333333333329</v>
          </cell>
          <cell r="C13">
            <v>32.9</v>
          </cell>
          <cell r="D13">
            <v>20.8</v>
          </cell>
          <cell r="E13">
            <v>77.291666666666671</v>
          </cell>
          <cell r="F13">
            <v>95</v>
          </cell>
          <cell r="G13">
            <v>46</v>
          </cell>
          <cell r="H13">
            <v>10.8</v>
          </cell>
          <cell r="I13" t="str">
            <v>O</v>
          </cell>
          <cell r="J13">
            <v>23.040000000000003</v>
          </cell>
          <cell r="K13">
            <v>0.2</v>
          </cell>
        </row>
        <row r="14">
          <cell r="B14">
            <v>28.420833333333324</v>
          </cell>
          <cell r="C14">
            <v>35.1</v>
          </cell>
          <cell r="D14">
            <v>23.1</v>
          </cell>
          <cell r="E14">
            <v>71.333333333333329</v>
          </cell>
          <cell r="F14">
            <v>93</v>
          </cell>
          <cell r="G14">
            <v>34</v>
          </cell>
          <cell r="H14">
            <v>8.2799999999999994</v>
          </cell>
          <cell r="I14" t="str">
            <v>N</v>
          </cell>
          <cell r="J14">
            <v>27.36</v>
          </cell>
          <cell r="K14">
            <v>0</v>
          </cell>
        </row>
        <row r="15">
          <cell r="B15">
            <v>26.150000000000002</v>
          </cell>
          <cell r="C15">
            <v>33.5</v>
          </cell>
          <cell r="D15">
            <v>21.6</v>
          </cell>
          <cell r="E15">
            <v>74.166666666666671</v>
          </cell>
          <cell r="F15">
            <v>89</v>
          </cell>
          <cell r="G15">
            <v>46</v>
          </cell>
          <cell r="H15">
            <v>22.68</v>
          </cell>
          <cell r="I15" t="str">
            <v>S</v>
          </cell>
          <cell r="J15">
            <v>60.12</v>
          </cell>
          <cell r="K15">
            <v>0.2</v>
          </cell>
        </row>
        <row r="16">
          <cell r="B16">
            <v>23.895833333333332</v>
          </cell>
          <cell r="C16">
            <v>28.6</v>
          </cell>
          <cell r="D16">
            <v>20.6</v>
          </cell>
          <cell r="E16">
            <v>77.75</v>
          </cell>
          <cell r="F16">
            <v>91</v>
          </cell>
          <cell r="G16">
            <v>58</v>
          </cell>
          <cell r="H16">
            <v>4.6800000000000006</v>
          </cell>
          <cell r="I16" t="str">
            <v>SE</v>
          </cell>
          <cell r="J16">
            <v>14.76</v>
          </cell>
          <cell r="K16">
            <v>3.2</v>
          </cell>
        </row>
        <row r="17">
          <cell r="B17">
            <v>25.266666666666666</v>
          </cell>
          <cell r="C17">
            <v>29.2</v>
          </cell>
          <cell r="D17">
            <v>22</v>
          </cell>
          <cell r="E17">
            <v>77.666666666666671</v>
          </cell>
          <cell r="F17">
            <v>92</v>
          </cell>
          <cell r="G17">
            <v>59</v>
          </cell>
          <cell r="H17">
            <v>7.5600000000000005</v>
          </cell>
          <cell r="I17" t="str">
            <v>S</v>
          </cell>
          <cell r="J17">
            <v>23.400000000000002</v>
          </cell>
          <cell r="K17">
            <v>0</v>
          </cell>
        </row>
        <row r="18">
          <cell r="B18">
            <v>26.574999999999992</v>
          </cell>
          <cell r="C18">
            <v>33.1</v>
          </cell>
          <cell r="D18">
            <v>22.2</v>
          </cell>
          <cell r="E18">
            <v>68.291666666666671</v>
          </cell>
          <cell r="F18">
            <v>87</v>
          </cell>
          <cell r="G18">
            <v>40</v>
          </cell>
          <cell r="H18">
            <v>4.6800000000000006</v>
          </cell>
          <cell r="I18" t="str">
            <v>S</v>
          </cell>
          <cell r="J18">
            <v>19.079999999999998</v>
          </cell>
          <cell r="K18">
            <v>0</v>
          </cell>
        </row>
        <row r="19">
          <cell r="B19">
            <v>24.954166666666669</v>
          </cell>
          <cell r="C19">
            <v>30.4</v>
          </cell>
          <cell r="D19">
            <v>21.7</v>
          </cell>
          <cell r="E19">
            <v>75.666666666666671</v>
          </cell>
          <cell r="F19">
            <v>93</v>
          </cell>
          <cell r="G19">
            <v>46</v>
          </cell>
          <cell r="H19">
            <v>12.96</v>
          </cell>
          <cell r="I19" t="str">
            <v>S</v>
          </cell>
          <cell r="J19">
            <v>35.28</v>
          </cell>
          <cell r="K19">
            <v>12</v>
          </cell>
        </row>
        <row r="20">
          <cell r="B20">
            <v>25.737500000000001</v>
          </cell>
          <cell r="C20">
            <v>33.1</v>
          </cell>
          <cell r="D20">
            <v>21</v>
          </cell>
          <cell r="E20">
            <v>76.125</v>
          </cell>
          <cell r="F20">
            <v>94</v>
          </cell>
          <cell r="G20">
            <v>48</v>
          </cell>
          <cell r="H20">
            <v>12.6</v>
          </cell>
          <cell r="I20" t="str">
            <v>O</v>
          </cell>
          <cell r="J20">
            <v>34.200000000000003</v>
          </cell>
          <cell r="K20">
            <v>0.2</v>
          </cell>
        </row>
        <row r="21">
          <cell r="B21">
            <v>24.975000000000005</v>
          </cell>
          <cell r="C21">
            <v>31.8</v>
          </cell>
          <cell r="D21">
            <v>21.1</v>
          </cell>
          <cell r="E21">
            <v>79.791666666666671</v>
          </cell>
          <cell r="F21">
            <v>94</v>
          </cell>
          <cell r="G21">
            <v>50</v>
          </cell>
          <cell r="H21">
            <v>16.2</v>
          </cell>
          <cell r="I21" t="str">
            <v>O</v>
          </cell>
          <cell r="J21">
            <v>39.6</v>
          </cell>
          <cell r="K21">
            <v>16.8</v>
          </cell>
        </row>
        <row r="22">
          <cell r="B22">
            <v>23.575000000000003</v>
          </cell>
          <cell r="C22">
            <v>28.6</v>
          </cell>
          <cell r="D22">
            <v>18.3</v>
          </cell>
          <cell r="E22">
            <v>53.375</v>
          </cell>
          <cell r="F22">
            <v>74</v>
          </cell>
          <cell r="G22">
            <v>26</v>
          </cell>
          <cell r="H22">
            <v>18</v>
          </cell>
          <cell r="I22" t="str">
            <v>S</v>
          </cell>
          <cell r="J22">
            <v>40.680000000000007</v>
          </cell>
          <cell r="K22">
            <v>0</v>
          </cell>
        </row>
        <row r="23">
          <cell r="B23">
            <v>22.541666666666668</v>
          </cell>
          <cell r="C23">
            <v>31.2</v>
          </cell>
          <cell r="D23">
            <v>13.8</v>
          </cell>
          <cell r="E23">
            <v>46.416666666666664</v>
          </cell>
          <cell r="F23">
            <v>75</v>
          </cell>
          <cell r="G23">
            <v>21</v>
          </cell>
          <cell r="H23">
            <v>6.48</v>
          </cell>
          <cell r="I23" t="str">
            <v>S</v>
          </cell>
          <cell r="J23">
            <v>23.759999999999998</v>
          </cell>
          <cell r="K23">
            <v>0</v>
          </cell>
        </row>
        <row r="24">
          <cell r="B24">
            <v>24.420833333333334</v>
          </cell>
          <cell r="C24">
            <v>34.1</v>
          </cell>
          <cell r="D24">
            <v>15.4</v>
          </cell>
          <cell r="E24">
            <v>55.666666666666664</v>
          </cell>
          <cell r="F24">
            <v>87</v>
          </cell>
          <cell r="G24">
            <v>27</v>
          </cell>
          <cell r="H24">
            <v>5.7600000000000007</v>
          </cell>
          <cell r="I24" t="str">
            <v>NE</v>
          </cell>
          <cell r="J24">
            <v>19.8</v>
          </cell>
          <cell r="K24">
            <v>0</v>
          </cell>
        </row>
        <row r="25">
          <cell r="B25">
            <v>25.720833333333335</v>
          </cell>
          <cell r="C25">
            <v>29.5</v>
          </cell>
          <cell r="D25">
            <v>22.2</v>
          </cell>
          <cell r="E25">
            <v>60.583333333333336</v>
          </cell>
          <cell r="F25">
            <v>79</v>
          </cell>
          <cell r="G25">
            <v>49</v>
          </cell>
          <cell r="H25">
            <v>3.24</v>
          </cell>
          <cell r="I25" t="str">
            <v>S</v>
          </cell>
          <cell r="J25">
            <v>14.76</v>
          </cell>
          <cell r="K25">
            <v>0</v>
          </cell>
        </row>
        <row r="26">
          <cell r="B26">
            <v>27.233333333333324</v>
          </cell>
          <cell r="C26">
            <v>33.6</v>
          </cell>
          <cell r="D26">
            <v>21.7</v>
          </cell>
          <cell r="E26">
            <v>62.708333333333336</v>
          </cell>
          <cell r="F26">
            <v>91</v>
          </cell>
          <cell r="G26">
            <v>32</v>
          </cell>
          <cell r="H26">
            <v>4.6800000000000006</v>
          </cell>
          <cell r="I26" t="str">
            <v>O</v>
          </cell>
          <cell r="J26">
            <v>18.720000000000002</v>
          </cell>
          <cell r="K26">
            <v>0.2</v>
          </cell>
        </row>
        <row r="27">
          <cell r="B27">
            <v>27.854166666666661</v>
          </cell>
          <cell r="C27">
            <v>35.1</v>
          </cell>
          <cell r="D27">
            <v>21.8</v>
          </cell>
          <cell r="E27">
            <v>51</v>
          </cell>
          <cell r="F27">
            <v>67</v>
          </cell>
          <cell r="G27">
            <v>30</v>
          </cell>
          <cell r="H27">
            <v>5.7600000000000007</v>
          </cell>
          <cell r="I27" t="str">
            <v>S</v>
          </cell>
          <cell r="J27">
            <v>18.720000000000002</v>
          </cell>
          <cell r="K27">
            <v>0</v>
          </cell>
        </row>
        <row r="28">
          <cell r="B28">
            <v>29.354166666666671</v>
          </cell>
          <cell r="C28">
            <v>36.700000000000003</v>
          </cell>
          <cell r="D28">
            <v>22.2</v>
          </cell>
          <cell r="E28">
            <v>55.375</v>
          </cell>
          <cell r="F28">
            <v>88</v>
          </cell>
          <cell r="G28">
            <v>28</v>
          </cell>
          <cell r="H28">
            <v>10.08</v>
          </cell>
          <cell r="I28" t="str">
            <v>S</v>
          </cell>
          <cell r="J28">
            <v>24.840000000000003</v>
          </cell>
          <cell r="K28">
            <v>3.2</v>
          </cell>
        </row>
        <row r="29">
          <cell r="B29">
            <v>29.466666666666669</v>
          </cell>
          <cell r="C29">
            <v>35.799999999999997</v>
          </cell>
          <cell r="D29">
            <v>23.8</v>
          </cell>
          <cell r="E29">
            <v>65.958333333333329</v>
          </cell>
          <cell r="F29">
            <v>89</v>
          </cell>
          <cell r="G29">
            <v>40</v>
          </cell>
          <cell r="H29">
            <v>7.5600000000000005</v>
          </cell>
          <cell r="I29" t="str">
            <v>NE</v>
          </cell>
          <cell r="J29">
            <v>27.36</v>
          </cell>
          <cell r="K29">
            <v>0</v>
          </cell>
        </row>
        <row r="30">
          <cell r="B30">
            <v>27.291666666666661</v>
          </cell>
          <cell r="C30">
            <v>32.4</v>
          </cell>
          <cell r="D30">
            <v>23.3</v>
          </cell>
          <cell r="E30">
            <v>69.875</v>
          </cell>
          <cell r="F30">
            <v>90</v>
          </cell>
          <cell r="G30">
            <v>55</v>
          </cell>
          <cell r="H30">
            <v>10.08</v>
          </cell>
          <cell r="I30" t="str">
            <v>O</v>
          </cell>
          <cell r="J30">
            <v>31.319999999999997</v>
          </cell>
          <cell r="K30">
            <v>0.4</v>
          </cell>
        </row>
        <row r="31">
          <cell r="B31">
            <v>27.608333333333334</v>
          </cell>
          <cell r="C31">
            <v>34.9</v>
          </cell>
          <cell r="D31">
            <v>22.2</v>
          </cell>
          <cell r="E31">
            <v>69.958333333333329</v>
          </cell>
          <cell r="F31">
            <v>92</v>
          </cell>
          <cell r="G31">
            <v>41</v>
          </cell>
          <cell r="H31">
            <v>14.76</v>
          </cell>
          <cell r="I31" t="str">
            <v>N</v>
          </cell>
          <cell r="J31">
            <v>35.64</v>
          </cell>
          <cell r="K31">
            <v>0</v>
          </cell>
        </row>
        <row r="32">
          <cell r="B32">
            <v>28.474999999999994</v>
          </cell>
          <cell r="C32">
            <v>34.200000000000003</v>
          </cell>
          <cell r="D32">
            <v>24</v>
          </cell>
          <cell r="E32">
            <v>62.666666666666664</v>
          </cell>
          <cell r="F32">
            <v>80</v>
          </cell>
          <cell r="G32">
            <v>43</v>
          </cell>
          <cell r="H32">
            <v>11.879999999999999</v>
          </cell>
          <cell r="I32" t="str">
            <v>NO</v>
          </cell>
          <cell r="J32">
            <v>33.480000000000004</v>
          </cell>
          <cell r="K32">
            <v>0</v>
          </cell>
        </row>
        <row r="33">
          <cell r="B33">
            <v>27.462499999999995</v>
          </cell>
          <cell r="C33">
            <v>34.5</v>
          </cell>
          <cell r="D33">
            <v>23.6</v>
          </cell>
          <cell r="E33">
            <v>71.375</v>
          </cell>
          <cell r="F33">
            <v>92</v>
          </cell>
          <cell r="G33">
            <v>42</v>
          </cell>
          <cell r="H33">
            <v>12.96</v>
          </cell>
          <cell r="I33" t="str">
            <v>S</v>
          </cell>
          <cell r="J33">
            <v>28.08</v>
          </cell>
          <cell r="K33">
            <v>0.2</v>
          </cell>
        </row>
        <row r="34">
          <cell r="B34">
            <v>28.437500000000004</v>
          </cell>
          <cell r="C34">
            <v>34</v>
          </cell>
          <cell r="D34">
            <v>24.3</v>
          </cell>
          <cell r="E34">
            <v>67.333333333333329</v>
          </cell>
          <cell r="F34">
            <v>82</v>
          </cell>
          <cell r="G34">
            <v>43</v>
          </cell>
          <cell r="H34">
            <v>5.7600000000000007</v>
          </cell>
          <cell r="I34" t="str">
            <v>S</v>
          </cell>
          <cell r="J34">
            <v>27</v>
          </cell>
          <cell r="K34">
            <v>1.6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28.183333333333334</v>
          </cell>
          <cell r="C5">
            <v>35.6</v>
          </cell>
          <cell r="D5">
            <v>22.2</v>
          </cell>
          <cell r="E5">
            <v>64.25</v>
          </cell>
          <cell r="F5">
            <v>87</v>
          </cell>
          <cell r="G5">
            <v>38</v>
          </cell>
          <cell r="H5">
            <v>27.720000000000002</v>
          </cell>
          <cell r="I5" t="str">
            <v>N</v>
          </cell>
          <cell r="J5">
            <v>46.080000000000005</v>
          </cell>
          <cell r="K5">
            <v>0</v>
          </cell>
        </row>
        <row r="6">
          <cell r="B6">
            <v>24.554166666666671</v>
          </cell>
          <cell r="C6">
            <v>32.1</v>
          </cell>
          <cell r="D6">
            <v>18.7</v>
          </cell>
          <cell r="E6">
            <v>78.333333333333329</v>
          </cell>
          <cell r="F6">
            <v>96</v>
          </cell>
          <cell r="G6">
            <v>52</v>
          </cell>
          <cell r="H6">
            <v>21.6</v>
          </cell>
          <cell r="I6" t="str">
            <v>N</v>
          </cell>
          <cell r="J6">
            <v>55.080000000000005</v>
          </cell>
          <cell r="K6">
            <v>46.8</v>
          </cell>
        </row>
        <row r="7">
          <cell r="B7">
            <v>22.291666666666668</v>
          </cell>
          <cell r="C7">
            <v>27.7</v>
          </cell>
          <cell r="D7">
            <v>19.899999999999999</v>
          </cell>
          <cell r="E7">
            <v>86.5</v>
          </cell>
          <cell r="F7">
            <v>96</v>
          </cell>
          <cell r="G7">
            <v>64</v>
          </cell>
          <cell r="H7">
            <v>15.48</v>
          </cell>
          <cell r="I7" t="str">
            <v>S</v>
          </cell>
          <cell r="J7">
            <v>23.759999999999998</v>
          </cell>
          <cell r="K7">
            <v>1</v>
          </cell>
        </row>
        <row r="8">
          <cell r="B8">
            <v>24.516666666666666</v>
          </cell>
          <cell r="C8">
            <v>32.1</v>
          </cell>
          <cell r="D8">
            <v>19.100000000000001</v>
          </cell>
          <cell r="E8">
            <v>70.958333333333329</v>
          </cell>
          <cell r="F8">
            <v>92</v>
          </cell>
          <cell r="G8">
            <v>43</v>
          </cell>
          <cell r="H8">
            <v>7.9200000000000008</v>
          </cell>
          <cell r="I8" t="str">
            <v>S</v>
          </cell>
          <cell r="J8">
            <v>16.2</v>
          </cell>
          <cell r="K8">
            <v>0</v>
          </cell>
        </row>
        <row r="9">
          <cell r="B9">
            <v>26.879166666666666</v>
          </cell>
          <cell r="C9">
            <v>35.799999999999997</v>
          </cell>
          <cell r="D9">
            <v>20.100000000000001</v>
          </cell>
          <cell r="E9">
            <v>67.541666666666671</v>
          </cell>
          <cell r="F9">
            <v>93</v>
          </cell>
          <cell r="G9">
            <v>36</v>
          </cell>
          <cell r="H9">
            <v>9.3600000000000012</v>
          </cell>
          <cell r="I9" t="str">
            <v>S</v>
          </cell>
          <cell r="J9">
            <v>16.920000000000002</v>
          </cell>
          <cell r="K9">
            <v>0</v>
          </cell>
        </row>
        <row r="10">
          <cell r="B10">
            <v>28.995833333333337</v>
          </cell>
          <cell r="C10">
            <v>37</v>
          </cell>
          <cell r="D10">
            <v>20.8</v>
          </cell>
          <cell r="E10">
            <v>62.208333333333336</v>
          </cell>
          <cell r="F10">
            <v>93</v>
          </cell>
          <cell r="G10">
            <v>30</v>
          </cell>
          <cell r="H10">
            <v>12.96</v>
          </cell>
          <cell r="I10" t="str">
            <v>L</v>
          </cell>
          <cell r="J10">
            <v>26.64</v>
          </cell>
          <cell r="K10">
            <v>0</v>
          </cell>
        </row>
        <row r="11">
          <cell r="B11">
            <v>28.733333333333334</v>
          </cell>
          <cell r="C11">
            <v>36.6</v>
          </cell>
          <cell r="D11">
            <v>21.5</v>
          </cell>
          <cell r="E11">
            <v>66.916666666666671</v>
          </cell>
          <cell r="F11">
            <v>93</v>
          </cell>
          <cell r="G11">
            <v>36</v>
          </cell>
          <cell r="H11">
            <v>13.68</v>
          </cell>
          <cell r="I11" t="str">
            <v>N</v>
          </cell>
          <cell r="J11">
            <v>30.96</v>
          </cell>
          <cell r="K11">
            <v>0</v>
          </cell>
        </row>
        <row r="12">
          <cell r="B12">
            <v>24.799999999999997</v>
          </cell>
          <cell r="C12">
            <v>33.799999999999997</v>
          </cell>
          <cell r="D12">
            <v>21</v>
          </cell>
          <cell r="E12">
            <v>80.916666666666671</v>
          </cell>
          <cell r="F12">
            <v>94</v>
          </cell>
          <cell r="G12">
            <v>50</v>
          </cell>
          <cell r="H12">
            <v>32.76</v>
          </cell>
          <cell r="I12" t="str">
            <v>N</v>
          </cell>
          <cell r="J12">
            <v>78.12</v>
          </cell>
          <cell r="K12">
            <v>9.6</v>
          </cell>
        </row>
        <row r="13">
          <cell r="B13">
            <v>26.274999999999995</v>
          </cell>
          <cell r="C13">
            <v>34.299999999999997</v>
          </cell>
          <cell r="D13">
            <v>20.5</v>
          </cell>
          <cell r="E13">
            <v>76.458333333333329</v>
          </cell>
          <cell r="F13">
            <v>96</v>
          </cell>
          <cell r="G13">
            <v>45</v>
          </cell>
          <cell r="H13">
            <v>15.48</v>
          </cell>
          <cell r="I13" t="str">
            <v>NO</v>
          </cell>
          <cell r="J13">
            <v>32.04</v>
          </cell>
          <cell r="K13">
            <v>0</v>
          </cell>
        </row>
        <row r="14">
          <cell r="B14">
            <v>28.979166666666661</v>
          </cell>
          <cell r="C14">
            <v>35.799999999999997</v>
          </cell>
          <cell r="D14">
            <v>22.9</v>
          </cell>
          <cell r="E14">
            <v>69.208333333333329</v>
          </cell>
          <cell r="F14">
            <v>95</v>
          </cell>
          <cell r="G14">
            <v>37</v>
          </cell>
          <cell r="H14">
            <v>16.2</v>
          </cell>
          <cell r="I14" t="str">
            <v>NO</v>
          </cell>
          <cell r="J14">
            <v>31.319999999999997</v>
          </cell>
          <cell r="K14">
            <v>0</v>
          </cell>
        </row>
        <row r="15">
          <cell r="B15">
            <v>27.345833333333335</v>
          </cell>
          <cell r="C15">
            <v>34.9</v>
          </cell>
          <cell r="D15">
            <v>22.5</v>
          </cell>
          <cell r="E15">
            <v>73.5</v>
          </cell>
          <cell r="F15">
            <v>92</v>
          </cell>
          <cell r="G15">
            <v>44</v>
          </cell>
          <cell r="H15">
            <v>15.120000000000001</v>
          </cell>
          <cell r="I15" t="str">
            <v>N</v>
          </cell>
          <cell r="J15">
            <v>50.76</v>
          </cell>
          <cell r="K15">
            <v>4.4000000000000004</v>
          </cell>
        </row>
        <row r="16">
          <cell r="B16">
            <v>23.245833333333334</v>
          </cell>
          <cell r="C16">
            <v>26.1</v>
          </cell>
          <cell r="D16">
            <v>21.3</v>
          </cell>
          <cell r="E16">
            <v>87.5</v>
          </cell>
          <cell r="F16">
            <v>95</v>
          </cell>
          <cell r="G16">
            <v>75</v>
          </cell>
          <cell r="H16">
            <v>16.559999999999999</v>
          </cell>
          <cell r="I16" t="str">
            <v>SE</v>
          </cell>
          <cell r="J16">
            <v>26.64</v>
          </cell>
          <cell r="K16">
            <v>9.8000000000000007</v>
          </cell>
        </row>
        <row r="17">
          <cell r="B17">
            <v>25.479166666666671</v>
          </cell>
          <cell r="C17">
            <v>30.5</v>
          </cell>
          <cell r="D17">
            <v>22.8</v>
          </cell>
          <cell r="E17">
            <v>80.583333333333329</v>
          </cell>
          <cell r="F17">
            <v>95</v>
          </cell>
          <cell r="G17">
            <v>55</v>
          </cell>
          <cell r="H17">
            <v>16.2</v>
          </cell>
          <cell r="I17" t="str">
            <v>L</v>
          </cell>
          <cell r="J17">
            <v>31.680000000000003</v>
          </cell>
          <cell r="K17">
            <v>0</v>
          </cell>
        </row>
        <row r="18">
          <cell r="B18">
            <v>26.641666666666666</v>
          </cell>
          <cell r="C18">
            <v>33.6</v>
          </cell>
          <cell r="D18">
            <v>21.6</v>
          </cell>
          <cell r="E18">
            <v>76.041666666666671</v>
          </cell>
          <cell r="F18">
            <v>96</v>
          </cell>
          <cell r="G18">
            <v>47</v>
          </cell>
          <cell r="H18">
            <v>8.64</v>
          </cell>
          <cell r="I18" t="str">
            <v>SE</v>
          </cell>
          <cell r="J18">
            <v>22.32</v>
          </cell>
          <cell r="K18">
            <v>0</v>
          </cell>
        </row>
        <row r="19">
          <cell r="B19">
            <v>24.80416666666666</v>
          </cell>
          <cell r="C19">
            <v>30.8</v>
          </cell>
          <cell r="D19">
            <v>20.3</v>
          </cell>
          <cell r="E19">
            <v>83.458333333333329</v>
          </cell>
          <cell r="F19">
            <v>96</v>
          </cell>
          <cell r="G19">
            <v>53</v>
          </cell>
          <cell r="H19">
            <v>37.800000000000004</v>
          </cell>
          <cell r="I19" t="str">
            <v>SE</v>
          </cell>
          <cell r="J19">
            <v>78.12</v>
          </cell>
          <cell r="K19">
            <v>22.6</v>
          </cell>
        </row>
        <row r="20">
          <cell r="B20">
            <v>25.933333333333334</v>
          </cell>
          <cell r="C20">
            <v>33.4</v>
          </cell>
          <cell r="D20">
            <v>20.9</v>
          </cell>
          <cell r="E20">
            <v>81.958333333333329</v>
          </cell>
          <cell r="F20">
            <v>96</v>
          </cell>
          <cell r="G20">
            <v>52</v>
          </cell>
          <cell r="H20">
            <v>24.48</v>
          </cell>
          <cell r="I20" t="str">
            <v>NO</v>
          </cell>
          <cell r="J20">
            <v>43.56</v>
          </cell>
          <cell r="K20">
            <v>40.6</v>
          </cell>
        </row>
        <row r="21">
          <cell r="B21">
            <v>25.25833333333334</v>
          </cell>
          <cell r="C21">
            <v>31.7</v>
          </cell>
          <cell r="D21">
            <v>21.2</v>
          </cell>
          <cell r="E21">
            <v>81.291666666666671</v>
          </cell>
          <cell r="F21">
            <v>96</v>
          </cell>
          <cell r="G21">
            <v>53</v>
          </cell>
          <cell r="H21">
            <v>14.4</v>
          </cell>
          <cell r="I21" t="str">
            <v>SE</v>
          </cell>
          <cell r="J21">
            <v>46.080000000000005</v>
          </cell>
          <cell r="K21">
            <v>0</v>
          </cell>
        </row>
        <row r="22">
          <cell r="B22">
            <v>23.875</v>
          </cell>
          <cell r="C22">
            <v>28.3</v>
          </cell>
          <cell r="D22">
            <v>19.8</v>
          </cell>
          <cell r="E22">
            <v>64.208333333333329</v>
          </cell>
          <cell r="F22">
            <v>93</v>
          </cell>
          <cell r="G22">
            <v>31</v>
          </cell>
          <cell r="H22">
            <v>26.64</v>
          </cell>
          <cell r="I22" t="str">
            <v>S</v>
          </cell>
          <cell r="J22">
            <v>45.72</v>
          </cell>
          <cell r="K22">
            <v>0</v>
          </cell>
        </row>
        <row r="23">
          <cell r="B23">
            <v>22.279166666666669</v>
          </cell>
          <cell r="C23">
            <v>31.2</v>
          </cell>
          <cell r="D23">
            <v>14.7</v>
          </cell>
          <cell r="E23">
            <v>56.708333333333336</v>
          </cell>
          <cell r="F23">
            <v>92</v>
          </cell>
          <cell r="G23">
            <v>26</v>
          </cell>
          <cell r="H23">
            <v>13.32</v>
          </cell>
          <cell r="I23" t="str">
            <v>SE</v>
          </cell>
          <cell r="J23">
            <v>32.76</v>
          </cell>
          <cell r="K23">
            <v>0</v>
          </cell>
        </row>
        <row r="24">
          <cell r="B24">
            <v>24.970833333333335</v>
          </cell>
          <cell r="C24">
            <v>34.799999999999997</v>
          </cell>
          <cell r="D24">
            <v>15.9</v>
          </cell>
          <cell r="E24">
            <v>64.333333333333329</v>
          </cell>
          <cell r="F24">
            <v>95</v>
          </cell>
          <cell r="G24">
            <v>32</v>
          </cell>
          <cell r="H24">
            <v>11.520000000000001</v>
          </cell>
          <cell r="I24" t="str">
            <v>NE</v>
          </cell>
          <cell r="J24">
            <v>24.840000000000003</v>
          </cell>
          <cell r="K24">
            <v>0</v>
          </cell>
        </row>
        <row r="25">
          <cell r="B25">
            <v>25.237499999999997</v>
          </cell>
          <cell r="C25">
            <v>28.5</v>
          </cell>
          <cell r="D25">
            <v>23.2</v>
          </cell>
          <cell r="E25">
            <v>78.333333333333329</v>
          </cell>
          <cell r="F25">
            <v>90</v>
          </cell>
          <cell r="G25">
            <v>60</v>
          </cell>
          <cell r="H25">
            <v>11.879999999999999</v>
          </cell>
          <cell r="I25" t="str">
            <v>N</v>
          </cell>
          <cell r="J25">
            <v>24.12</v>
          </cell>
          <cell r="K25">
            <v>3</v>
          </cell>
        </row>
        <row r="26">
          <cell r="B26">
            <v>26.645833333333325</v>
          </cell>
          <cell r="C26">
            <v>33.200000000000003</v>
          </cell>
          <cell r="D26">
            <v>22</v>
          </cell>
          <cell r="E26">
            <v>76</v>
          </cell>
          <cell r="F26">
            <v>96</v>
          </cell>
          <cell r="G26">
            <v>42</v>
          </cell>
          <cell r="H26">
            <v>11.16</v>
          </cell>
          <cell r="I26" t="str">
            <v>S</v>
          </cell>
          <cell r="J26">
            <v>22.68</v>
          </cell>
          <cell r="K26">
            <v>0</v>
          </cell>
        </row>
        <row r="27">
          <cell r="B27">
            <v>26.966666666666669</v>
          </cell>
          <cell r="C27">
            <v>34.299999999999997</v>
          </cell>
          <cell r="D27">
            <v>21.6</v>
          </cell>
          <cell r="E27">
            <v>68.041666666666671</v>
          </cell>
          <cell r="F27">
            <v>90</v>
          </cell>
          <cell r="G27">
            <v>38</v>
          </cell>
          <cell r="H27">
            <v>11.520000000000001</v>
          </cell>
          <cell r="I27" t="str">
            <v>SO</v>
          </cell>
          <cell r="J27">
            <v>20.88</v>
          </cell>
          <cell r="K27">
            <v>0</v>
          </cell>
        </row>
        <row r="28">
          <cell r="B28">
            <v>28.020833333333332</v>
          </cell>
          <cell r="C28">
            <v>36.4</v>
          </cell>
          <cell r="D28">
            <v>21.3</v>
          </cell>
          <cell r="E28">
            <v>70.583333333333329</v>
          </cell>
          <cell r="F28">
            <v>94</v>
          </cell>
          <cell r="G28">
            <v>38</v>
          </cell>
          <cell r="H28">
            <v>6.84</v>
          </cell>
          <cell r="I28" t="str">
            <v>N</v>
          </cell>
          <cell r="J28">
            <v>16.920000000000002</v>
          </cell>
          <cell r="K28">
            <v>0</v>
          </cell>
        </row>
        <row r="29">
          <cell r="B29">
            <v>28.974999999999998</v>
          </cell>
          <cell r="C29">
            <v>35.299999999999997</v>
          </cell>
          <cell r="D29">
            <v>22.7</v>
          </cell>
          <cell r="E29">
            <v>69.541666666666671</v>
          </cell>
          <cell r="F29">
            <v>94</v>
          </cell>
          <cell r="G29">
            <v>43</v>
          </cell>
          <cell r="H29">
            <v>8.64</v>
          </cell>
          <cell r="I29" t="str">
            <v>N</v>
          </cell>
          <cell r="J29">
            <v>25.92</v>
          </cell>
          <cell r="K29">
            <v>0</v>
          </cell>
        </row>
        <row r="30">
          <cell r="B30">
            <v>27.570833333333329</v>
          </cell>
          <cell r="C30">
            <v>32.299999999999997</v>
          </cell>
          <cell r="D30">
            <v>24.3</v>
          </cell>
          <cell r="E30">
            <v>78.083333333333329</v>
          </cell>
          <cell r="F30">
            <v>92</v>
          </cell>
          <cell r="G30">
            <v>59</v>
          </cell>
          <cell r="H30">
            <v>8.2799999999999994</v>
          </cell>
          <cell r="I30" t="str">
            <v>L</v>
          </cell>
          <cell r="J30">
            <v>38.159999999999997</v>
          </cell>
          <cell r="K30">
            <v>1.4</v>
          </cell>
        </row>
        <row r="31">
          <cell r="B31">
            <v>27.641666666666666</v>
          </cell>
          <cell r="C31">
            <v>34.4</v>
          </cell>
          <cell r="D31">
            <v>22.4</v>
          </cell>
          <cell r="E31">
            <v>71.75</v>
          </cell>
          <cell r="F31">
            <v>93</v>
          </cell>
          <cell r="G31">
            <v>43</v>
          </cell>
          <cell r="H31">
            <v>18.36</v>
          </cell>
          <cell r="I31" t="str">
            <v>N</v>
          </cell>
          <cell r="J31">
            <v>48.96</v>
          </cell>
          <cell r="K31">
            <v>0</v>
          </cell>
        </row>
        <row r="32">
          <cell r="B32">
            <v>28.087499999999991</v>
          </cell>
          <cell r="C32">
            <v>35.299999999999997</v>
          </cell>
          <cell r="D32">
            <v>23.4</v>
          </cell>
          <cell r="E32">
            <v>70.041666666666671</v>
          </cell>
          <cell r="F32">
            <v>90</v>
          </cell>
          <cell r="G32">
            <v>37</v>
          </cell>
          <cell r="H32">
            <v>15.48</v>
          </cell>
          <cell r="I32" t="str">
            <v>NO</v>
          </cell>
          <cell r="J32">
            <v>48.96</v>
          </cell>
          <cell r="K32">
            <v>0</v>
          </cell>
        </row>
        <row r="33">
          <cell r="B33">
            <v>27.308333333333334</v>
          </cell>
          <cell r="C33">
            <v>32.700000000000003</v>
          </cell>
          <cell r="D33">
            <v>23.2</v>
          </cell>
          <cell r="E33">
            <v>75.416666666666671</v>
          </cell>
          <cell r="F33">
            <v>93</v>
          </cell>
          <cell r="G33">
            <v>55</v>
          </cell>
          <cell r="H33">
            <v>18.36</v>
          </cell>
          <cell r="I33" t="str">
            <v>S</v>
          </cell>
          <cell r="J33">
            <v>34.200000000000003</v>
          </cell>
          <cell r="K33">
            <v>0</v>
          </cell>
        </row>
        <row r="34">
          <cell r="B34">
            <v>28.008333333333336</v>
          </cell>
          <cell r="C34">
            <v>34.9</v>
          </cell>
          <cell r="D34">
            <v>22.2</v>
          </cell>
          <cell r="E34">
            <v>72.583333333333329</v>
          </cell>
          <cell r="F34">
            <v>95</v>
          </cell>
          <cell r="G34">
            <v>48</v>
          </cell>
          <cell r="H34">
            <v>15.48</v>
          </cell>
          <cell r="I34" t="str">
            <v>S</v>
          </cell>
          <cell r="J34">
            <v>29.52</v>
          </cell>
          <cell r="K34">
            <v>0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24.849999999999998</v>
          </cell>
          <cell r="C5">
            <v>31.4</v>
          </cell>
          <cell r="D5">
            <v>20.7</v>
          </cell>
          <cell r="E5">
            <v>72.291666666666671</v>
          </cell>
          <cell r="F5">
            <v>93</v>
          </cell>
          <cell r="G5">
            <v>39</v>
          </cell>
          <cell r="H5">
            <v>20.52</v>
          </cell>
          <cell r="I5" t="str">
            <v>N</v>
          </cell>
          <cell r="J5">
            <v>43.2</v>
          </cell>
          <cell r="K5">
            <v>2</v>
          </cell>
        </row>
        <row r="6">
          <cell r="B6">
            <v>25.212500000000006</v>
          </cell>
          <cell r="C6">
            <v>36.299999999999997</v>
          </cell>
          <cell r="D6">
            <v>19.5</v>
          </cell>
          <cell r="E6">
            <v>68.791666666666671</v>
          </cell>
          <cell r="F6">
            <v>90</v>
          </cell>
          <cell r="G6">
            <v>27</v>
          </cell>
          <cell r="H6">
            <v>35.28</v>
          </cell>
          <cell r="I6" t="str">
            <v>N</v>
          </cell>
          <cell r="J6">
            <v>62.639999999999993</v>
          </cell>
          <cell r="K6">
            <v>5.6000000000000005</v>
          </cell>
        </row>
        <row r="7">
          <cell r="B7">
            <v>21.541666666666668</v>
          </cell>
          <cell r="C7">
            <v>25.2</v>
          </cell>
          <cell r="D7">
            <v>18.7</v>
          </cell>
          <cell r="E7">
            <v>80.708333333333329</v>
          </cell>
          <cell r="F7">
            <v>92</v>
          </cell>
          <cell r="G7">
            <v>65</v>
          </cell>
          <cell r="H7">
            <v>13.32</v>
          </cell>
          <cell r="I7" t="str">
            <v>S</v>
          </cell>
          <cell r="J7">
            <v>27</v>
          </cell>
          <cell r="K7">
            <v>0.2</v>
          </cell>
        </row>
        <row r="8">
          <cell r="B8">
            <v>24.412499999999994</v>
          </cell>
          <cell r="C8">
            <v>30.6</v>
          </cell>
          <cell r="D8">
            <v>20.5</v>
          </cell>
          <cell r="E8">
            <v>76.458333333333329</v>
          </cell>
          <cell r="F8">
            <v>93</v>
          </cell>
          <cell r="G8">
            <v>49</v>
          </cell>
          <cell r="H8">
            <v>13.32</v>
          </cell>
          <cell r="I8" t="str">
            <v>SO</v>
          </cell>
          <cell r="J8">
            <v>28.8</v>
          </cell>
          <cell r="K8">
            <v>0.2</v>
          </cell>
        </row>
        <row r="9">
          <cell r="B9">
            <v>26.879166666666666</v>
          </cell>
          <cell r="C9">
            <v>33.5</v>
          </cell>
          <cell r="D9">
            <v>22.2</v>
          </cell>
          <cell r="E9">
            <v>62.958333333333336</v>
          </cell>
          <cell r="F9">
            <v>89</v>
          </cell>
          <cell r="G9">
            <v>37</v>
          </cell>
          <cell r="H9">
            <v>19.440000000000001</v>
          </cell>
          <cell r="I9" t="str">
            <v>L</v>
          </cell>
          <cell r="J9">
            <v>35.64</v>
          </cell>
          <cell r="K9">
            <v>0</v>
          </cell>
        </row>
        <row r="10">
          <cell r="B10">
            <v>27.537499999999994</v>
          </cell>
          <cell r="C10">
            <v>34.1</v>
          </cell>
          <cell r="D10">
            <v>22</v>
          </cell>
          <cell r="E10">
            <v>60.708333333333336</v>
          </cell>
          <cell r="F10">
            <v>88</v>
          </cell>
          <cell r="G10">
            <v>33</v>
          </cell>
          <cell r="H10">
            <v>18.720000000000002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27.912499999999998</v>
          </cell>
          <cell r="C11">
            <v>35.6</v>
          </cell>
          <cell r="D11">
            <v>21.5</v>
          </cell>
          <cell r="E11">
            <v>53.25</v>
          </cell>
          <cell r="F11">
            <v>81</v>
          </cell>
          <cell r="G11">
            <v>24</v>
          </cell>
          <cell r="H11">
            <v>15.120000000000001</v>
          </cell>
          <cell r="I11" t="str">
            <v>L</v>
          </cell>
          <cell r="J11">
            <v>29.52</v>
          </cell>
          <cell r="K11">
            <v>0</v>
          </cell>
        </row>
        <row r="12">
          <cell r="B12">
            <v>27.654166666666669</v>
          </cell>
          <cell r="C12">
            <v>36.200000000000003</v>
          </cell>
          <cell r="D12">
            <v>22.6</v>
          </cell>
          <cell r="E12">
            <v>53</v>
          </cell>
          <cell r="F12">
            <v>76</v>
          </cell>
          <cell r="G12">
            <v>23</v>
          </cell>
          <cell r="H12">
            <v>28.8</v>
          </cell>
          <cell r="I12" t="str">
            <v>N</v>
          </cell>
          <cell r="J12">
            <v>47.88</v>
          </cell>
          <cell r="K12">
            <v>0</v>
          </cell>
        </row>
        <row r="13">
          <cell r="B13">
            <v>28.166666666666661</v>
          </cell>
          <cell r="C13">
            <v>36.200000000000003</v>
          </cell>
          <cell r="D13">
            <v>21.5</v>
          </cell>
          <cell r="E13">
            <v>55.791666666666664</v>
          </cell>
          <cell r="F13">
            <v>87</v>
          </cell>
          <cell r="G13">
            <v>28</v>
          </cell>
          <cell r="H13">
            <v>21.96</v>
          </cell>
          <cell r="I13" t="str">
            <v>O</v>
          </cell>
          <cell r="J13">
            <v>43.56</v>
          </cell>
          <cell r="K13">
            <v>0</v>
          </cell>
        </row>
        <row r="14">
          <cell r="B14">
            <v>28.55</v>
          </cell>
          <cell r="C14">
            <v>35</v>
          </cell>
          <cell r="D14">
            <v>22.6</v>
          </cell>
          <cell r="E14">
            <v>57.25</v>
          </cell>
          <cell r="F14">
            <v>83</v>
          </cell>
          <cell r="G14">
            <v>32</v>
          </cell>
          <cell r="H14">
            <v>15.48</v>
          </cell>
          <cell r="I14" t="str">
            <v>NO</v>
          </cell>
          <cell r="J14">
            <v>36</v>
          </cell>
          <cell r="K14">
            <v>0</v>
          </cell>
        </row>
        <row r="15">
          <cell r="B15">
            <v>26.029166666666665</v>
          </cell>
          <cell r="C15">
            <v>35.6</v>
          </cell>
          <cell r="D15">
            <v>21.7</v>
          </cell>
          <cell r="E15">
            <v>65.541666666666671</v>
          </cell>
          <cell r="F15">
            <v>89</v>
          </cell>
          <cell r="G15">
            <v>33</v>
          </cell>
          <cell r="H15">
            <v>24.840000000000003</v>
          </cell>
          <cell r="I15" t="str">
            <v>N</v>
          </cell>
          <cell r="J15">
            <v>55.080000000000005</v>
          </cell>
          <cell r="K15">
            <v>10.999999999999998</v>
          </cell>
        </row>
        <row r="16">
          <cell r="B16">
            <v>22.925000000000001</v>
          </cell>
          <cell r="C16">
            <v>24.7</v>
          </cell>
          <cell r="D16">
            <v>21.9</v>
          </cell>
          <cell r="E16">
            <v>86</v>
          </cell>
          <cell r="F16">
            <v>91</v>
          </cell>
          <cell r="G16">
            <v>74</v>
          </cell>
          <cell r="H16">
            <v>17.64</v>
          </cell>
          <cell r="I16" t="str">
            <v>S</v>
          </cell>
          <cell r="J16">
            <v>27</v>
          </cell>
          <cell r="K16">
            <v>0.60000000000000009</v>
          </cell>
        </row>
        <row r="17">
          <cell r="B17">
            <v>22.116666666666671</v>
          </cell>
          <cell r="C17">
            <v>23.8</v>
          </cell>
          <cell r="D17">
            <v>20.9</v>
          </cell>
          <cell r="E17">
            <v>91.333333333333329</v>
          </cell>
          <cell r="F17">
            <v>94</v>
          </cell>
          <cell r="G17">
            <v>85</v>
          </cell>
          <cell r="H17">
            <v>22.68</v>
          </cell>
          <cell r="I17" t="str">
            <v>L</v>
          </cell>
          <cell r="J17">
            <v>34.200000000000003</v>
          </cell>
          <cell r="K17">
            <v>21.4</v>
          </cell>
        </row>
        <row r="18">
          <cell r="B18">
            <v>22.379166666666666</v>
          </cell>
          <cell r="C18">
            <v>26.5</v>
          </cell>
          <cell r="D18">
            <v>20.399999999999999</v>
          </cell>
          <cell r="E18">
            <v>86</v>
          </cell>
          <cell r="F18">
            <v>94</v>
          </cell>
          <cell r="G18">
            <v>65</v>
          </cell>
          <cell r="H18">
            <v>18</v>
          </cell>
          <cell r="I18" t="str">
            <v>S</v>
          </cell>
          <cell r="J18">
            <v>31.319999999999997</v>
          </cell>
          <cell r="K18">
            <v>6.6000000000000005</v>
          </cell>
        </row>
        <row r="19">
          <cell r="B19">
            <v>24.516666666666666</v>
          </cell>
          <cell r="C19">
            <v>31.7</v>
          </cell>
          <cell r="D19">
            <v>19.600000000000001</v>
          </cell>
          <cell r="E19">
            <v>74.125</v>
          </cell>
          <cell r="F19">
            <v>94</v>
          </cell>
          <cell r="G19">
            <v>44</v>
          </cell>
          <cell r="H19">
            <v>12.6</v>
          </cell>
          <cell r="I19" t="str">
            <v>SO</v>
          </cell>
          <cell r="J19">
            <v>26.64</v>
          </cell>
          <cell r="K19">
            <v>0</v>
          </cell>
        </row>
        <row r="20">
          <cell r="B20">
            <v>27.462499999999995</v>
          </cell>
          <cell r="C20">
            <v>34.5</v>
          </cell>
          <cell r="D20">
            <v>21.2</v>
          </cell>
          <cell r="E20">
            <v>62.333333333333336</v>
          </cell>
          <cell r="F20">
            <v>90</v>
          </cell>
          <cell r="G20">
            <v>31</v>
          </cell>
          <cell r="H20">
            <v>16.2</v>
          </cell>
          <cell r="I20" t="str">
            <v>O</v>
          </cell>
          <cell r="J20">
            <v>32.04</v>
          </cell>
          <cell r="K20">
            <v>0</v>
          </cell>
        </row>
        <row r="21">
          <cell r="B21">
            <v>25.758333333333336</v>
          </cell>
          <cell r="C21">
            <v>32.200000000000003</v>
          </cell>
          <cell r="D21">
            <v>20.7</v>
          </cell>
          <cell r="E21">
            <v>70.541666666666671</v>
          </cell>
          <cell r="F21">
            <v>95</v>
          </cell>
          <cell r="G21">
            <v>45</v>
          </cell>
          <cell r="H21">
            <v>23.759999999999998</v>
          </cell>
          <cell r="I21" t="str">
            <v>O</v>
          </cell>
          <cell r="J21">
            <v>44.28</v>
          </cell>
          <cell r="K21">
            <v>29.599999999999998</v>
          </cell>
        </row>
        <row r="22">
          <cell r="B22">
            <v>25.024999999999995</v>
          </cell>
          <cell r="C22">
            <v>30.8</v>
          </cell>
          <cell r="D22">
            <v>20.7</v>
          </cell>
          <cell r="E22">
            <v>69.916666666666671</v>
          </cell>
          <cell r="F22">
            <v>93</v>
          </cell>
          <cell r="G22">
            <v>38</v>
          </cell>
          <cell r="H22">
            <v>23.040000000000003</v>
          </cell>
          <cell r="I22" t="str">
            <v>SO</v>
          </cell>
          <cell r="J22">
            <v>36.36</v>
          </cell>
          <cell r="K22">
            <v>0</v>
          </cell>
        </row>
        <row r="23">
          <cell r="B23">
            <v>22.120833333333334</v>
          </cell>
          <cell r="C23">
            <v>28.6</v>
          </cell>
          <cell r="D23">
            <v>16.899999999999999</v>
          </cell>
          <cell r="E23">
            <v>55.791666666666664</v>
          </cell>
          <cell r="F23">
            <v>84</v>
          </cell>
          <cell r="G23">
            <v>28</v>
          </cell>
          <cell r="H23">
            <v>21.96</v>
          </cell>
          <cell r="I23" t="str">
            <v>SE</v>
          </cell>
          <cell r="J23">
            <v>41.76</v>
          </cell>
          <cell r="K23">
            <v>0</v>
          </cell>
        </row>
        <row r="24">
          <cell r="B24">
            <v>22.887500000000003</v>
          </cell>
          <cell r="C24">
            <v>31.4</v>
          </cell>
          <cell r="D24">
            <v>15.5</v>
          </cell>
          <cell r="E24">
            <v>54.791666666666664</v>
          </cell>
          <cell r="F24">
            <v>80</v>
          </cell>
          <cell r="G24">
            <v>21</v>
          </cell>
          <cell r="H24">
            <v>16.559999999999999</v>
          </cell>
          <cell r="I24" t="str">
            <v>SE</v>
          </cell>
          <cell r="J24">
            <v>25.56</v>
          </cell>
          <cell r="K24">
            <v>0</v>
          </cell>
        </row>
        <row r="25">
          <cell r="B25">
            <v>24.1875</v>
          </cell>
          <cell r="C25">
            <v>33.299999999999997</v>
          </cell>
          <cell r="D25">
            <v>17.100000000000001</v>
          </cell>
          <cell r="E25">
            <v>64.791666666666671</v>
          </cell>
          <cell r="F25">
            <v>90</v>
          </cell>
          <cell r="G25">
            <v>40</v>
          </cell>
          <cell r="H25">
            <v>13.68</v>
          </cell>
          <cell r="I25" t="str">
            <v>SO</v>
          </cell>
          <cell r="J25">
            <v>39.6</v>
          </cell>
          <cell r="K25">
            <v>0</v>
          </cell>
        </row>
        <row r="26">
          <cell r="B26">
            <v>26.887500000000003</v>
          </cell>
          <cell r="C26">
            <v>32.6</v>
          </cell>
          <cell r="D26">
            <v>22.3</v>
          </cell>
          <cell r="E26">
            <v>66.5</v>
          </cell>
          <cell r="F26">
            <v>89</v>
          </cell>
          <cell r="G26">
            <v>37</v>
          </cell>
          <cell r="H26">
            <v>22.32</v>
          </cell>
          <cell r="I26" t="str">
            <v>NE</v>
          </cell>
          <cell r="J26">
            <v>39.96</v>
          </cell>
          <cell r="K26">
            <v>0</v>
          </cell>
        </row>
        <row r="27">
          <cell r="B27">
            <v>26.558333333333334</v>
          </cell>
          <cell r="C27">
            <v>33.200000000000003</v>
          </cell>
          <cell r="D27">
            <v>22.3</v>
          </cell>
          <cell r="E27">
            <v>72.083333333333329</v>
          </cell>
          <cell r="F27">
            <v>92</v>
          </cell>
          <cell r="G27">
            <v>42</v>
          </cell>
          <cell r="H27">
            <v>13.32</v>
          </cell>
          <cell r="I27" t="str">
            <v>N</v>
          </cell>
          <cell r="J27">
            <v>29.16</v>
          </cell>
          <cell r="K27">
            <v>1.4</v>
          </cell>
        </row>
        <row r="28">
          <cell r="B28">
            <v>28.291666666666671</v>
          </cell>
          <cell r="C28">
            <v>34.1</v>
          </cell>
          <cell r="D28">
            <v>22.7</v>
          </cell>
          <cell r="E28">
            <v>66.5</v>
          </cell>
          <cell r="F28">
            <v>92</v>
          </cell>
          <cell r="G28">
            <v>40</v>
          </cell>
          <cell r="H28">
            <v>12.24</v>
          </cell>
          <cell r="I28" t="str">
            <v>NE</v>
          </cell>
          <cell r="J28">
            <v>25.2</v>
          </cell>
          <cell r="K28">
            <v>0</v>
          </cell>
        </row>
        <row r="29">
          <cell r="B29">
            <v>29.087500000000002</v>
          </cell>
          <cell r="C29">
            <v>34.1</v>
          </cell>
          <cell r="D29">
            <v>23.3</v>
          </cell>
          <cell r="E29">
            <v>58.583333333333336</v>
          </cell>
          <cell r="F29">
            <v>87</v>
          </cell>
          <cell r="G29">
            <v>39</v>
          </cell>
          <cell r="H29">
            <v>13.32</v>
          </cell>
          <cell r="I29" t="str">
            <v>NE</v>
          </cell>
          <cell r="J29">
            <v>25.2</v>
          </cell>
          <cell r="K29">
            <v>0</v>
          </cell>
        </row>
        <row r="30">
          <cell r="B30">
            <v>27.183333333333337</v>
          </cell>
          <cell r="C30">
            <v>33.5</v>
          </cell>
          <cell r="D30">
            <v>21.8</v>
          </cell>
          <cell r="E30">
            <v>65.75</v>
          </cell>
          <cell r="F30">
            <v>85</v>
          </cell>
          <cell r="G30">
            <v>45</v>
          </cell>
          <cell r="H30">
            <v>23.040000000000003</v>
          </cell>
          <cell r="I30" t="str">
            <v>NE</v>
          </cell>
          <cell r="J30">
            <v>42.12</v>
          </cell>
          <cell r="K30">
            <v>0</v>
          </cell>
        </row>
        <row r="31">
          <cell r="B31">
            <v>25.695833333333329</v>
          </cell>
          <cell r="C31">
            <v>34</v>
          </cell>
          <cell r="D31">
            <v>21.8</v>
          </cell>
          <cell r="E31">
            <v>75.333333333333329</v>
          </cell>
          <cell r="F31">
            <v>94</v>
          </cell>
          <cell r="G31">
            <v>44</v>
          </cell>
          <cell r="H31">
            <v>26.64</v>
          </cell>
          <cell r="I31" t="str">
            <v>NE</v>
          </cell>
          <cell r="J31">
            <v>59.760000000000005</v>
          </cell>
          <cell r="K31">
            <v>20.599999999999998</v>
          </cell>
        </row>
        <row r="32">
          <cell r="B32">
            <v>27.145833333333329</v>
          </cell>
          <cell r="C32">
            <v>34.299999999999997</v>
          </cell>
          <cell r="D32">
            <v>23.2</v>
          </cell>
          <cell r="E32">
            <v>71.166666666666671</v>
          </cell>
          <cell r="F32">
            <v>90</v>
          </cell>
          <cell r="G32">
            <v>37</v>
          </cell>
          <cell r="H32">
            <v>12.6</v>
          </cell>
          <cell r="I32" t="str">
            <v>NE</v>
          </cell>
          <cell r="J32">
            <v>30.96</v>
          </cell>
          <cell r="K32">
            <v>0</v>
          </cell>
        </row>
        <row r="33">
          <cell r="B33">
            <v>27.604166666666671</v>
          </cell>
          <cell r="C33">
            <v>34.1</v>
          </cell>
          <cell r="D33">
            <v>22</v>
          </cell>
          <cell r="E33">
            <v>69.625</v>
          </cell>
          <cell r="F33">
            <v>94</v>
          </cell>
          <cell r="G33">
            <v>38</v>
          </cell>
          <cell r="H33">
            <v>20.52</v>
          </cell>
          <cell r="I33" t="str">
            <v>S</v>
          </cell>
          <cell r="J33">
            <v>41.76</v>
          </cell>
          <cell r="K33">
            <v>15</v>
          </cell>
        </row>
        <row r="34">
          <cell r="B34">
            <v>27.608333333333331</v>
          </cell>
          <cell r="C34">
            <v>32.4</v>
          </cell>
          <cell r="D34">
            <v>23.5</v>
          </cell>
          <cell r="E34">
            <v>70.333333333333329</v>
          </cell>
          <cell r="F34">
            <v>91</v>
          </cell>
          <cell r="G34">
            <v>45</v>
          </cell>
          <cell r="H34">
            <v>17.28</v>
          </cell>
          <cell r="I34" t="str">
            <v>S</v>
          </cell>
          <cell r="J34">
            <v>31.680000000000003</v>
          </cell>
          <cell r="K34">
            <v>0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23.952631578947365</v>
          </cell>
          <cell r="C5">
            <v>31.9</v>
          </cell>
          <cell r="D5">
            <v>18.899999999999999</v>
          </cell>
          <cell r="E5">
            <v>67.10526315789474</v>
          </cell>
          <cell r="F5">
            <v>85</v>
          </cell>
          <cell r="G5">
            <v>42</v>
          </cell>
          <cell r="H5">
            <v>20.88</v>
          </cell>
          <cell r="I5" t="str">
            <v>NO</v>
          </cell>
          <cell r="J5">
            <v>51.12</v>
          </cell>
          <cell r="K5">
            <v>0</v>
          </cell>
        </row>
        <row r="6">
          <cell r="B6">
            <v>20.349999999999998</v>
          </cell>
          <cell r="C6">
            <v>28.2</v>
          </cell>
          <cell r="D6">
            <v>16.2</v>
          </cell>
          <cell r="E6">
            <v>82.625</v>
          </cell>
          <cell r="F6">
            <v>96</v>
          </cell>
          <cell r="G6">
            <v>55</v>
          </cell>
          <cell r="H6">
            <v>24.840000000000003</v>
          </cell>
          <cell r="I6" t="str">
            <v>S</v>
          </cell>
          <cell r="J6">
            <v>70.92</v>
          </cell>
          <cell r="K6">
            <v>53.2</v>
          </cell>
        </row>
        <row r="7">
          <cell r="B7">
            <v>17.833333333333336</v>
          </cell>
          <cell r="C7">
            <v>24.4</v>
          </cell>
          <cell r="D7">
            <v>10.9</v>
          </cell>
          <cell r="E7">
            <v>70.875</v>
          </cell>
          <cell r="F7">
            <v>93</v>
          </cell>
          <cell r="G7">
            <v>42</v>
          </cell>
          <cell r="H7">
            <v>18.720000000000002</v>
          </cell>
          <cell r="I7" t="str">
            <v>SO</v>
          </cell>
          <cell r="J7">
            <v>35.64</v>
          </cell>
          <cell r="K7">
            <v>0</v>
          </cell>
        </row>
        <row r="8">
          <cell r="B8">
            <v>21.054166666666667</v>
          </cell>
          <cell r="C8">
            <v>28.6</v>
          </cell>
          <cell r="D8">
            <v>14.4</v>
          </cell>
          <cell r="E8">
            <v>44.666666666666664</v>
          </cell>
          <cell r="F8">
            <v>61</v>
          </cell>
          <cell r="G8">
            <v>18</v>
          </cell>
          <cell r="H8">
            <v>11.520000000000001</v>
          </cell>
          <cell r="I8" t="str">
            <v>SO</v>
          </cell>
          <cell r="J8">
            <v>27.720000000000002</v>
          </cell>
          <cell r="K8">
            <v>0</v>
          </cell>
        </row>
        <row r="9">
          <cell r="B9">
            <v>24.004166666666666</v>
          </cell>
          <cell r="C9">
            <v>31</v>
          </cell>
          <cell r="D9">
            <v>18.100000000000001</v>
          </cell>
          <cell r="E9">
            <v>50.625</v>
          </cell>
          <cell r="F9">
            <v>62</v>
          </cell>
          <cell r="G9">
            <v>37</v>
          </cell>
          <cell r="H9">
            <v>20.88</v>
          </cell>
          <cell r="I9" t="str">
            <v>O</v>
          </cell>
          <cell r="J9">
            <v>42.84</v>
          </cell>
          <cell r="K9">
            <v>0</v>
          </cell>
        </row>
        <row r="10">
          <cell r="B10">
            <v>25.066666666666663</v>
          </cell>
          <cell r="C10">
            <v>32.4</v>
          </cell>
          <cell r="D10">
            <v>18.100000000000001</v>
          </cell>
          <cell r="E10">
            <v>56.333333333333336</v>
          </cell>
          <cell r="F10">
            <v>79</v>
          </cell>
          <cell r="G10">
            <v>28</v>
          </cell>
          <cell r="H10">
            <v>17.64</v>
          </cell>
          <cell r="I10" t="str">
            <v>NO</v>
          </cell>
          <cell r="J10">
            <v>37.080000000000005</v>
          </cell>
          <cell r="K10">
            <v>0</v>
          </cell>
        </row>
        <row r="11">
          <cell r="B11">
            <v>26.799999999999997</v>
          </cell>
          <cell r="C11">
            <v>34.4</v>
          </cell>
          <cell r="D11">
            <v>20.2</v>
          </cell>
          <cell r="E11">
            <v>52.791666666666664</v>
          </cell>
          <cell r="F11">
            <v>75</v>
          </cell>
          <cell r="G11">
            <v>27</v>
          </cell>
          <cell r="H11">
            <v>11.520000000000001</v>
          </cell>
          <cell r="I11" t="str">
            <v>NO</v>
          </cell>
          <cell r="J11">
            <v>32.76</v>
          </cell>
          <cell r="K11">
            <v>0</v>
          </cell>
        </row>
        <row r="12">
          <cell r="B12">
            <v>23.570833333333329</v>
          </cell>
          <cell r="C12">
            <v>28.7</v>
          </cell>
          <cell r="D12">
            <v>17.899999999999999</v>
          </cell>
          <cell r="E12">
            <v>67.666666666666671</v>
          </cell>
          <cell r="F12">
            <v>95</v>
          </cell>
          <cell r="G12">
            <v>40</v>
          </cell>
          <cell r="H12">
            <v>16.559999999999999</v>
          </cell>
          <cell r="I12" t="str">
            <v>NO</v>
          </cell>
          <cell r="J12">
            <v>46.080000000000005</v>
          </cell>
          <cell r="K12">
            <v>11.4</v>
          </cell>
        </row>
        <row r="13">
          <cell r="B13">
            <v>24.645833333333339</v>
          </cell>
          <cell r="C13">
            <v>31.1</v>
          </cell>
          <cell r="D13">
            <v>19</v>
          </cell>
          <cell r="E13">
            <v>65.208333333333329</v>
          </cell>
          <cell r="F13">
            <v>89</v>
          </cell>
          <cell r="G13">
            <v>41</v>
          </cell>
          <cell r="H13">
            <v>15.840000000000002</v>
          </cell>
          <cell r="I13" t="str">
            <v>NO</v>
          </cell>
          <cell r="J13">
            <v>36.36</v>
          </cell>
          <cell r="K13">
            <v>0</v>
          </cell>
        </row>
        <row r="14">
          <cell r="B14">
            <v>27.104166666666661</v>
          </cell>
          <cell r="C14">
            <v>32.200000000000003</v>
          </cell>
          <cell r="D14">
            <v>22.1</v>
          </cell>
          <cell r="E14">
            <v>61.916666666666664</v>
          </cell>
          <cell r="F14">
            <v>80</v>
          </cell>
          <cell r="G14">
            <v>43</v>
          </cell>
          <cell r="H14">
            <v>10.08</v>
          </cell>
          <cell r="I14" t="str">
            <v>O</v>
          </cell>
          <cell r="J14">
            <v>23.759999999999998</v>
          </cell>
          <cell r="K14">
            <v>0</v>
          </cell>
        </row>
        <row r="15">
          <cell r="B15">
            <v>23.791666666666671</v>
          </cell>
          <cell r="C15">
            <v>28.5</v>
          </cell>
          <cell r="D15">
            <v>16.5</v>
          </cell>
          <cell r="E15">
            <v>69.208333333333329</v>
          </cell>
          <cell r="F15">
            <v>94</v>
          </cell>
          <cell r="G15">
            <v>47</v>
          </cell>
          <cell r="H15">
            <v>24.840000000000003</v>
          </cell>
          <cell r="I15" t="str">
            <v>NO</v>
          </cell>
          <cell r="J15">
            <v>62.639999999999993</v>
          </cell>
          <cell r="K15">
            <v>3.8000000000000003</v>
          </cell>
        </row>
        <row r="16">
          <cell r="B16">
            <v>22.891666666666669</v>
          </cell>
          <cell r="C16">
            <v>28.6</v>
          </cell>
          <cell r="D16">
            <v>18.2</v>
          </cell>
          <cell r="E16">
            <v>63.5</v>
          </cell>
          <cell r="F16">
            <v>80</v>
          </cell>
          <cell r="G16">
            <v>42</v>
          </cell>
          <cell r="H16">
            <v>13.32</v>
          </cell>
          <cell r="I16" t="str">
            <v>SO</v>
          </cell>
          <cell r="J16">
            <v>26.28</v>
          </cell>
          <cell r="K16">
            <v>0</v>
          </cell>
        </row>
        <row r="17">
          <cell r="B17">
            <v>21.262499999999999</v>
          </cell>
          <cell r="C17">
            <v>25.3</v>
          </cell>
          <cell r="D17">
            <v>18.8</v>
          </cell>
          <cell r="E17">
            <v>81.833333333333329</v>
          </cell>
          <cell r="F17">
            <v>93</v>
          </cell>
          <cell r="G17">
            <v>65</v>
          </cell>
          <cell r="H17">
            <v>18</v>
          </cell>
          <cell r="I17" t="str">
            <v>NO</v>
          </cell>
          <cell r="J17">
            <v>36.72</v>
          </cell>
          <cell r="K17">
            <v>0</v>
          </cell>
        </row>
        <row r="18">
          <cell r="B18">
            <v>22.674999999999997</v>
          </cell>
          <cell r="C18">
            <v>29.5</v>
          </cell>
          <cell r="D18">
            <v>18.2</v>
          </cell>
          <cell r="E18">
            <v>73.375</v>
          </cell>
          <cell r="F18">
            <v>94</v>
          </cell>
          <cell r="G18">
            <v>44</v>
          </cell>
          <cell r="H18">
            <v>18</v>
          </cell>
          <cell r="I18" t="str">
            <v>NO</v>
          </cell>
          <cell r="J18">
            <v>36.72</v>
          </cell>
          <cell r="K18">
            <v>0</v>
          </cell>
        </row>
        <row r="19">
          <cell r="B19">
            <v>23.775000000000006</v>
          </cell>
          <cell r="C19">
            <v>29.5</v>
          </cell>
          <cell r="D19">
            <v>18.3</v>
          </cell>
          <cell r="E19">
            <v>65.166666666666671</v>
          </cell>
          <cell r="F19">
            <v>84</v>
          </cell>
          <cell r="G19">
            <v>43</v>
          </cell>
          <cell r="H19">
            <v>19.079999999999998</v>
          </cell>
          <cell r="I19" t="str">
            <v>NO</v>
          </cell>
          <cell r="J19">
            <v>41.76</v>
          </cell>
          <cell r="K19">
            <v>0</v>
          </cell>
        </row>
        <row r="20">
          <cell r="B20">
            <v>25.237500000000001</v>
          </cell>
          <cell r="C20">
            <v>30.1</v>
          </cell>
          <cell r="D20">
            <v>21.3</v>
          </cell>
          <cell r="E20">
            <v>60.041666666666664</v>
          </cell>
          <cell r="F20">
            <v>82</v>
          </cell>
          <cell r="G20">
            <v>35</v>
          </cell>
          <cell r="H20">
            <v>15.48</v>
          </cell>
          <cell r="I20" t="str">
            <v>O</v>
          </cell>
          <cell r="J20">
            <v>34.200000000000003</v>
          </cell>
          <cell r="K20">
            <v>0</v>
          </cell>
        </row>
        <row r="21">
          <cell r="B21">
            <v>23.158333333333328</v>
          </cell>
          <cell r="C21">
            <v>29.6</v>
          </cell>
          <cell r="D21">
            <v>17.8</v>
          </cell>
          <cell r="E21">
            <v>66.5</v>
          </cell>
          <cell r="F21">
            <v>87</v>
          </cell>
          <cell r="G21">
            <v>39</v>
          </cell>
          <cell r="H21">
            <v>21.6</v>
          </cell>
          <cell r="I21" t="str">
            <v>SO</v>
          </cell>
          <cell r="J21">
            <v>46.440000000000005</v>
          </cell>
          <cell r="K21">
            <v>0</v>
          </cell>
        </row>
        <row r="22">
          <cell r="B22">
            <v>17.741666666666667</v>
          </cell>
          <cell r="C22">
            <v>23.7</v>
          </cell>
          <cell r="D22">
            <v>12.4</v>
          </cell>
          <cell r="E22">
            <v>67.333333333333329</v>
          </cell>
          <cell r="F22">
            <v>94</v>
          </cell>
          <cell r="G22">
            <v>34</v>
          </cell>
          <cell r="H22">
            <v>19.8</v>
          </cell>
          <cell r="I22" t="str">
            <v>S</v>
          </cell>
          <cell r="J22">
            <v>40.32</v>
          </cell>
          <cell r="K22">
            <v>0</v>
          </cell>
        </row>
        <row r="23">
          <cell r="B23">
            <v>19.408333333333335</v>
          </cell>
          <cell r="C23">
            <v>28.3</v>
          </cell>
          <cell r="D23">
            <v>13</v>
          </cell>
          <cell r="E23">
            <v>48.791666666666664</v>
          </cell>
          <cell r="F23">
            <v>62</v>
          </cell>
          <cell r="G23">
            <v>29</v>
          </cell>
          <cell r="H23">
            <v>24.48</v>
          </cell>
          <cell r="I23" t="str">
            <v>NO</v>
          </cell>
          <cell r="J23">
            <v>47.88</v>
          </cell>
          <cell r="K23">
            <v>0</v>
          </cell>
        </row>
        <row r="24">
          <cell r="B24">
            <v>21.533333333333331</v>
          </cell>
          <cell r="C24">
            <v>29.9</v>
          </cell>
          <cell r="D24">
            <v>14.5</v>
          </cell>
          <cell r="E24">
            <v>48.833333333333336</v>
          </cell>
          <cell r="F24">
            <v>69</v>
          </cell>
          <cell r="G24">
            <v>26</v>
          </cell>
          <cell r="H24">
            <v>22.68</v>
          </cell>
          <cell r="I24" t="str">
            <v>NO</v>
          </cell>
          <cell r="J24">
            <v>39.6</v>
          </cell>
          <cell r="K24">
            <v>0</v>
          </cell>
        </row>
        <row r="25">
          <cell r="B25">
            <v>24.312500000000004</v>
          </cell>
          <cell r="C25">
            <v>32.1</v>
          </cell>
          <cell r="D25">
            <v>17.5</v>
          </cell>
          <cell r="E25">
            <v>42.25</v>
          </cell>
          <cell r="F25">
            <v>61</v>
          </cell>
          <cell r="G25">
            <v>26</v>
          </cell>
          <cell r="H25">
            <v>12.24</v>
          </cell>
          <cell r="I25" t="str">
            <v>NO</v>
          </cell>
          <cell r="J25">
            <v>29.16</v>
          </cell>
          <cell r="K25">
            <v>0</v>
          </cell>
        </row>
        <row r="26">
          <cell r="B26">
            <v>25.169565217391309</v>
          </cell>
          <cell r="C26">
            <v>30.7</v>
          </cell>
          <cell r="D26">
            <v>20.2</v>
          </cell>
          <cell r="E26">
            <v>47.695652173913047</v>
          </cell>
          <cell r="F26">
            <v>64</v>
          </cell>
          <cell r="G26">
            <v>32</v>
          </cell>
          <cell r="H26">
            <v>12.96</v>
          </cell>
          <cell r="I26" t="str">
            <v>SO</v>
          </cell>
          <cell r="J26">
            <v>32.76</v>
          </cell>
          <cell r="K26">
            <v>0</v>
          </cell>
        </row>
        <row r="27">
          <cell r="B27">
            <v>28.499999999999996</v>
          </cell>
          <cell r="C27">
            <v>33.6</v>
          </cell>
          <cell r="D27">
            <v>21.8</v>
          </cell>
          <cell r="E27">
            <v>40.153846153846153</v>
          </cell>
          <cell r="F27">
            <v>61</v>
          </cell>
          <cell r="G27">
            <v>25</v>
          </cell>
          <cell r="H27">
            <v>12.24</v>
          </cell>
          <cell r="I27" t="str">
            <v>SO</v>
          </cell>
          <cell r="J27">
            <v>26.64</v>
          </cell>
          <cell r="K27">
            <v>2</v>
          </cell>
        </row>
        <row r="28">
          <cell r="B28">
            <v>26.737500000000001</v>
          </cell>
          <cell r="C28">
            <v>34.6</v>
          </cell>
          <cell r="D28">
            <v>20.8</v>
          </cell>
          <cell r="E28">
            <v>47.666666666666664</v>
          </cell>
          <cell r="F28">
            <v>66</v>
          </cell>
          <cell r="G28">
            <v>29</v>
          </cell>
          <cell r="H28">
            <v>12.96</v>
          </cell>
          <cell r="I28" t="str">
            <v>O</v>
          </cell>
          <cell r="J28">
            <v>28.08</v>
          </cell>
          <cell r="K28">
            <v>0</v>
          </cell>
        </row>
        <row r="29">
          <cell r="B29">
            <v>26.233333333333334</v>
          </cell>
          <cell r="C29">
            <v>33.299999999999997</v>
          </cell>
          <cell r="D29">
            <v>21.6</v>
          </cell>
          <cell r="E29">
            <v>59.041666666666664</v>
          </cell>
          <cell r="F29">
            <v>84</v>
          </cell>
          <cell r="G29">
            <v>38</v>
          </cell>
          <cell r="H29">
            <v>14.76</v>
          </cell>
          <cell r="I29" t="str">
            <v>NO</v>
          </cell>
          <cell r="J29">
            <v>53.64</v>
          </cell>
          <cell r="K29">
            <v>9.8000000000000007</v>
          </cell>
        </row>
        <row r="30">
          <cell r="B30">
            <v>24.179166666666671</v>
          </cell>
          <cell r="C30">
            <v>29.4</v>
          </cell>
          <cell r="D30">
            <v>20.3</v>
          </cell>
          <cell r="E30">
            <v>69.583333333333329</v>
          </cell>
          <cell r="F30">
            <v>87</v>
          </cell>
          <cell r="G30">
            <v>49</v>
          </cell>
          <cell r="H30">
            <v>20.52</v>
          </cell>
          <cell r="I30" t="str">
            <v>NO</v>
          </cell>
          <cell r="J30">
            <v>36.36</v>
          </cell>
          <cell r="K30">
            <v>0</v>
          </cell>
        </row>
        <row r="31">
          <cell r="B31">
            <v>24.970833333333331</v>
          </cell>
          <cell r="C31">
            <v>29.5</v>
          </cell>
          <cell r="D31">
            <v>20.7</v>
          </cell>
          <cell r="E31">
            <v>73.208333333333329</v>
          </cell>
          <cell r="F31">
            <v>90</v>
          </cell>
          <cell r="G31">
            <v>55</v>
          </cell>
          <cell r="H31">
            <v>12.96</v>
          </cell>
          <cell r="I31" t="str">
            <v>NO</v>
          </cell>
          <cell r="J31">
            <v>37.800000000000004</v>
          </cell>
          <cell r="K31">
            <v>0</v>
          </cell>
        </row>
        <row r="32">
          <cell r="B32">
            <v>23.483333333333331</v>
          </cell>
          <cell r="C32">
            <v>28.1</v>
          </cell>
          <cell r="D32">
            <v>20</v>
          </cell>
          <cell r="E32">
            <v>82</v>
          </cell>
          <cell r="F32">
            <v>94</v>
          </cell>
          <cell r="G32">
            <v>57</v>
          </cell>
          <cell r="H32">
            <v>14.4</v>
          </cell>
          <cell r="I32" t="str">
            <v>NO</v>
          </cell>
          <cell r="J32">
            <v>47.16</v>
          </cell>
          <cell r="K32">
            <v>14</v>
          </cell>
        </row>
        <row r="33">
          <cell r="B33">
            <v>22.350000000000005</v>
          </cell>
          <cell r="C33">
            <v>27.8</v>
          </cell>
          <cell r="D33">
            <v>20.5</v>
          </cell>
          <cell r="E33">
            <v>87.208333333333329</v>
          </cell>
          <cell r="F33">
            <v>95</v>
          </cell>
          <cell r="G33">
            <v>63</v>
          </cell>
          <cell r="H33">
            <v>10.08</v>
          </cell>
          <cell r="I33" t="str">
            <v>O</v>
          </cell>
          <cell r="J33">
            <v>26.28</v>
          </cell>
          <cell r="K33">
            <v>6.4000000000000012</v>
          </cell>
        </row>
        <row r="34">
          <cell r="B34">
            <v>23.379166666666666</v>
          </cell>
          <cell r="C34">
            <v>28.4</v>
          </cell>
          <cell r="D34">
            <v>19.5</v>
          </cell>
          <cell r="E34">
            <v>78.583333333333329</v>
          </cell>
          <cell r="F34">
            <v>87</v>
          </cell>
          <cell r="G34">
            <v>64</v>
          </cell>
          <cell r="H34">
            <v>11.520000000000001</v>
          </cell>
          <cell r="I34" t="str">
            <v>S</v>
          </cell>
          <cell r="J34">
            <v>24.840000000000003</v>
          </cell>
          <cell r="K34">
            <v>0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31.625</v>
          </cell>
          <cell r="C5">
            <v>37.799999999999997</v>
          </cell>
          <cell r="D5">
            <v>25.9</v>
          </cell>
          <cell r="E5">
            <v>45.75</v>
          </cell>
          <cell r="F5">
            <v>62</v>
          </cell>
          <cell r="G5">
            <v>27</v>
          </cell>
          <cell r="H5">
            <v>24.840000000000003</v>
          </cell>
          <cell r="I5" t="str">
            <v>N</v>
          </cell>
          <cell r="J5">
            <v>54</v>
          </cell>
          <cell r="K5">
            <v>0</v>
          </cell>
        </row>
        <row r="6">
          <cell r="B6">
            <v>23.849999999999994</v>
          </cell>
          <cell r="C6">
            <v>34.299999999999997</v>
          </cell>
          <cell r="D6">
            <v>17.3</v>
          </cell>
          <cell r="E6">
            <v>67.5</v>
          </cell>
          <cell r="F6">
            <v>88</v>
          </cell>
          <cell r="G6">
            <v>32</v>
          </cell>
          <cell r="H6">
            <v>28.44</v>
          </cell>
          <cell r="I6" t="str">
            <v>S</v>
          </cell>
          <cell r="J6">
            <v>82.8</v>
          </cell>
          <cell r="K6">
            <v>0.2</v>
          </cell>
        </row>
        <row r="7">
          <cell r="B7">
            <v>21.416666666666668</v>
          </cell>
          <cell r="C7">
            <v>27.5</v>
          </cell>
          <cell r="D7">
            <v>17</v>
          </cell>
          <cell r="E7">
            <v>54.833333333333336</v>
          </cell>
          <cell r="F7">
            <v>74</v>
          </cell>
          <cell r="G7">
            <v>30</v>
          </cell>
          <cell r="H7">
            <v>18.36</v>
          </cell>
          <cell r="I7" t="str">
            <v>S</v>
          </cell>
          <cell r="J7">
            <v>37.440000000000005</v>
          </cell>
          <cell r="K7">
            <v>0</v>
          </cell>
        </row>
        <row r="8">
          <cell r="B8">
            <v>22.816666666666666</v>
          </cell>
          <cell r="C8">
            <v>32.200000000000003</v>
          </cell>
          <cell r="D8">
            <v>14.2</v>
          </cell>
          <cell r="E8">
            <v>50.25</v>
          </cell>
          <cell r="F8">
            <v>76</v>
          </cell>
          <cell r="G8">
            <v>24</v>
          </cell>
          <cell r="H8">
            <v>11.520000000000001</v>
          </cell>
          <cell r="I8" t="str">
            <v>S</v>
          </cell>
          <cell r="J8">
            <v>28.44</v>
          </cell>
          <cell r="K8">
            <v>0</v>
          </cell>
        </row>
        <row r="9">
          <cell r="B9">
            <v>25.091666666666669</v>
          </cell>
          <cell r="C9">
            <v>35.5</v>
          </cell>
          <cell r="D9">
            <v>14.7</v>
          </cell>
          <cell r="E9">
            <v>51.916666666666664</v>
          </cell>
          <cell r="F9">
            <v>79</v>
          </cell>
          <cell r="G9">
            <v>28</v>
          </cell>
          <cell r="H9">
            <v>10.8</v>
          </cell>
          <cell r="I9" t="str">
            <v>S</v>
          </cell>
          <cell r="J9">
            <v>19.8</v>
          </cell>
          <cell r="K9">
            <v>0</v>
          </cell>
        </row>
        <row r="10">
          <cell r="B10">
            <v>28.958333333333329</v>
          </cell>
          <cell r="C10">
            <v>37.6</v>
          </cell>
          <cell r="D10">
            <v>21.1</v>
          </cell>
          <cell r="E10">
            <v>52.583333333333336</v>
          </cell>
          <cell r="F10">
            <v>77</v>
          </cell>
          <cell r="G10">
            <v>30</v>
          </cell>
          <cell r="H10">
            <v>10.8</v>
          </cell>
          <cell r="I10" t="str">
            <v>NE</v>
          </cell>
          <cell r="J10">
            <v>24.840000000000003</v>
          </cell>
          <cell r="K10">
            <v>0</v>
          </cell>
        </row>
        <row r="11">
          <cell r="B11">
            <v>30.412500000000005</v>
          </cell>
          <cell r="C11">
            <v>38.5</v>
          </cell>
          <cell r="D11">
            <v>22.4</v>
          </cell>
          <cell r="E11">
            <v>52.333333333333336</v>
          </cell>
          <cell r="F11">
            <v>78</v>
          </cell>
          <cell r="G11">
            <v>27</v>
          </cell>
          <cell r="H11">
            <v>11.879999999999999</v>
          </cell>
          <cell r="I11" t="str">
            <v>N</v>
          </cell>
          <cell r="J11">
            <v>28.8</v>
          </cell>
          <cell r="K11">
            <v>0</v>
          </cell>
        </row>
        <row r="12">
          <cell r="B12">
            <v>25.420833333333334</v>
          </cell>
          <cell r="C12">
            <v>30.5</v>
          </cell>
          <cell r="D12">
            <v>19.3</v>
          </cell>
          <cell r="E12">
            <v>71.125</v>
          </cell>
          <cell r="F12">
            <v>88</v>
          </cell>
          <cell r="G12">
            <v>49</v>
          </cell>
          <cell r="H12">
            <v>27</v>
          </cell>
          <cell r="I12" t="str">
            <v>N</v>
          </cell>
          <cell r="J12">
            <v>64.44</v>
          </cell>
          <cell r="K12">
            <v>0</v>
          </cell>
        </row>
        <row r="13">
          <cell r="B13">
            <v>26.854166666666661</v>
          </cell>
          <cell r="C13">
            <v>34.5</v>
          </cell>
          <cell r="D13">
            <v>20.9</v>
          </cell>
          <cell r="E13">
            <v>71.375</v>
          </cell>
          <cell r="F13">
            <v>89</v>
          </cell>
          <cell r="G13">
            <v>46</v>
          </cell>
          <cell r="H13">
            <v>11.16</v>
          </cell>
          <cell r="I13" t="str">
            <v>N</v>
          </cell>
          <cell r="J13">
            <v>27</v>
          </cell>
          <cell r="K13">
            <v>0</v>
          </cell>
        </row>
        <row r="14">
          <cell r="B14">
            <v>29.916666666666671</v>
          </cell>
          <cell r="C14">
            <v>36.4</v>
          </cell>
          <cell r="D14">
            <v>25.3</v>
          </cell>
          <cell r="E14">
            <v>64.833333333333329</v>
          </cell>
          <cell r="F14">
            <v>79</v>
          </cell>
          <cell r="G14">
            <v>43</v>
          </cell>
          <cell r="H14">
            <v>7.2</v>
          </cell>
          <cell r="I14" t="str">
            <v>N</v>
          </cell>
          <cell r="J14">
            <v>19.079999999999998</v>
          </cell>
          <cell r="K14">
            <v>0</v>
          </cell>
        </row>
        <row r="15">
          <cell r="B15">
            <v>26.533333333333342</v>
          </cell>
          <cell r="C15">
            <v>32.1</v>
          </cell>
          <cell r="D15">
            <v>20.2</v>
          </cell>
          <cell r="E15">
            <v>67.166666666666671</v>
          </cell>
          <cell r="F15">
            <v>79</v>
          </cell>
          <cell r="G15">
            <v>51</v>
          </cell>
          <cell r="H15">
            <v>37.080000000000005</v>
          </cell>
          <cell r="I15" t="str">
            <v>NE</v>
          </cell>
          <cell r="J15">
            <v>77.039999999999992</v>
          </cell>
          <cell r="K15">
            <v>0</v>
          </cell>
        </row>
        <row r="16">
          <cell r="B16">
            <v>24.874999999999996</v>
          </cell>
          <cell r="C16">
            <v>31.7</v>
          </cell>
          <cell r="D16">
            <v>20.3</v>
          </cell>
          <cell r="E16">
            <v>68.25</v>
          </cell>
          <cell r="F16">
            <v>85</v>
          </cell>
          <cell r="G16">
            <v>44</v>
          </cell>
          <cell r="H16">
            <v>12.96</v>
          </cell>
          <cell r="I16" t="str">
            <v>S</v>
          </cell>
          <cell r="J16">
            <v>32.4</v>
          </cell>
          <cell r="K16">
            <v>0</v>
          </cell>
        </row>
        <row r="17">
          <cell r="B17">
            <v>26.633333333333326</v>
          </cell>
          <cell r="C17">
            <v>33.4</v>
          </cell>
          <cell r="D17">
            <v>21</v>
          </cell>
          <cell r="E17">
            <v>67.333333333333329</v>
          </cell>
          <cell r="F17">
            <v>87</v>
          </cell>
          <cell r="G17">
            <v>44</v>
          </cell>
          <cell r="H17">
            <v>10.44</v>
          </cell>
          <cell r="I17" t="str">
            <v>NE</v>
          </cell>
          <cell r="J17">
            <v>24.12</v>
          </cell>
          <cell r="K17">
            <v>0</v>
          </cell>
        </row>
        <row r="18">
          <cell r="B18">
            <v>27.704166666666666</v>
          </cell>
          <cell r="C18">
            <v>35</v>
          </cell>
          <cell r="D18">
            <v>20.8</v>
          </cell>
          <cell r="E18">
            <v>62.166666666666664</v>
          </cell>
          <cell r="F18">
            <v>82</v>
          </cell>
          <cell r="G18">
            <v>37</v>
          </cell>
          <cell r="H18">
            <v>10.08</v>
          </cell>
          <cell r="I18" t="str">
            <v>L</v>
          </cell>
          <cell r="J18">
            <v>21.6</v>
          </cell>
          <cell r="K18">
            <v>0</v>
          </cell>
        </row>
        <row r="19">
          <cell r="B19">
            <v>26.362500000000001</v>
          </cell>
          <cell r="C19">
            <v>32.4</v>
          </cell>
          <cell r="D19">
            <v>19.7</v>
          </cell>
          <cell r="E19">
            <v>66.583333333333329</v>
          </cell>
          <cell r="F19">
            <v>87</v>
          </cell>
          <cell r="G19">
            <v>47</v>
          </cell>
          <cell r="H19">
            <v>26.64</v>
          </cell>
          <cell r="I19" t="str">
            <v>SE</v>
          </cell>
          <cell r="J19">
            <v>65.52</v>
          </cell>
          <cell r="K19">
            <v>0</v>
          </cell>
        </row>
        <row r="20">
          <cell r="B20">
            <v>27.170833333333331</v>
          </cell>
          <cell r="C20">
            <v>33.9</v>
          </cell>
          <cell r="D20">
            <v>20.8</v>
          </cell>
          <cell r="E20">
            <v>66.916666666666671</v>
          </cell>
          <cell r="F20">
            <v>88</v>
          </cell>
          <cell r="G20">
            <v>37</v>
          </cell>
          <cell r="H20">
            <v>11.520000000000001</v>
          </cell>
          <cell r="I20" t="str">
            <v>S</v>
          </cell>
          <cell r="J20">
            <v>23.040000000000003</v>
          </cell>
          <cell r="K20">
            <v>0</v>
          </cell>
        </row>
        <row r="21">
          <cell r="B21">
            <v>26.070833333333329</v>
          </cell>
          <cell r="C21">
            <v>33.1</v>
          </cell>
          <cell r="D21">
            <v>20.7</v>
          </cell>
          <cell r="E21">
            <v>63.333333333333336</v>
          </cell>
          <cell r="F21">
            <v>86</v>
          </cell>
          <cell r="G21">
            <v>39</v>
          </cell>
          <cell r="H21">
            <v>25.2</v>
          </cell>
          <cell r="I21" t="str">
            <v>S</v>
          </cell>
          <cell r="J21">
            <v>51.12</v>
          </cell>
          <cell r="K21">
            <v>0</v>
          </cell>
        </row>
        <row r="22">
          <cell r="B22">
            <v>21.829166666666666</v>
          </cell>
          <cell r="C22">
            <v>27.5</v>
          </cell>
          <cell r="D22">
            <v>17</v>
          </cell>
          <cell r="E22">
            <v>57.541666666666664</v>
          </cell>
          <cell r="F22">
            <v>79</v>
          </cell>
          <cell r="G22">
            <v>29</v>
          </cell>
          <cell r="H22">
            <v>20.88</v>
          </cell>
          <cell r="I22" t="str">
            <v>S</v>
          </cell>
          <cell r="J22">
            <v>40.680000000000007</v>
          </cell>
          <cell r="K22">
            <v>0</v>
          </cell>
        </row>
        <row r="23">
          <cell r="B23">
            <v>21.316666666666666</v>
          </cell>
          <cell r="C23">
            <v>32.1</v>
          </cell>
          <cell r="D23">
            <v>10.6</v>
          </cell>
          <cell r="E23">
            <v>46.375</v>
          </cell>
          <cell r="F23">
            <v>76</v>
          </cell>
          <cell r="G23">
            <v>19</v>
          </cell>
          <cell r="H23">
            <v>13.32</v>
          </cell>
          <cell r="I23" t="str">
            <v>S</v>
          </cell>
          <cell r="J23">
            <v>29.52</v>
          </cell>
          <cell r="K23">
            <v>0</v>
          </cell>
        </row>
        <row r="24">
          <cell r="B24">
            <v>24.625000000000004</v>
          </cell>
          <cell r="C24">
            <v>34.9</v>
          </cell>
          <cell r="D24">
            <v>14.1</v>
          </cell>
          <cell r="E24">
            <v>49.583333333333336</v>
          </cell>
          <cell r="F24">
            <v>78</v>
          </cell>
          <cell r="G24">
            <v>27</v>
          </cell>
          <cell r="H24">
            <v>11.520000000000001</v>
          </cell>
          <cell r="I24" t="str">
            <v>L</v>
          </cell>
          <cell r="J24">
            <v>28.08</v>
          </cell>
          <cell r="K24">
            <v>0</v>
          </cell>
        </row>
        <row r="25">
          <cell r="B25">
            <v>26.237499999999997</v>
          </cell>
          <cell r="C25">
            <v>32.4</v>
          </cell>
          <cell r="D25">
            <v>21.1</v>
          </cell>
          <cell r="E25">
            <v>58.458333333333336</v>
          </cell>
          <cell r="F25">
            <v>74</v>
          </cell>
          <cell r="G25">
            <v>38</v>
          </cell>
          <cell r="H25">
            <v>11.16</v>
          </cell>
          <cell r="I25" t="str">
            <v>L</v>
          </cell>
          <cell r="J25">
            <v>24.840000000000003</v>
          </cell>
          <cell r="K25">
            <v>0</v>
          </cell>
        </row>
        <row r="26">
          <cell r="B26">
            <v>25.762499999999999</v>
          </cell>
          <cell r="C26">
            <v>31.9</v>
          </cell>
          <cell r="D26">
            <v>21.7</v>
          </cell>
          <cell r="E26">
            <v>63.166666666666664</v>
          </cell>
          <cell r="F26">
            <v>81</v>
          </cell>
          <cell r="G26">
            <v>44</v>
          </cell>
          <cell r="H26">
            <v>16.2</v>
          </cell>
          <cell r="I26" t="str">
            <v>S</v>
          </cell>
          <cell r="J26">
            <v>34.200000000000003</v>
          </cell>
          <cell r="K26">
            <v>0</v>
          </cell>
        </row>
        <row r="27">
          <cell r="B27">
            <v>25.958333333333343</v>
          </cell>
          <cell r="C27">
            <v>34.1</v>
          </cell>
          <cell r="D27">
            <v>20.2</v>
          </cell>
          <cell r="E27">
            <v>54.791666666666664</v>
          </cell>
          <cell r="F27">
            <v>73</v>
          </cell>
          <cell r="G27">
            <v>33</v>
          </cell>
          <cell r="H27">
            <v>12.6</v>
          </cell>
          <cell r="I27" t="str">
            <v>S</v>
          </cell>
          <cell r="J27">
            <v>23.759999999999998</v>
          </cell>
          <cell r="K27">
            <v>0</v>
          </cell>
        </row>
        <row r="28">
          <cell r="B28">
            <v>29.470833333333335</v>
          </cell>
          <cell r="C28">
            <v>38.1</v>
          </cell>
          <cell r="D28">
            <v>22.7</v>
          </cell>
          <cell r="E28">
            <v>48.75</v>
          </cell>
          <cell r="F28">
            <v>66</v>
          </cell>
          <cell r="G28">
            <v>30</v>
          </cell>
          <cell r="H28">
            <v>13.32</v>
          </cell>
          <cell r="I28" t="str">
            <v>SE</v>
          </cell>
          <cell r="J28">
            <v>32.4</v>
          </cell>
          <cell r="K28">
            <v>0</v>
          </cell>
        </row>
        <row r="29">
          <cell r="B29">
            <v>31.104166666666668</v>
          </cell>
          <cell r="C29">
            <v>39.200000000000003</v>
          </cell>
          <cell r="D29">
            <v>24.9</v>
          </cell>
          <cell r="E29">
            <v>54.25</v>
          </cell>
          <cell r="F29">
            <v>73</v>
          </cell>
          <cell r="G29">
            <v>32</v>
          </cell>
          <cell r="H29">
            <v>14.76</v>
          </cell>
          <cell r="I29" t="str">
            <v>N</v>
          </cell>
          <cell r="J29">
            <v>34.56</v>
          </cell>
          <cell r="K29">
            <v>0</v>
          </cell>
        </row>
        <row r="30">
          <cell r="B30">
            <v>28.595833333333331</v>
          </cell>
          <cell r="C30">
            <v>35.299999999999997</v>
          </cell>
          <cell r="D30">
            <v>23</v>
          </cell>
          <cell r="E30">
            <v>65.958333333333329</v>
          </cell>
          <cell r="F30">
            <v>83</v>
          </cell>
          <cell r="G30">
            <v>48</v>
          </cell>
          <cell r="H30">
            <v>18.36</v>
          </cell>
          <cell r="I30" t="str">
            <v>N</v>
          </cell>
          <cell r="J30">
            <v>47.88</v>
          </cell>
          <cell r="K30">
            <v>5.2</v>
          </cell>
        </row>
        <row r="31">
          <cell r="B31">
            <v>30.516666666666666</v>
          </cell>
          <cell r="C31">
            <v>36.4</v>
          </cell>
          <cell r="D31">
            <v>24.8</v>
          </cell>
          <cell r="E31">
            <v>57.958333333333336</v>
          </cell>
          <cell r="F31">
            <v>76</v>
          </cell>
          <cell r="G31">
            <v>39</v>
          </cell>
          <cell r="H31">
            <v>15.48</v>
          </cell>
          <cell r="I31" t="str">
            <v>N</v>
          </cell>
          <cell r="J31">
            <v>37.800000000000004</v>
          </cell>
          <cell r="K31">
            <v>0</v>
          </cell>
        </row>
        <row r="32">
          <cell r="B32">
            <v>25.612500000000001</v>
          </cell>
          <cell r="C32">
            <v>33.1</v>
          </cell>
          <cell r="D32">
            <v>20.8</v>
          </cell>
          <cell r="E32">
            <v>79.083333333333329</v>
          </cell>
          <cell r="F32">
            <v>92</v>
          </cell>
          <cell r="G32">
            <v>41</v>
          </cell>
          <cell r="H32">
            <v>20.88</v>
          </cell>
          <cell r="I32" t="str">
            <v>S</v>
          </cell>
          <cell r="J32">
            <v>55.440000000000005</v>
          </cell>
          <cell r="K32">
            <v>0.60000000000000009</v>
          </cell>
        </row>
        <row r="33">
          <cell r="B33">
            <v>25.508333333333336</v>
          </cell>
          <cell r="C33">
            <v>30.3</v>
          </cell>
          <cell r="D33">
            <v>22.7</v>
          </cell>
          <cell r="E33">
            <v>82.666666666666671</v>
          </cell>
          <cell r="F33">
            <v>92</v>
          </cell>
          <cell r="G33">
            <v>65</v>
          </cell>
          <cell r="H33">
            <v>14.76</v>
          </cell>
          <cell r="I33" t="str">
            <v>S</v>
          </cell>
          <cell r="J33">
            <v>34.56</v>
          </cell>
          <cell r="K33">
            <v>0</v>
          </cell>
        </row>
        <row r="34">
          <cell r="B34">
            <v>26.587499999999991</v>
          </cell>
          <cell r="C34">
            <v>32.799999999999997</v>
          </cell>
          <cell r="D34">
            <v>21.5</v>
          </cell>
          <cell r="E34">
            <v>68.625</v>
          </cell>
          <cell r="F34">
            <v>82</v>
          </cell>
          <cell r="G34">
            <v>50</v>
          </cell>
          <cell r="H34">
            <v>13.32</v>
          </cell>
          <cell r="I34" t="str">
            <v>S</v>
          </cell>
          <cell r="J34">
            <v>25.2</v>
          </cell>
          <cell r="K34">
            <v>0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25.825000000000003</v>
          </cell>
          <cell r="C5">
            <v>34</v>
          </cell>
          <cell r="D5">
            <v>19.399999999999999</v>
          </cell>
          <cell r="E5" t="str">
            <v>*</v>
          </cell>
          <cell r="F5" t="str">
            <v>*</v>
          </cell>
          <cell r="G5" t="str">
            <v>*</v>
          </cell>
          <cell r="H5">
            <v>25.56</v>
          </cell>
          <cell r="I5" t="str">
            <v>N</v>
          </cell>
          <cell r="J5">
            <v>43.92</v>
          </cell>
          <cell r="K5">
            <v>0</v>
          </cell>
        </row>
        <row r="6">
          <cell r="B6">
            <v>21.991666666666664</v>
          </cell>
          <cell r="C6">
            <v>27.1</v>
          </cell>
          <cell r="D6">
            <v>18.8</v>
          </cell>
          <cell r="E6" t="str">
            <v>*</v>
          </cell>
          <cell r="F6" t="str">
            <v>*</v>
          </cell>
          <cell r="G6" t="str">
            <v>*</v>
          </cell>
          <cell r="H6">
            <v>25.56</v>
          </cell>
          <cell r="I6" t="str">
            <v>N</v>
          </cell>
          <cell r="J6">
            <v>83.160000000000011</v>
          </cell>
          <cell r="K6">
            <v>8.1999999999999993</v>
          </cell>
        </row>
        <row r="7">
          <cell r="B7">
            <v>20.695833333333333</v>
          </cell>
          <cell r="C7">
            <v>26.5</v>
          </cell>
          <cell r="D7">
            <v>16</v>
          </cell>
          <cell r="E7" t="str">
            <v>*</v>
          </cell>
          <cell r="F7" t="str">
            <v>*</v>
          </cell>
          <cell r="G7" t="str">
            <v>*</v>
          </cell>
          <cell r="H7">
            <v>16.920000000000002</v>
          </cell>
          <cell r="I7" t="str">
            <v>SE</v>
          </cell>
          <cell r="J7">
            <v>30.240000000000002</v>
          </cell>
          <cell r="K7">
            <v>0</v>
          </cell>
        </row>
        <row r="8">
          <cell r="B8">
            <v>21.974999999999994</v>
          </cell>
          <cell r="C8">
            <v>30.8</v>
          </cell>
          <cell r="D8">
            <v>13.9</v>
          </cell>
          <cell r="E8" t="str">
            <v>*</v>
          </cell>
          <cell r="F8" t="str">
            <v>*</v>
          </cell>
          <cell r="G8" t="str">
            <v>*</v>
          </cell>
          <cell r="H8">
            <v>10.08</v>
          </cell>
          <cell r="I8" t="str">
            <v>SE</v>
          </cell>
          <cell r="J8">
            <v>18</v>
          </cell>
          <cell r="K8">
            <v>0</v>
          </cell>
        </row>
        <row r="9">
          <cell r="B9">
            <v>25.837499999999995</v>
          </cell>
          <cell r="C9">
            <v>32.9</v>
          </cell>
          <cell r="D9">
            <v>18.600000000000001</v>
          </cell>
          <cell r="E9" t="str">
            <v>*</v>
          </cell>
          <cell r="F9" t="str">
            <v>*</v>
          </cell>
          <cell r="G9" t="str">
            <v>*</v>
          </cell>
          <cell r="H9">
            <v>12.96</v>
          </cell>
          <cell r="I9" t="str">
            <v>NE</v>
          </cell>
          <cell r="J9">
            <v>31.680000000000003</v>
          </cell>
          <cell r="K9">
            <v>0</v>
          </cell>
        </row>
        <row r="10">
          <cell r="B10">
            <v>26.349999999999998</v>
          </cell>
          <cell r="C10">
            <v>34.5</v>
          </cell>
          <cell r="D10">
            <v>19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11.879999999999999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27.845833333333331</v>
          </cell>
          <cell r="C11">
            <v>35.6</v>
          </cell>
          <cell r="D11">
            <v>19.899999999999999</v>
          </cell>
          <cell r="E11" t="str">
            <v>*</v>
          </cell>
          <cell r="F11" t="str">
            <v>*</v>
          </cell>
          <cell r="G11" t="str">
            <v>*</v>
          </cell>
          <cell r="H11">
            <v>9.3600000000000012</v>
          </cell>
          <cell r="I11" t="str">
            <v>NE</v>
          </cell>
          <cell r="J11">
            <v>28.8</v>
          </cell>
          <cell r="K11">
            <v>0</v>
          </cell>
        </row>
        <row r="12">
          <cell r="B12">
            <v>25.887500000000003</v>
          </cell>
          <cell r="C12">
            <v>31.1</v>
          </cell>
          <cell r="D12">
            <v>21.4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20.52</v>
          </cell>
          <cell r="I12" t="str">
            <v>S</v>
          </cell>
          <cell r="J12">
            <v>40.32</v>
          </cell>
          <cell r="K12">
            <v>0</v>
          </cell>
        </row>
        <row r="13">
          <cell r="B13">
            <v>25.820833333333329</v>
          </cell>
          <cell r="C13">
            <v>35.1</v>
          </cell>
          <cell r="D13">
            <v>17.5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21.96</v>
          </cell>
          <cell r="I13" t="str">
            <v>O</v>
          </cell>
          <cell r="J13">
            <v>46.080000000000005</v>
          </cell>
          <cell r="K13">
            <v>0</v>
          </cell>
        </row>
        <row r="14">
          <cell r="B14">
            <v>27.291666666666671</v>
          </cell>
          <cell r="C14">
            <v>35.5</v>
          </cell>
          <cell r="D14">
            <v>20.399999999999999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14.76</v>
          </cell>
          <cell r="I14" t="str">
            <v>O</v>
          </cell>
          <cell r="J14">
            <v>34.56</v>
          </cell>
          <cell r="K14">
            <v>0</v>
          </cell>
        </row>
        <row r="15">
          <cell r="B15">
            <v>24.158333333333335</v>
          </cell>
          <cell r="C15">
            <v>33.1</v>
          </cell>
          <cell r="D15">
            <v>18.899999999999999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30.96</v>
          </cell>
          <cell r="I15" t="str">
            <v>O</v>
          </cell>
          <cell r="J15">
            <v>72.72</v>
          </cell>
          <cell r="K15">
            <v>5.8</v>
          </cell>
        </row>
        <row r="16">
          <cell r="B16">
            <v>22.75</v>
          </cell>
          <cell r="C16">
            <v>29.5</v>
          </cell>
          <cell r="D16">
            <v>19.7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12.96</v>
          </cell>
          <cell r="I16" t="str">
            <v>L</v>
          </cell>
          <cell r="J16">
            <v>27.36</v>
          </cell>
          <cell r="K16">
            <v>5.2</v>
          </cell>
        </row>
        <row r="17">
          <cell r="B17">
            <v>22.545833333333334</v>
          </cell>
          <cell r="C17">
            <v>26.1</v>
          </cell>
          <cell r="D17">
            <v>20.399999999999999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11.16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24.670833333333334</v>
          </cell>
          <cell r="C18">
            <v>30.7</v>
          </cell>
          <cell r="D18">
            <v>19.2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11.16</v>
          </cell>
          <cell r="I18" t="str">
            <v>L</v>
          </cell>
          <cell r="J18">
            <v>24.48</v>
          </cell>
          <cell r="K18">
            <v>0</v>
          </cell>
        </row>
        <row r="19">
          <cell r="B19">
            <v>24.966666666666669</v>
          </cell>
          <cell r="C19">
            <v>31.2</v>
          </cell>
          <cell r="D19">
            <v>18.399999999999999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17.28</v>
          </cell>
          <cell r="I19" t="str">
            <v>NO</v>
          </cell>
          <cell r="J19">
            <v>34.200000000000003</v>
          </cell>
          <cell r="K19">
            <v>0</v>
          </cell>
        </row>
        <row r="20">
          <cell r="B20">
            <v>26.175000000000001</v>
          </cell>
          <cell r="C20">
            <v>34.6</v>
          </cell>
          <cell r="D20">
            <v>18.3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15.120000000000001</v>
          </cell>
          <cell r="I20" t="str">
            <v>O</v>
          </cell>
          <cell r="J20">
            <v>35.64</v>
          </cell>
          <cell r="K20">
            <v>0</v>
          </cell>
        </row>
        <row r="21">
          <cell r="B21">
            <v>26.225000000000005</v>
          </cell>
          <cell r="C21">
            <v>33.799999999999997</v>
          </cell>
          <cell r="D21">
            <v>17.3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26.28</v>
          </cell>
          <cell r="I21" t="str">
            <v>SE</v>
          </cell>
          <cell r="J21">
            <v>56.88</v>
          </cell>
          <cell r="K21">
            <v>0</v>
          </cell>
        </row>
        <row r="22">
          <cell r="B22">
            <v>22.383333333333329</v>
          </cell>
          <cell r="C22">
            <v>28.7</v>
          </cell>
          <cell r="D22">
            <v>16.5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21.6</v>
          </cell>
          <cell r="I22" t="str">
            <v>SE</v>
          </cell>
          <cell r="J22">
            <v>50.4</v>
          </cell>
          <cell r="K22">
            <v>0</v>
          </cell>
        </row>
        <row r="23">
          <cell r="B23">
            <v>20.225000000000005</v>
          </cell>
          <cell r="C23">
            <v>29.9</v>
          </cell>
          <cell r="D23">
            <v>7.9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14.4</v>
          </cell>
          <cell r="I23" t="str">
            <v>NE</v>
          </cell>
          <cell r="J23">
            <v>36.72</v>
          </cell>
          <cell r="K23">
            <v>0</v>
          </cell>
        </row>
        <row r="24">
          <cell r="B24">
            <v>22.554166666666664</v>
          </cell>
          <cell r="C24">
            <v>31.5</v>
          </cell>
          <cell r="D24">
            <v>11.2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15.840000000000002</v>
          </cell>
          <cell r="I24" t="str">
            <v>NE</v>
          </cell>
          <cell r="J24">
            <v>40.32</v>
          </cell>
          <cell r="K24">
            <v>0</v>
          </cell>
        </row>
        <row r="25">
          <cell r="B25">
            <v>24.904166666666672</v>
          </cell>
          <cell r="C25">
            <v>34.799999999999997</v>
          </cell>
          <cell r="D25">
            <v>14.1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11.520000000000001</v>
          </cell>
          <cell r="I25" t="str">
            <v>L</v>
          </cell>
          <cell r="J25">
            <v>27</v>
          </cell>
          <cell r="K25">
            <v>0</v>
          </cell>
        </row>
        <row r="26">
          <cell r="B26">
            <v>26.291666666666661</v>
          </cell>
          <cell r="C26">
            <v>34</v>
          </cell>
          <cell r="D26">
            <v>18.8</v>
          </cell>
          <cell r="E26" t="str">
            <v>*</v>
          </cell>
          <cell r="F26" t="str">
            <v>*</v>
          </cell>
          <cell r="G26" t="str">
            <v>*</v>
          </cell>
          <cell r="H26">
            <v>9.3600000000000012</v>
          </cell>
          <cell r="I26" t="str">
            <v>N</v>
          </cell>
          <cell r="J26">
            <v>19.079999999999998</v>
          </cell>
          <cell r="K26">
            <v>0</v>
          </cell>
        </row>
        <row r="27">
          <cell r="B27">
            <v>27.070833333333336</v>
          </cell>
          <cell r="C27">
            <v>34.1</v>
          </cell>
          <cell r="D27">
            <v>21.7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10.8</v>
          </cell>
          <cell r="I27" t="str">
            <v>N</v>
          </cell>
          <cell r="J27">
            <v>27.720000000000002</v>
          </cell>
          <cell r="K27">
            <v>0</v>
          </cell>
        </row>
        <row r="28">
          <cell r="B28">
            <v>28.11666666666666</v>
          </cell>
          <cell r="C28">
            <v>37</v>
          </cell>
          <cell r="D28">
            <v>18.600000000000001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10.8</v>
          </cell>
          <cell r="I28" t="str">
            <v>N</v>
          </cell>
          <cell r="J28">
            <v>25.92</v>
          </cell>
          <cell r="K28">
            <v>0</v>
          </cell>
        </row>
        <row r="29">
          <cell r="B29">
            <v>27.854166666666661</v>
          </cell>
          <cell r="C29">
            <v>34.9</v>
          </cell>
          <cell r="D29">
            <v>21</v>
          </cell>
          <cell r="E29" t="str">
            <v>*</v>
          </cell>
          <cell r="F29">
            <v>12</v>
          </cell>
          <cell r="G29" t="str">
            <v>*</v>
          </cell>
          <cell r="H29">
            <v>30.96</v>
          </cell>
          <cell r="I29" t="str">
            <v>N</v>
          </cell>
          <cell r="J29">
            <v>67.680000000000007</v>
          </cell>
          <cell r="K29">
            <v>5.4</v>
          </cell>
        </row>
        <row r="30">
          <cell r="B30">
            <v>26.383333333333329</v>
          </cell>
          <cell r="C30">
            <v>33</v>
          </cell>
          <cell r="D30">
            <v>21.6</v>
          </cell>
          <cell r="E30">
            <v>20.666666666666668</v>
          </cell>
          <cell r="F30">
            <v>32</v>
          </cell>
          <cell r="G30">
            <v>17</v>
          </cell>
          <cell r="H30">
            <v>22.68</v>
          </cell>
          <cell r="I30" t="str">
            <v>N</v>
          </cell>
          <cell r="J30">
            <v>42.12</v>
          </cell>
          <cell r="K30">
            <v>5.6000000000000005</v>
          </cell>
        </row>
        <row r="31">
          <cell r="B31">
            <v>25.370833333333326</v>
          </cell>
          <cell r="C31">
            <v>30.2</v>
          </cell>
          <cell r="D31">
            <v>21.6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11.16</v>
          </cell>
          <cell r="I31" t="str">
            <v>N</v>
          </cell>
          <cell r="J31">
            <v>25.2</v>
          </cell>
          <cell r="K31">
            <v>0</v>
          </cell>
        </row>
        <row r="32">
          <cell r="B32">
            <v>26.637500000000003</v>
          </cell>
          <cell r="C32">
            <v>31.8</v>
          </cell>
          <cell r="D32">
            <v>22.6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18.36</v>
          </cell>
          <cell r="I32" t="str">
            <v>N</v>
          </cell>
          <cell r="J32">
            <v>47.16</v>
          </cell>
          <cell r="K32">
            <v>11.6</v>
          </cell>
        </row>
        <row r="33">
          <cell r="B33">
            <v>23.729166666666668</v>
          </cell>
          <cell r="C33">
            <v>30.1</v>
          </cell>
          <cell r="D33">
            <v>21.7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29.880000000000003</v>
          </cell>
          <cell r="I33" t="str">
            <v>N</v>
          </cell>
          <cell r="J33">
            <v>48.96</v>
          </cell>
          <cell r="K33">
            <v>28</v>
          </cell>
        </row>
        <row r="34">
          <cell r="B34">
            <v>25.329166666666669</v>
          </cell>
          <cell r="C34">
            <v>31.2</v>
          </cell>
          <cell r="D34">
            <v>21.8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10.8</v>
          </cell>
          <cell r="I34" t="str">
            <v>N</v>
          </cell>
          <cell r="J34">
            <v>26.28</v>
          </cell>
          <cell r="K34">
            <v>0</v>
          </cell>
        </row>
      </sheetData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23.512499999999999</v>
          </cell>
          <cell r="C5">
            <v>32</v>
          </cell>
          <cell r="D5">
            <v>17.899999999999999</v>
          </cell>
          <cell r="E5">
            <v>72.25</v>
          </cell>
          <cell r="F5">
            <v>96</v>
          </cell>
          <cell r="G5">
            <v>44</v>
          </cell>
          <cell r="H5">
            <v>23.400000000000002</v>
          </cell>
          <cell r="I5" t="str">
            <v>N</v>
          </cell>
          <cell r="J5">
            <v>47.88</v>
          </cell>
          <cell r="K5">
            <v>1</v>
          </cell>
        </row>
        <row r="6">
          <cell r="B6">
            <v>22.162500000000005</v>
          </cell>
          <cell r="C6">
            <v>30.3</v>
          </cell>
          <cell r="D6">
            <v>17.3</v>
          </cell>
          <cell r="E6">
            <v>74.5</v>
          </cell>
          <cell r="F6">
            <v>96</v>
          </cell>
          <cell r="G6">
            <v>46</v>
          </cell>
          <cell r="H6">
            <v>37.080000000000005</v>
          </cell>
          <cell r="I6" t="str">
            <v>N</v>
          </cell>
          <cell r="J6">
            <v>74.160000000000011</v>
          </cell>
          <cell r="K6">
            <v>12.4</v>
          </cell>
        </row>
        <row r="7">
          <cell r="B7">
            <v>20.762499999999996</v>
          </cell>
          <cell r="C7">
            <v>26.9</v>
          </cell>
          <cell r="D7">
            <v>17.399999999999999</v>
          </cell>
          <cell r="E7">
            <v>83.833333333333329</v>
          </cell>
          <cell r="F7">
            <v>98</v>
          </cell>
          <cell r="G7">
            <v>54</v>
          </cell>
          <cell r="H7">
            <v>3.6</v>
          </cell>
          <cell r="I7" t="str">
            <v>S</v>
          </cell>
          <cell r="J7">
            <v>25.92</v>
          </cell>
          <cell r="K7">
            <v>0.4</v>
          </cell>
        </row>
        <row r="8">
          <cell r="B8">
            <v>22.695833333333329</v>
          </cell>
          <cell r="C8">
            <v>29.7</v>
          </cell>
          <cell r="D8">
            <v>18.600000000000001</v>
          </cell>
          <cell r="E8">
            <v>76.208333333333329</v>
          </cell>
          <cell r="F8">
            <v>93</v>
          </cell>
          <cell r="G8">
            <v>44</v>
          </cell>
          <cell r="H8">
            <v>4.6800000000000006</v>
          </cell>
          <cell r="I8" t="str">
            <v>L</v>
          </cell>
          <cell r="J8">
            <v>33.840000000000003</v>
          </cell>
          <cell r="K8">
            <v>2.8</v>
          </cell>
        </row>
        <row r="9">
          <cell r="B9">
            <v>24.712499999999995</v>
          </cell>
          <cell r="C9">
            <v>32.700000000000003</v>
          </cell>
          <cell r="D9">
            <v>20.2</v>
          </cell>
          <cell r="E9">
            <v>72</v>
          </cell>
          <cell r="F9">
            <v>90</v>
          </cell>
          <cell r="G9">
            <v>36</v>
          </cell>
          <cell r="H9">
            <v>17.28</v>
          </cell>
          <cell r="I9" t="str">
            <v>L</v>
          </cell>
          <cell r="J9">
            <v>69.12</v>
          </cell>
          <cell r="K9">
            <v>4.1999999999999993</v>
          </cell>
        </row>
        <row r="10">
          <cell r="B10">
            <v>24.912499999999998</v>
          </cell>
          <cell r="C10">
            <v>34.299999999999997</v>
          </cell>
          <cell r="D10">
            <v>19.399999999999999</v>
          </cell>
          <cell r="E10">
            <v>67.375</v>
          </cell>
          <cell r="F10">
            <v>91</v>
          </cell>
          <cell r="G10">
            <v>30</v>
          </cell>
          <cell r="H10">
            <v>28.44</v>
          </cell>
          <cell r="I10" t="str">
            <v>L</v>
          </cell>
          <cell r="J10">
            <v>47.88</v>
          </cell>
          <cell r="K10">
            <v>0</v>
          </cell>
        </row>
        <row r="11">
          <cell r="B11">
            <v>25.308333333333337</v>
          </cell>
          <cell r="C11">
            <v>34.1</v>
          </cell>
          <cell r="D11">
            <v>19.2</v>
          </cell>
          <cell r="E11">
            <v>63.916666666666664</v>
          </cell>
          <cell r="F11">
            <v>89</v>
          </cell>
          <cell r="G11">
            <v>33</v>
          </cell>
          <cell r="H11">
            <v>14.76</v>
          </cell>
          <cell r="I11" t="str">
            <v>L</v>
          </cell>
          <cell r="J11">
            <v>41.76</v>
          </cell>
          <cell r="K11">
            <v>0.2</v>
          </cell>
        </row>
        <row r="12">
          <cell r="B12">
            <v>23.416666666666661</v>
          </cell>
          <cell r="C12">
            <v>32.4</v>
          </cell>
          <cell r="D12">
            <v>19</v>
          </cell>
          <cell r="E12">
            <v>75.375</v>
          </cell>
          <cell r="F12">
            <v>91</v>
          </cell>
          <cell r="G12">
            <v>41</v>
          </cell>
          <cell r="H12">
            <v>26.28</v>
          </cell>
          <cell r="I12" t="str">
            <v>NO</v>
          </cell>
          <cell r="J12">
            <v>50.4</v>
          </cell>
          <cell r="K12">
            <v>0.2</v>
          </cell>
        </row>
        <row r="13">
          <cell r="B13">
            <v>24.700000000000003</v>
          </cell>
          <cell r="C13">
            <v>32.700000000000003</v>
          </cell>
          <cell r="D13">
            <v>18.3</v>
          </cell>
          <cell r="E13">
            <v>67.833333333333329</v>
          </cell>
          <cell r="F13">
            <v>93</v>
          </cell>
          <cell r="G13">
            <v>37</v>
          </cell>
          <cell r="H13">
            <v>21.6</v>
          </cell>
          <cell r="I13" t="str">
            <v>O</v>
          </cell>
          <cell r="J13">
            <v>43.92</v>
          </cell>
          <cell r="K13">
            <v>0.6</v>
          </cell>
        </row>
        <row r="14">
          <cell r="B14">
            <v>25.620833333333334</v>
          </cell>
          <cell r="C14">
            <v>33.4</v>
          </cell>
          <cell r="D14">
            <v>19.600000000000001</v>
          </cell>
          <cell r="E14">
            <v>67.791666666666671</v>
          </cell>
          <cell r="F14">
            <v>93</v>
          </cell>
          <cell r="G14">
            <v>38</v>
          </cell>
          <cell r="H14">
            <v>19.079999999999998</v>
          </cell>
          <cell r="I14" t="str">
            <v>NO</v>
          </cell>
          <cell r="J14">
            <v>39.96</v>
          </cell>
          <cell r="K14">
            <v>0</v>
          </cell>
        </row>
        <row r="15">
          <cell r="B15">
            <v>25.458333333333329</v>
          </cell>
          <cell r="C15">
            <v>33.1</v>
          </cell>
          <cell r="D15">
            <v>20.8</v>
          </cell>
          <cell r="E15">
            <v>67.375</v>
          </cell>
          <cell r="F15">
            <v>90</v>
          </cell>
          <cell r="G15">
            <v>41</v>
          </cell>
          <cell r="H15">
            <v>18.720000000000002</v>
          </cell>
          <cell r="I15" t="str">
            <v>NO</v>
          </cell>
          <cell r="J15">
            <v>35.28</v>
          </cell>
          <cell r="K15">
            <v>0</v>
          </cell>
        </row>
        <row r="16">
          <cell r="B16">
            <v>21.7</v>
          </cell>
          <cell r="C16">
            <v>23.3</v>
          </cell>
          <cell r="D16">
            <v>20.100000000000001</v>
          </cell>
          <cell r="E16">
            <v>86.666666666666671</v>
          </cell>
          <cell r="F16">
            <v>95</v>
          </cell>
          <cell r="G16">
            <v>72</v>
          </cell>
          <cell r="H16">
            <v>12.96</v>
          </cell>
          <cell r="I16" t="str">
            <v>N</v>
          </cell>
          <cell r="J16">
            <v>33.840000000000003</v>
          </cell>
          <cell r="K16">
            <v>9.7999999999999972</v>
          </cell>
        </row>
        <row r="17">
          <cell r="B17">
            <v>20.954166666666662</v>
          </cell>
          <cell r="C17">
            <v>25</v>
          </cell>
          <cell r="D17">
            <v>19.600000000000001</v>
          </cell>
          <cell r="E17">
            <v>91.958333333333329</v>
          </cell>
          <cell r="F17">
            <v>96</v>
          </cell>
          <cell r="G17">
            <v>77</v>
          </cell>
          <cell r="H17">
            <v>14.4</v>
          </cell>
          <cell r="I17" t="str">
            <v>N</v>
          </cell>
          <cell r="J17">
            <v>37.440000000000005</v>
          </cell>
          <cell r="K17">
            <v>12.399999999999999</v>
          </cell>
        </row>
        <row r="18">
          <cell r="B18">
            <v>22.516666666666669</v>
          </cell>
          <cell r="C18">
            <v>28.1</v>
          </cell>
          <cell r="D18">
            <v>19.899999999999999</v>
          </cell>
          <cell r="E18">
            <v>84.791666666666671</v>
          </cell>
          <cell r="F18">
            <v>96</v>
          </cell>
          <cell r="G18">
            <v>61</v>
          </cell>
          <cell r="H18">
            <v>6.84</v>
          </cell>
          <cell r="I18" t="str">
            <v>N</v>
          </cell>
          <cell r="J18">
            <v>23.040000000000003</v>
          </cell>
          <cell r="K18">
            <v>2.8000000000000003</v>
          </cell>
        </row>
        <row r="19">
          <cell r="B19">
            <v>22.491666666666671</v>
          </cell>
          <cell r="C19">
            <v>27.3</v>
          </cell>
          <cell r="D19">
            <v>19</v>
          </cell>
          <cell r="E19">
            <v>80.208333333333329</v>
          </cell>
          <cell r="F19">
            <v>95</v>
          </cell>
          <cell r="G19">
            <v>55</v>
          </cell>
          <cell r="H19">
            <v>33.480000000000004</v>
          </cell>
          <cell r="I19" t="str">
            <v>N</v>
          </cell>
          <cell r="J19">
            <v>52.92</v>
          </cell>
          <cell r="K19">
            <v>3.8000000000000003</v>
          </cell>
        </row>
        <row r="20">
          <cell r="B20">
            <v>22.474999999999998</v>
          </cell>
          <cell r="C20">
            <v>29.8</v>
          </cell>
          <cell r="D20">
            <v>18.7</v>
          </cell>
          <cell r="E20">
            <v>81.583333333333329</v>
          </cell>
          <cell r="F20">
            <v>95</v>
          </cell>
          <cell r="G20">
            <v>58</v>
          </cell>
          <cell r="H20">
            <v>13.68</v>
          </cell>
          <cell r="I20" t="str">
            <v>N</v>
          </cell>
          <cell r="J20">
            <v>33.840000000000003</v>
          </cell>
          <cell r="K20">
            <v>4.2</v>
          </cell>
        </row>
        <row r="21">
          <cell r="B21">
            <v>22.695833333333329</v>
          </cell>
          <cell r="C21">
            <v>28.8</v>
          </cell>
          <cell r="D21">
            <v>18.100000000000001</v>
          </cell>
          <cell r="E21">
            <v>79.083333333333329</v>
          </cell>
          <cell r="F21">
            <v>94</v>
          </cell>
          <cell r="G21">
            <v>52</v>
          </cell>
          <cell r="H21">
            <v>9</v>
          </cell>
          <cell r="I21" t="str">
            <v>N</v>
          </cell>
          <cell r="J21">
            <v>48.24</v>
          </cell>
          <cell r="K21">
            <v>6.4</v>
          </cell>
        </row>
        <row r="22">
          <cell r="B22">
            <v>21.854166666666671</v>
          </cell>
          <cell r="C22">
            <v>27.5</v>
          </cell>
          <cell r="D22">
            <v>17.399999999999999</v>
          </cell>
          <cell r="E22">
            <v>67.583333333333329</v>
          </cell>
          <cell r="F22">
            <v>93</v>
          </cell>
          <cell r="G22">
            <v>39</v>
          </cell>
          <cell r="H22">
            <v>22.32</v>
          </cell>
          <cell r="I22" t="str">
            <v>N</v>
          </cell>
          <cell r="J22">
            <v>46.440000000000005</v>
          </cell>
          <cell r="K22">
            <v>0</v>
          </cell>
        </row>
        <row r="23">
          <cell r="B23">
            <v>20.745833333333337</v>
          </cell>
          <cell r="C23">
            <v>29.4</v>
          </cell>
          <cell r="D23">
            <v>13.5</v>
          </cell>
          <cell r="E23">
            <v>53.083333333333336</v>
          </cell>
          <cell r="F23">
            <v>71</v>
          </cell>
          <cell r="G23">
            <v>31</v>
          </cell>
          <cell r="H23">
            <v>21.240000000000002</v>
          </cell>
          <cell r="I23" t="str">
            <v>N</v>
          </cell>
          <cell r="J23">
            <v>42.480000000000004</v>
          </cell>
          <cell r="K23">
            <v>0</v>
          </cell>
        </row>
        <row r="24">
          <cell r="B24">
            <v>23.391666666666666</v>
          </cell>
          <cell r="C24">
            <v>32.200000000000003</v>
          </cell>
          <cell r="D24">
            <v>16.5</v>
          </cell>
          <cell r="E24">
            <v>50.708333333333336</v>
          </cell>
          <cell r="F24">
            <v>67</v>
          </cell>
          <cell r="G24">
            <v>32</v>
          </cell>
          <cell r="H24">
            <v>14.04</v>
          </cell>
          <cell r="I24" t="str">
            <v>N</v>
          </cell>
          <cell r="J24">
            <v>34.92</v>
          </cell>
          <cell r="K24">
            <v>0</v>
          </cell>
        </row>
        <row r="25">
          <cell r="B25">
            <v>23.474999999999998</v>
          </cell>
          <cell r="C25">
            <v>27.9</v>
          </cell>
          <cell r="D25">
            <v>21.2</v>
          </cell>
          <cell r="E25">
            <v>59.666666666666664</v>
          </cell>
          <cell r="F25">
            <v>85</v>
          </cell>
          <cell r="G25">
            <v>37</v>
          </cell>
          <cell r="H25">
            <v>3.24</v>
          </cell>
          <cell r="I25" t="str">
            <v>N</v>
          </cell>
          <cell r="J25">
            <v>28.08</v>
          </cell>
          <cell r="K25">
            <v>0</v>
          </cell>
        </row>
        <row r="26">
          <cell r="B26">
            <v>23.354166666666668</v>
          </cell>
          <cell r="C26">
            <v>31.4</v>
          </cell>
          <cell r="D26">
            <v>18.5</v>
          </cell>
          <cell r="E26">
            <v>76.208333333333329</v>
          </cell>
          <cell r="F26">
            <v>94</v>
          </cell>
          <cell r="G26">
            <v>40</v>
          </cell>
          <cell r="H26">
            <v>1.8</v>
          </cell>
          <cell r="I26" t="str">
            <v>N</v>
          </cell>
          <cell r="J26">
            <v>29.16</v>
          </cell>
          <cell r="K26">
            <v>5</v>
          </cell>
        </row>
        <row r="27">
          <cell r="B27">
            <v>25.054166666666671</v>
          </cell>
          <cell r="C27">
            <v>33.5</v>
          </cell>
          <cell r="D27">
            <v>18.600000000000001</v>
          </cell>
          <cell r="E27">
            <v>67.625</v>
          </cell>
          <cell r="F27">
            <v>92</v>
          </cell>
          <cell r="G27">
            <v>31</v>
          </cell>
          <cell r="H27">
            <v>0.36000000000000004</v>
          </cell>
          <cell r="I27" t="str">
            <v>N</v>
          </cell>
          <cell r="J27">
            <v>18.36</v>
          </cell>
          <cell r="K27">
            <v>0</v>
          </cell>
        </row>
        <row r="28">
          <cell r="B28">
            <v>25.987500000000008</v>
          </cell>
          <cell r="C28">
            <v>33.299999999999997</v>
          </cell>
          <cell r="D28">
            <v>19.5</v>
          </cell>
          <cell r="E28">
            <v>63.708333333333336</v>
          </cell>
          <cell r="F28">
            <v>90</v>
          </cell>
          <cell r="G28">
            <v>33</v>
          </cell>
          <cell r="H28">
            <v>9.7200000000000006</v>
          </cell>
          <cell r="I28" t="str">
            <v>N</v>
          </cell>
          <cell r="J28">
            <v>32.76</v>
          </cell>
          <cell r="K28">
            <v>0</v>
          </cell>
        </row>
        <row r="29">
          <cell r="B29">
            <v>26.720833333333331</v>
          </cell>
          <cell r="C29">
            <v>33.5</v>
          </cell>
          <cell r="D29">
            <v>20.3</v>
          </cell>
          <cell r="E29">
            <v>65.291666666666671</v>
          </cell>
          <cell r="F29">
            <v>92</v>
          </cell>
          <cell r="G29">
            <v>34</v>
          </cell>
          <cell r="H29">
            <v>0.36000000000000004</v>
          </cell>
          <cell r="I29" t="str">
            <v>N</v>
          </cell>
          <cell r="J29">
            <v>24.48</v>
          </cell>
          <cell r="K29">
            <v>0</v>
          </cell>
        </row>
        <row r="30">
          <cell r="B30">
            <v>25.695833333333329</v>
          </cell>
          <cell r="C30">
            <v>33.1</v>
          </cell>
          <cell r="D30">
            <v>20.8</v>
          </cell>
          <cell r="E30">
            <v>67</v>
          </cell>
          <cell r="F30">
            <v>86</v>
          </cell>
          <cell r="G30">
            <v>33</v>
          </cell>
          <cell r="H30">
            <v>2.8800000000000003</v>
          </cell>
          <cell r="I30" t="str">
            <v>N</v>
          </cell>
          <cell r="J30">
            <v>27.36</v>
          </cell>
          <cell r="K30">
            <v>0</v>
          </cell>
        </row>
        <row r="31">
          <cell r="B31">
            <v>25.529166666666669</v>
          </cell>
          <cell r="C31">
            <v>31.1</v>
          </cell>
          <cell r="D31">
            <v>21.5</v>
          </cell>
          <cell r="E31">
            <v>70.875</v>
          </cell>
          <cell r="F31">
            <v>90</v>
          </cell>
          <cell r="G31">
            <v>44</v>
          </cell>
          <cell r="H31">
            <v>5.04</v>
          </cell>
          <cell r="I31" t="str">
            <v>N</v>
          </cell>
          <cell r="J31">
            <v>24.48</v>
          </cell>
          <cell r="K31">
            <v>0</v>
          </cell>
        </row>
        <row r="32">
          <cell r="B32">
            <v>25.958333333333329</v>
          </cell>
          <cell r="C32">
            <v>34</v>
          </cell>
          <cell r="D32">
            <v>21</v>
          </cell>
          <cell r="E32">
            <v>62.833333333333336</v>
          </cell>
          <cell r="F32">
            <v>90</v>
          </cell>
          <cell r="G32">
            <v>25</v>
          </cell>
          <cell r="H32">
            <v>28.8</v>
          </cell>
          <cell r="I32" t="str">
            <v>N</v>
          </cell>
          <cell r="J32">
            <v>51.84</v>
          </cell>
          <cell r="K32">
            <v>0.2</v>
          </cell>
        </row>
        <row r="33">
          <cell r="B33">
            <v>25.312499999999996</v>
          </cell>
          <cell r="C33">
            <v>32.9</v>
          </cell>
          <cell r="D33">
            <v>20.6</v>
          </cell>
          <cell r="E33">
            <v>70.458333333333329</v>
          </cell>
          <cell r="F33">
            <v>89</v>
          </cell>
          <cell r="G33">
            <v>41</v>
          </cell>
          <cell r="H33">
            <v>20.16</v>
          </cell>
          <cell r="I33" t="str">
            <v>N</v>
          </cell>
          <cell r="J33">
            <v>36.72</v>
          </cell>
          <cell r="K33">
            <v>0.2</v>
          </cell>
        </row>
        <row r="34">
          <cell r="B34">
            <v>24.279166666666665</v>
          </cell>
          <cell r="C34">
            <v>32.1</v>
          </cell>
          <cell r="D34">
            <v>21.1</v>
          </cell>
          <cell r="E34">
            <v>80.25</v>
          </cell>
          <cell r="F34">
            <v>94</v>
          </cell>
          <cell r="G34">
            <v>47</v>
          </cell>
          <cell r="H34">
            <v>19.079999999999998</v>
          </cell>
          <cell r="I34" t="str">
            <v>N</v>
          </cell>
          <cell r="J34">
            <v>32.04</v>
          </cell>
          <cell r="K34">
            <v>9.4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25.208333333333329</v>
          </cell>
          <cell r="C5">
            <v>32.9</v>
          </cell>
          <cell r="D5">
            <v>19.600000000000001</v>
          </cell>
          <cell r="E5">
            <v>73.625</v>
          </cell>
          <cell r="F5">
            <v>100</v>
          </cell>
          <cell r="G5">
            <v>45</v>
          </cell>
          <cell r="H5">
            <v>24.12</v>
          </cell>
          <cell r="I5" t="str">
            <v>N</v>
          </cell>
          <cell r="J5">
            <v>51.12</v>
          </cell>
          <cell r="K5">
            <v>14</v>
          </cell>
        </row>
        <row r="6">
          <cell r="B6">
            <v>20.958333333333336</v>
          </cell>
          <cell r="C6">
            <v>27.9</v>
          </cell>
          <cell r="D6">
            <v>17.100000000000001</v>
          </cell>
          <cell r="E6">
            <v>81.666666666666671</v>
          </cell>
          <cell r="F6">
            <v>100</v>
          </cell>
          <cell r="G6">
            <v>62</v>
          </cell>
          <cell r="H6">
            <v>28.08</v>
          </cell>
          <cell r="I6" t="str">
            <v>S</v>
          </cell>
          <cell r="J6">
            <v>60.12</v>
          </cell>
          <cell r="K6">
            <v>48.599999999999994</v>
          </cell>
        </row>
        <row r="7">
          <cell r="B7">
            <v>17.525000000000002</v>
          </cell>
          <cell r="C7">
            <v>25.7</v>
          </cell>
          <cell r="D7">
            <v>10.9</v>
          </cell>
          <cell r="E7">
            <v>66.541666666666671</v>
          </cell>
          <cell r="F7">
            <v>100</v>
          </cell>
          <cell r="G7">
            <v>25</v>
          </cell>
          <cell r="H7">
            <v>25.2</v>
          </cell>
          <cell r="I7" t="str">
            <v>S</v>
          </cell>
          <cell r="J7">
            <v>35.64</v>
          </cell>
          <cell r="K7">
            <v>0</v>
          </cell>
        </row>
        <row r="8">
          <cell r="B8">
            <v>20.824999999999999</v>
          </cell>
          <cell r="C8">
            <v>29.6</v>
          </cell>
          <cell r="D8">
            <v>13.5</v>
          </cell>
          <cell r="E8">
            <v>52.958333333333336</v>
          </cell>
          <cell r="F8">
            <v>80</v>
          </cell>
          <cell r="G8">
            <v>25</v>
          </cell>
          <cell r="H8">
            <v>16.920000000000002</v>
          </cell>
          <cell r="I8" t="str">
            <v>S</v>
          </cell>
          <cell r="J8">
            <v>23.400000000000002</v>
          </cell>
          <cell r="K8">
            <v>0</v>
          </cell>
        </row>
        <row r="9">
          <cell r="B9">
            <v>24.133333333333336</v>
          </cell>
          <cell r="C9">
            <v>31.9</v>
          </cell>
          <cell r="D9">
            <v>18.399999999999999</v>
          </cell>
          <cell r="E9">
            <v>52.833333333333336</v>
          </cell>
          <cell r="F9">
            <v>63</v>
          </cell>
          <cell r="G9">
            <v>34</v>
          </cell>
          <cell r="H9">
            <v>15.840000000000002</v>
          </cell>
          <cell r="I9" t="str">
            <v>SE</v>
          </cell>
          <cell r="J9">
            <v>28.08</v>
          </cell>
          <cell r="K9">
            <v>0</v>
          </cell>
        </row>
        <row r="10">
          <cell r="B10">
            <v>25.587500000000002</v>
          </cell>
          <cell r="C10">
            <v>32.4</v>
          </cell>
          <cell r="D10">
            <v>19.5</v>
          </cell>
          <cell r="E10">
            <v>56.166666666666664</v>
          </cell>
          <cell r="F10">
            <v>73</v>
          </cell>
          <cell r="G10">
            <v>36</v>
          </cell>
          <cell r="H10">
            <v>18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27.308333333333337</v>
          </cell>
          <cell r="C11">
            <v>34.4</v>
          </cell>
          <cell r="D11">
            <v>20.9</v>
          </cell>
          <cell r="E11">
            <v>54.375</v>
          </cell>
          <cell r="F11">
            <v>79</v>
          </cell>
          <cell r="G11">
            <v>29</v>
          </cell>
          <cell r="H11">
            <v>15.48</v>
          </cell>
          <cell r="I11" t="str">
            <v>SE</v>
          </cell>
          <cell r="J11">
            <v>31.319999999999997</v>
          </cell>
          <cell r="K11">
            <v>0</v>
          </cell>
        </row>
        <row r="12">
          <cell r="B12">
            <v>24.754166666666666</v>
          </cell>
          <cell r="C12">
            <v>28.4</v>
          </cell>
          <cell r="D12">
            <v>21.2</v>
          </cell>
          <cell r="E12">
            <v>68.5</v>
          </cell>
          <cell r="F12">
            <v>100</v>
          </cell>
          <cell r="G12">
            <v>47</v>
          </cell>
          <cell r="H12">
            <v>15.120000000000001</v>
          </cell>
          <cell r="I12" t="str">
            <v>L</v>
          </cell>
          <cell r="J12">
            <v>25.56</v>
          </cell>
          <cell r="K12">
            <v>6.2</v>
          </cell>
        </row>
        <row r="13">
          <cell r="B13">
            <v>24.8125</v>
          </cell>
          <cell r="C13">
            <v>30.7</v>
          </cell>
          <cell r="D13">
            <v>19.8</v>
          </cell>
          <cell r="E13">
            <v>72.8</v>
          </cell>
          <cell r="F13">
            <v>100</v>
          </cell>
          <cell r="G13">
            <v>48</v>
          </cell>
          <cell r="H13">
            <v>15.48</v>
          </cell>
          <cell r="I13" t="str">
            <v>NO</v>
          </cell>
          <cell r="J13">
            <v>32.76</v>
          </cell>
          <cell r="K13">
            <v>0</v>
          </cell>
        </row>
        <row r="14">
          <cell r="B14">
            <v>26.379166666666674</v>
          </cell>
          <cell r="C14">
            <v>32.700000000000003</v>
          </cell>
          <cell r="D14">
            <v>21.3</v>
          </cell>
          <cell r="E14">
            <v>73.75</v>
          </cell>
          <cell r="F14">
            <v>96</v>
          </cell>
          <cell r="G14">
            <v>44</v>
          </cell>
          <cell r="H14">
            <v>12.6</v>
          </cell>
          <cell r="I14" t="str">
            <v>S</v>
          </cell>
          <cell r="J14">
            <v>27</v>
          </cell>
          <cell r="K14">
            <v>0</v>
          </cell>
        </row>
        <row r="15">
          <cell r="B15">
            <v>22.366666666666671</v>
          </cell>
          <cell r="C15">
            <v>26.7</v>
          </cell>
          <cell r="D15">
            <v>17.5</v>
          </cell>
          <cell r="E15">
            <v>80.400000000000006</v>
          </cell>
          <cell r="F15">
            <v>100</v>
          </cell>
          <cell r="G15">
            <v>58</v>
          </cell>
          <cell r="H15">
            <v>45</v>
          </cell>
          <cell r="I15" t="str">
            <v>S</v>
          </cell>
          <cell r="J15">
            <v>77.400000000000006</v>
          </cell>
          <cell r="K15">
            <v>25.799999999999997</v>
          </cell>
        </row>
        <row r="16">
          <cell r="B16">
            <v>22.483333333333334</v>
          </cell>
          <cell r="C16">
            <v>28.4</v>
          </cell>
          <cell r="D16">
            <v>18.100000000000001</v>
          </cell>
          <cell r="E16">
            <v>81.454545454545453</v>
          </cell>
          <cell r="F16">
            <v>100</v>
          </cell>
          <cell r="G16">
            <v>59</v>
          </cell>
          <cell r="H16">
            <v>16.920000000000002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22.779166666666669</v>
          </cell>
          <cell r="C17">
            <v>27.9</v>
          </cell>
          <cell r="D17">
            <v>18.600000000000001</v>
          </cell>
          <cell r="E17">
            <v>80.416666666666671</v>
          </cell>
          <cell r="F17">
            <v>100</v>
          </cell>
          <cell r="G17">
            <v>57</v>
          </cell>
          <cell r="H17">
            <v>21.6</v>
          </cell>
          <cell r="I17" t="str">
            <v>NE</v>
          </cell>
          <cell r="J17">
            <v>40.680000000000007</v>
          </cell>
          <cell r="K17">
            <v>0</v>
          </cell>
        </row>
        <row r="18">
          <cell r="B18">
            <v>23.962500000000002</v>
          </cell>
          <cell r="C18">
            <v>30</v>
          </cell>
          <cell r="D18">
            <v>19.100000000000001</v>
          </cell>
          <cell r="E18">
            <v>73.13636363636364</v>
          </cell>
          <cell r="F18">
            <v>100</v>
          </cell>
          <cell r="G18">
            <v>45</v>
          </cell>
          <cell r="H18">
            <v>14.76</v>
          </cell>
          <cell r="I18" t="str">
            <v>L</v>
          </cell>
          <cell r="J18">
            <v>28.8</v>
          </cell>
          <cell r="K18">
            <v>0</v>
          </cell>
        </row>
        <row r="19">
          <cell r="B19">
            <v>24.512500000000003</v>
          </cell>
          <cell r="C19">
            <v>30.4</v>
          </cell>
          <cell r="D19">
            <v>20.5</v>
          </cell>
          <cell r="E19">
            <v>73.583333333333329</v>
          </cell>
          <cell r="F19">
            <v>99</v>
          </cell>
          <cell r="G19">
            <v>46</v>
          </cell>
          <cell r="H19">
            <v>17.28</v>
          </cell>
          <cell r="I19" t="str">
            <v>SE</v>
          </cell>
          <cell r="J19">
            <v>32.76</v>
          </cell>
          <cell r="K19">
            <v>1.2</v>
          </cell>
        </row>
        <row r="20">
          <cell r="B20">
            <v>22.816666666666674</v>
          </cell>
          <cell r="C20">
            <v>29.7</v>
          </cell>
          <cell r="D20">
            <v>17.600000000000001</v>
          </cell>
          <cell r="E20">
            <v>74.058823529411768</v>
          </cell>
          <cell r="F20">
            <v>100</v>
          </cell>
          <cell r="G20">
            <v>48</v>
          </cell>
          <cell r="H20">
            <v>14.04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23.408333333333335</v>
          </cell>
          <cell r="C21">
            <v>30.7</v>
          </cell>
          <cell r="D21">
            <v>19.100000000000001</v>
          </cell>
          <cell r="E21">
            <v>76.125</v>
          </cell>
          <cell r="F21">
            <v>100</v>
          </cell>
          <cell r="G21">
            <v>41</v>
          </cell>
          <cell r="H21">
            <v>20.16</v>
          </cell>
          <cell r="I21" t="str">
            <v>S</v>
          </cell>
          <cell r="J21">
            <v>51.12</v>
          </cell>
          <cell r="K21">
            <v>0.2</v>
          </cell>
        </row>
        <row r="22">
          <cell r="B22">
            <v>17.929166666666667</v>
          </cell>
          <cell r="C22">
            <v>23.3</v>
          </cell>
          <cell r="D22">
            <v>13</v>
          </cell>
          <cell r="E22">
            <v>64.590909090909093</v>
          </cell>
          <cell r="F22">
            <v>100</v>
          </cell>
          <cell r="G22">
            <v>34</v>
          </cell>
          <cell r="H22">
            <v>16.559999999999999</v>
          </cell>
          <cell r="I22" t="str">
            <v>S</v>
          </cell>
          <cell r="J22">
            <v>43.2</v>
          </cell>
          <cell r="K22">
            <v>0</v>
          </cell>
        </row>
        <row r="23">
          <cell r="B23">
            <v>19.733333333333331</v>
          </cell>
          <cell r="C23">
            <v>28.3</v>
          </cell>
          <cell r="D23">
            <v>12.8</v>
          </cell>
          <cell r="E23">
            <v>54.416666666666664</v>
          </cell>
          <cell r="F23">
            <v>77</v>
          </cell>
          <cell r="G23">
            <v>28</v>
          </cell>
          <cell r="H23">
            <v>25.92</v>
          </cell>
          <cell r="I23" t="str">
            <v>NE</v>
          </cell>
          <cell r="J23">
            <v>43.2</v>
          </cell>
          <cell r="K23">
            <v>0</v>
          </cell>
        </row>
        <row r="24">
          <cell r="B24">
            <v>22.566666666666666</v>
          </cell>
          <cell r="C24">
            <v>30</v>
          </cell>
          <cell r="D24">
            <v>16.399999999999999</v>
          </cell>
          <cell r="E24">
            <v>51</v>
          </cell>
          <cell r="F24">
            <v>73</v>
          </cell>
          <cell r="G24">
            <v>26</v>
          </cell>
          <cell r="H24">
            <v>21.240000000000002</v>
          </cell>
          <cell r="I24" t="str">
            <v>SE</v>
          </cell>
          <cell r="J24">
            <v>35.28</v>
          </cell>
          <cell r="K24">
            <v>0</v>
          </cell>
        </row>
        <row r="25">
          <cell r="B25">
            <v>25.133333333333329</v>
          </cell>
          <cell r="C25">
            <v>33</v>
          </cell>
          <cell r="D25">
            <v>17.7</v>
          </cell>
          <cell r="E25">
            <v>46.75</v>
          </cell>
          <cell r="F25">
            <v>72</v>
          </cell>
          <cell r="G25">
            <v>24</v>
          </cell>
          <cell r="H25">
            <v>11.16</v>
          </cell>
          <cell r="I25" t="str">
            <v>SE</v>
          </cell>
          <cell r="J25">
            <v>22.32</v>
          </cell>
          <cell r="K25">
            <v>0</v>
          </cell>
        </row>
        <row r="26">
          <cell r="B26">
            <v>24.791666666666668</v>
          </cell>
          <cell r="C26">
            <v>31.9</v>
          </cell>
          <cell r="D26">
            <v>19</v>
          </cell>
          <cell r="E26">
            <v>53.375</v>
          </cell>
          <cell r="F26">
            <v>71</v>
          </cell>
          <cell r="G26">
            <v>32</v>
          </cell>
          <cell r="H26">
            <v>14.76</v>
          </cell>
          <cell r="I26" t="str">
            <v>S</v>
          </cell>
          <cell r="J26">
            <v>28.08</v>
          </cell>
          <cell r="K26">
            <v>0</v>
          </cell>
        </row>
        <row r="27">
          <cell r="B27">
            <v>23.741666666666671</v>
          </cell>
          <cell r="C27">
            <v>31.6</v>
          </cell>
          <cell r="D27">
            <v>17.3</v>
          </cell>
          <cell r="E27">
            <v>57.5</v>
          </cell>
          <cell r="F27">
            <v>84</v>
          </cell>
          <cell r="G27">
            <v>29</v>
          </cell>
          <cell r="H27">
            <v>17.64</v>
          </cell>
          <cell r="I27" t="str">
            <v>S</v>
          </cell>
          <cell r="J27">
            <v>30.240000000000002</v>
          </cell>
          <cell r="K27">
            <v>0</v>
          </cell>
        </row>
        <row r="28">
          <cell r="B28">
            <v>26.720833333333331</v>
          </cell>
          <cell r="C28">
            <v>35.4</v>
          </cell>
          <cell r="D28">
            <v>20.8</v>
          </cell>
          <cell r="E28">
            <v>44.333333333333336</v>
          </cell>
          <cell r="F28">
            <v>64</v>
          </cell>
          <cell r="G28">
            <v>29</v>
          </cell>
          <cell r="H28">
            <v>13.32</v>
          </cell>
          <cell r="I28" t="str">
            <v>S</v>
          </cell>
          <cell r="J28">
            <v>20.16</v>
          </cell>
          <cell r="K28">
            <v>0</v>
          </cell>
        </row>
        <row r="29">
          <cell r="B29">
            <v>26.574999999999999</v>
          </cell>
          <cell r="C29">
            <v>32</v>
          </cell>
          <cell r="D29">
            <v>22.5</v>
          </cell>
          <cell r="E29">
            <v>62.5</v>
          </cell>
          <cell r="F29">
            <v>83</v>
          </cell>
          <cell r="G29">
            <v>50</v>
          </cell>
          <cell r="H29">
            <v>20.88</v>
          </cell>
          <cell r="I29" t="str">
            <v>SE</v>
          </cell>
          <cell r="J29">
            <v>42.12</v>
          </cell>
          <cell r="K29">
            <v>0</v>
          </cell>
        </row>
        <row r="30">
          <cell r="B30">
            <v>25.354166666666661</v>
          </cell>
          <cell r="C30">
            <v>33.4</v>
          </cell>
          <cell r="D30">
            <v>19.7</v>
          </cell>
          <cell r="E30">
            <v>71.833333333333329</v>
          </cell>
          <cell r="F30">
            <v>97</v>
          </cell>
          <cell r="G30">
            <v>44</v>
          </cell>
          <cell r="H30">
            <v>16.559999999999999</v>
          </cell>
          <cell r="I30" t="str">
            <v>NE</v>
          </cell>
          <cell r="J30">
            <v>31.680000000000003</v>
          </cell>
          <cell r="K30">
            <v>0</v>
          </cell>
        </row>
        <row r="31">
          <cell r="B31">
            <v>26.608333333333338</v>
          </cell>
          <cell r="C31">
            <v>33.700000000000003</v>
          </cell>
          <cell r="D31">
            <v>23.5</v>
          </cell>
          <cell r="E31">
            <v>71.125</v>
          </cell>
          <cell r="F31">
            <v>95</v>
          </cell>
          <cell r="G31">
            <v>42</v>
          </cell>
          <cell r="H31">
            <v>17.64</v>
          </cell>
          <cell r="I31" t="str">
            <v>N</v>
          </cell>
          <cell r="J31">
            <v>75.960000000000008</v>
          </cell>
          <cell r="K31">
            <v>3.4000000000000004</v>
          </cell>
        </row>
        <row r="32">
          <cell r="B32">
            <v>23.637500000000003</v>
          </cell>
          <cell r="C32">
            <v>25</v>
          </cell>
          <cell r="D32">
            <v>22.5</v>
          </cell>
          <cell r="E32">
            <v>93.333333333333329</v>
          </cell>
          <cell r="F32">
            <v>100</v>
          </cell>
          <cell r="G32">
            <v>72</v>
          </cell>
          <cell r="H32">
            <v>15.48</v>
          </cell>
          <cell r="I32" t="str">
            <v>SE</v>
          </cell>
          <cell r="J32">
            <v>31.680000000000003</v>
          </cell>
          <cell r="K32">
            <v>1.8</v>
          </cell>
        </row>
        <row r="33">
          <cell r="B33">
            <v>24.8125</v>
          </cell>
          <cell r="C33">
            <v>31.2</v>
          </cell>
          <cell r="D33">
            <v>20.3</v>
          </cell>
          <cell r="E33">
            <v>74.944444444444443</v>
          </cell>
          <cell r="F33">
            <v>100</v>
          </cell>
          <cell r="G33">
            <v>47</v>
          </cell>
          <cell r="H33">
            <v>16.2</v>
          </cell>
          <cell r="I33" t="str">
            <v>S</v>
          </cell>
          <cell r="J33">
            <v>32.4</v>
          </cell>
          <cell r="K33">
            <v>0</v>
          </cell>
        </row>
        <row r="34">
          <cell r="B34">
            <v>23.541666666666668</v>
          </cell>
          <cell r="C34">
            <v>29.5</v>
          </cell>
          <cell r="D34">
            <v>18.600000000000001</v>
          </cell>
          <cell r="E34">
            <v>76.75</v>
          </cell>
          <cell r="F34">
            <v>93</v>
          </cell>
          <cell r="G34">
            <v>57</v>
          </cell>
          <cell r="H34">
            <v>14.04</v>
          </cell>
          <cell r="I34" t="str">
            <v>S</v>
          </cell>
          <cell r="J34">
            <v>29.880000000000003</v>
          </cell>
          <cell r="K34">
            <v>0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25.958333333333332</v>
          </cell>
          <cell r="C5">
            <v>34.1</v>
          </cell>
          <cell r="D5">
            <v>19.399999999999999</v>
          </cell>
          <cell r="E5">
            <v>60.791666666666664</v>
          </cell>
          <cell r="F5">
            <v>82</v>
          </cell>
          <cell r="G5">
            <v>39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22.204166666666669</v>
          </cell>
          <cell r="C6">
            <v>26.7</v>
          </cell>
          <cell r="D6">
            <v>17.399999999999999</v>
          </cell>
          <cell r="E6">
            <v>77.791666666666671</v>
          </cell>
          <cell r="F6">
            <v>94</v>
          </cell>
          <cell r="G6">
            <v>58</v>
          </cell>
          <cell r="H6" t="str">
            <v>*</v>
          </cell>
          <cell r="I6" t="str">
            <v>*</v>
          </cell>
          <cell r="J6" t="str">
            <v>*</v>
          </cell>
          <cell r="K6">
            <v>18.599999999999998</v>
          </cell>
        </row>
        <row r="7">
          <cell r="B7">
            <v>20.3125</v>
          </cell>
          <cell r="C7">
            <v>26</v>
          </cell>
          <cell r="D7">
            <v>16.3</v>
          </cell>
          <cell r="E7">
            <v>79.791666666666671</v>
          </cell>
          <cell r="F7">
            <v>96</v>
          </cell>
          <cell r="G7">
            <v>56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22.620833333333326</v>
          </cell>
          <cell r="C8">
            <v>31.2</v>
          </cell>
          <cell r="D8">
            <v>15.4</v>
          </cell>
          <cell r="E8">
            <v>61.666666666666664</v>
          </cell>
          <cell r="F8">
            <v>89</v>
          </cell>
          <cell r="G8">
            <v>37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25.683333333333334</v>
          </cell>
          <cell r="C9">
            <v>33.799999999999997</v>
          </cell>
          <cell r="D9">
            <v>18.7</v>
          </cell>
          <cell r="E9">
            <v>61</v>
          </cell>
          <cell r="F9">
            <v>86</v>
          </cell>
          <cell r="G9">
            <v>35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26.104166666666668</v>
          </cell>
          <cell r="C10">
            <v>34.6</v>
          </cell>
          <cell r="D10">
            <v>19.8</v>
          </cell>
          <cell r="E10">
            <v>59.958333333333336</v>
          </cell>
          <cell r="F10">
            <v>80</v>
          </cell>
          <cell r="G10">
            <v>32</v>
          </cell>
          <cell r="H10" t="str">
            <v>*</v>
          </cell>
          <cell r="I10" t="str">
            <v>*</v>
          </cell>
          <cell r="J10" t="str">
            <v>*</v>
          </cell>
          <cell r="K10">
            <v>1.8</v>
          </cell>
        </row>
        <row r="11">
          <cell r="B11">
            <v>27.320833333333329</v>
          </cell>
          <cell r="C11">
            <v>35.200000000000003</v>
          </cell>
          <cell r="D11">
            <v>20.6</v>
          </cell>
          <cell r="E11">
            <v>58.166666666666664</v>
          </cell>
          <cell r="F11">
            <v>84</v>
          </cell>
          <cell r="G11">
            <v>28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25.012500000000003</v>
          </cell>
          <cell r="C12">
            <v>30</v>
          </cell>
          <cell r="D12">
            <v>21.5</v>
          </cell>
          <cell r="E12">
            <v>64.708333333333329</v>
          </cell>
          <cell r="F12">
            <v>83</v>
          </cell>
          <cell r="G12">
            <v>47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25.341666666666669</v>
          </cell>
          <cell r="C13">
            <v>33.6</v>
          </cell>
          <cell r="D13">
            <v>18.899999999999999</v>
          </cell>
          <cell r="E13">
            <v>68.541666666666671</v>
          </cell>
          <cell r="F13">
            <v>95</v>
          </cell>
          <cell r="G13">
            <v>37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27.945833333333329</v>
          </cell>
          <cell r="C14">
            <v>34.700000000000003</v>
          </cell>
          <cell r="D14">
            <v>22.3</v>
          </cell>
          <cell r="E14">
            <v>61.458333333333336</v>
          </cell>
          <cell r="F14">
            <v>84</v>
          </cell>
          <cell r="G14">
            <v>38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24.362500000000001</v>
          </cell>
          <cell r="C15">
            <v>33.299999999999997</v>
          </cell>
          <cell r="D15">
            <v>19</v>
          </cell>
          <cell r="E15">
            <v>74.833333333333329</v>
          </cell>
          <cell r="F15">
            <v>93</v>
          </cell>
          <cell r="G15">
            <v>43</v>
          </cell>
          <cell r="H15" t="str">
            <v>*</v>
          </cell>
          <cell r="I15" t="str">
            <v>*</v>
          </cell>
          <cell r="J15" t="str">
            <v>*</v>
          </cell>
          <cell r="K15">
            <v>4.8</v>
          </cell>
        </row>
        <row r="16">
          <cell r="B16">
            <v>22.704166666666666</v>
          </cell>
          <cell r="C16">
            <v>27.8</v>
          </cell>
          <cell r="D16">
            <v>19.899999999999999</v>
          </cell>
          <cell r="E16">
            <v>78.5</v>
          </cell>
          <cell r="F16">
            <v>91</v>
          </cell>
          <cell r="G16">
            <v>58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0.60000000000000009</v>
          </cell>
        </row>
        <row r="17">
          <cell r="B17">
            <v>22.716666666666665</v>
          </cell>
          <cell r="C17">
            <v>25.1</v>
          </cell>
          <cell r="D17">
            <v>20.8</v>
          </cell>
          <cell r="E17">
            <v>79.541666666666671</v>
          </cell>
          <cell r="F17">
            <v>89</v>
          </cell>
          <cell r="G17">
            <v>67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23.720833333333331</v>
          </cell>
          <cell r="C18">
            <v>29.9</v>
          </cell>
          <cell r="D18">
            <v>19.7</v>
          </cell>
          <cell r="E18">
            <v>74.25</v>
          </cell>
          <cell r="F18">
            <v>93</v>
          </cell>
          <cell r="G18">
            <v>48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24.083333333333329</v>
          </cell>
          <cell r="C19">
            <v>29.1</v>
          </cell>
          <cell r="D19">
            <v>19.8</v>
          </cell>
          <cell r="E19">
            <v>69.75</v>
          </cell>
          <cell r="F19">
            <v>85</v>
          </cell>
          <cell r="G19">
            <v>46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25.691666666666674</v>
          </cell>
          <cell r="C20">
            <v>34</v>
          </cell>
          <cell r="D20">
            <v>18.899999999999999</v>
          </cell>
          <cell r="E20">
            <v>61.833333333333336</v>
          </cell>
          <cell r="F20">
            <v>88</v>
          </cell>
          <cell r="G20">
            <v>31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25.854166666666668</v>
          </cell>
          <cell r="C21">
            <v>34</v>
          </cell>
          <cell r="D21">
            <v>19.100000000000001</v>
          </cell>
          <cell r="E21">
            <v>61.458333333333336</v>
          </cell>
          <cell r="F21">
            <v>92</v>
          </cell>
          <cell r="G21">
            <v>27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22.291666666666671</v>
          </cell>
          <cell r="C22">
            <v>28.4</v>
          </cell>
          <cell r="D22">
            <v>15.7</v>
          </cell>
          <cell r="E22">
            <v>52.541666666666664</v>
          </cell>
          <cell r="F22">
            <v>82</v>
          </cell>
          <cell r="G22">
            <v>19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20.466666666666665</v>
          </cell>
          <cell r="C23">
            <v>30.6</v>
          </cell>
          <cell r="D23">
            <v>9.8000000000000007</v>
          </cell>
          <cell r="E23">
            <v>51.333333333333336</v>
          </cell>
          <cell r="F23">
            <v>85</v>
          </cell>
          <cell r="G23">
            <v>22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23.966666666666665</v>
          </cell>
          <cell r="C24">
            <v>33.1</v>
          </cell>
          <cell r="D24">
            <v>15.5</v>
          </cell>
          <cell r="E24">
            <v>44.458333333333336</v>
          </cell>
          <cell r="F24">
            <v>67</v>
          </cell>
          <cell r="G24">
            <v>25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26.391666666666666</v>
          </cell>
          <cell r="C25">
            <v>34.6</v>
          </cell>
          <cell r="D25">
            <v>19.399999999999999</v>
          </cell>
          <cell r="E25">
            <v>41.625</v>
          </cell>
          <cell r="F25">
            <v>59</v>
          </cell>
          <cell r="G25">
            <v>23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27.070833333333336</v>
          </cell>
          <cell r="C26">
            <v>33</v>
          </cell>
          <cell r="D26">
            <v>21.2</v>
          </cell>
          <cell r="E26">
            <v>47.791666666666664</v>
          </cell>
          <cell r="F26">
            <v>75</v>
          </cell>
          <cell r="G26">
            <v>26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27.279166666666669</v>
          </cell>
          <cell r="C27">
            <v>35.1</v>
          </cell>
          <cell r="D27">
            <v>21</v>
          </cell>
          <cell r="E27">
            <v>48.208333333333336</v>
          </cell>
          <cell r="F27">
            <v>70</v>
          </cell>
          <cell r="G27">
            <v>27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28.57083333333334</v>
          </cell>
          <cell r="C28">
            <v>37</v>
          </cell>
          <cell r="D28">
            <v>19.8</v>
          </cell>
          <cell r="E28">
            <v>48.083333333333336</v>
          </cell>
          <cell r="F28">
            <v>79</v>
          </cell>
          <cell r="G28">
            <v>26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28.341666666666658</v>
          </cell>
          <cell r="C29">
            <v>35.6</v>
          </cell>
          <cell r="D29">
            <v>22.6</v>
          </cell>
          <cell r="E29">
            <v>60.458333333333336</v>
          </cell>
          <cell r="F29">
            <v>87</v>
          </cell>
          <cell r="G29">
            <v>32</v>
          </cell>
          <cell r="H29">
            <v>11.879999999999999</v>
          </cell>
          <cell r="I29" t="str">
            <v>NO</v>
          </cell>
          <cell r="J29">
            <v>45.36</v>
          </cell>
          <cell r="K29">
            <v>3.6</v>
          </cell>
        </row>
        <row r="30">
          <cell r="B30">
            <v>25.55</v>
          </cell>
          <cell r="C30">
            <v>32.200000000000003</v>
          </cell>
          <cell r="D30">
            <v>21.3</v>
          </cell>
          <cell r="E30">
            <v>70.083333333333329</v>
          </cell>
          <cell r="F30">
            <v>92</v>
          </cell>
          <cell r="G30">
            <v>45</v>
          </cell>
          <cell r="H30">
            <v>16.920000000000002</v>
          </cell>
          <cell r="I30" t="str">
            <v>NO</v>
          </cell>
          <cell r="J30">
            <v>39.6</v>
          </cell>
          <cell r="K30">
            <v>2.8</v>
          </cell>
        </row>
        <row r="31">
          <cell r="B31">
            <v>27.058333333333326</v>
          </cell>
          <cell r="C31">
            <v>33.1</v>
          </cell>
          <cell r="D31">
            <v>22.6</v>
          </cell>
          <cell r="E31">
            <v>67.041666666666671</v>
          </cell>
          <cell r="F31">
            <v>88</v>
          </cell>
          <cell r="G31">
            <v>42</v>
          </cell>
          <cell r="H31">
            <v>13.32</v>
          </cell>
          <cell r="I31" t="str">
            <v>NO</v>
          </cell>
          <cell r="J31">
            <v>29.16</v>
          </cell>
          <cell r="K31">
            <v>0</v>
          </cell>
        </row>
        <row r="32">
          <cell r="B32">
            <v>27.508333333333336</v>
          </cell>
          <cell r="C32">
            <v>34.5</v>
          </cell>
          <cell r="D32">
            <v>22.6</v>
          </cell>
          <cell r="E32">
            <v>59.791666666666664</v>
          </cell>
          <cell r="F32">
            <v>81</v>
          </cell>
          <cell r="G32">
            <v>32</v>
          </cell>
          <cell r="H32">
            <v>17.64</v>
          </cell>
          <cell r="I32" t="str">
            <v>N</v>
          </cell>
          <cell r="J32">
            <v>35.64</v>
          </cell>
          <cell r="K32">
            <v>0</v>
          </cell>
        </row>
        <row r="33">
          <cell r="B33">
            <v>25.212500000000002</v>
          </cell>
          <cell r="C33">
            <v>31.1</v>
          </cell>
          <cell r="D33">
            <v>21.2</v>
          </cell>
          <cell r="E33">
            <v>77.416666666666671</v>
          </cell>
          <cell r="F33">
            <v>94</v>
          </cell>
          <cell r="G33">
            <v>50</v>
          </cell>
          <cell r="H33">
            <v>15.840000000000002</v>
          </cell>
          <cell r="I33" t="str">
            <v>SE</v>
          </cell>
          <cell r="J33">
            <v>34.92</v>
          </cell>
          <cell r="K33">
            <v>16.2</v>
          </cell>
        </row>
        <row r="34">
          <cell r="B34">
            <v>23</v>
          </cell>
          <cell r="C34">
            <v>23</v>
          </cell>
          <cell r="D34">
            <v>23</v>
          </cell>
          <cell r="E34">
            <v>82.875</v>
          </cell>
          <cell r="F34">
            <v>94</v>
          </cell>
          <cell r="G34">
            <v>54</v>
          </cell>
          <cell r="H34">
            <v>0</v>
          </cell>
          <cell r="I34" t="str">
            <v>SE</v>
          </cell>
          <cell r="J34">
            <v>0</v>
          </cell>
          <cell r="K34">
            <v>0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24.9375</v>
          </cell>
          <cell r="C5">
            <v>32.200000000000003</v>
          </cell>
          <cell r="D5">
            <v>21.1</v>
          </cell>
          <cell r="E5">
            <v>70.75</v>
          </cell>
          <cell r="F5">
            <v>93</v>
          </cell>
          <cell r="G5">
            <v>37</v>
          </cell>
          <cell r="H5">
            <v>30.96</v>
          </cell>
          <cell r="I5" t="str">
            <v>NE</v>
          </cell>
          <cell r="J5">
            <v>49.680000000000007</v>
          </cell>
          <cell r="K5" t="str">
            <v>*</v>
          </cell>
        </row>
        <row r="6">
          <cell r="B6">
            <v>24.454166666666662</v>
          </cell>
          <cell r="C6">
            <v>32.799999999999997</v>
          </cell>
          <cell r="D6">
            <v>17.7</v>
          </cell>
          <cell r="E6">
            <v>71.791666666666671</v>
          </cell>
          <cell r="F6">
            <v>94</v>
          </cell>
          <cell r="G6">
            <v>41</v>
          </cell>
          <cell r="H6">
            <v>47.519999999999996</v>
          </cell>
          <cell r="I6" t="str">
            <v>NE</v>
          </cell>
          <cell r="J6">
            <v>70.92</v>
          </cell>
          <cell r="K6" t="str">
            <v>*</v>
          </cell>
        </row>
        <row r="7">
          <cell r="B7">
            <v>21.408333333333335</v>
          </cell>
          <cell r="C7">
            <v>26.5</v>
          </cell>
          <cell r="D7">
            <v>17.8</v>
          </cell>
          <cell r="E7">
            <v>81.666666666666671</v>
          </cell>
          <cell r="F7">
            <v>97</v>
          </cell>
          <cell r="G7">
            <v>63</v>
          </cell>
          <cell r="H7">
            <v>27.36</v>
          </cell>
          <cell r="I7" t="str">
            <v>SO</v>
          </cell>
          <cell r="J7">
            <v>55.800000000000004</v>
          </cell>
          <cell r="K7" t="str">
            <v>*</v>
          </cell>
        </row>
        <row r="8">
          <cell r="B8">
            <v>22.95</v>
          </cell>
          <cell r="C8">
            <v>26.1</v>
          </cell>
          <cell r="D8">
            <v>20.399999999999999</v>
          </cell>
          <cell r="E8">
            <v>82.916666666666671</v>
          </cell>
          <cell r="F8">
            <v>93</v>
          </cell>
          <cell r="G8">
            <v>63</v>
          </cell>
          <cell r="H8">
            <v>20.16</v>
          </cell>
          <cell r="I8" t="str">
            <v>SE</v>
          </cell>
          <cell r="J8">
            <v>28.08</v>
          </cell>
          <cell r="K8" t="str">
            <v>*</v>
          </cell>
        </row>
        <row r="9">
          <cell r="B9">
            <v>25.675000000000001</v>
          </cell>
          <cell r="C9">
            <v>34.299999999999997</v>
          </cell>
          <cell r="D9">
            <v>20.9</v>
          </cell>
          <cell r="E9">
            <v>70.791666666666671</v>
          </cell>
          <cell r="F9">
            <v>94</v>
          </cell>
          <cell r="G9">
            <v>32</v>
          </cell>
          <cell r="H9">
            <v>25.56</v>
          </cell>
          <cell r="I9" t="str">
            <v>L</v>
          </cell>
          <cell r="J9">
            <v>55.080000000000005</v>
          </cell>
          <cell r="K9" t="str">
            <v>*</v>
          </cell>
        </row>
        <row r="10">
          <cell r="B10">
            <v>25.583333333333339</v>
          </cell>
          <cell r="C10">
            <v>34.299999999999997</v>
          </cell>
          <cell r="D10">
            <v>21.1</v>
          </cell>
          <cell r="E10">
            <v>68</v>
          </cell>
          <cell r="F10">
            <v>86</v>
          </cell>
          <cell r="G10">
            <v>34</v>
          </cell>
          <cell r="H10">
            <v>27</v>
          </cell>
          <cell r="I10" t="str">
            <v>L</v>
          </cell>
          <cell r="J10">
            <v>53.28</v>
          </cell>
          <cell r="K10" t="str">
            <v>*</v>
          </cell>
        </row>
        <row r="11">
          <cell r="B11">
            <v>25.883333333333336</v>
          </cell>
          <cell r="C11">
            <v>33.4</v>
          </cell>
          <cell r="D11">
            <v>20.3</v>
          </cell>
          <cell r="E11">
            <v>66.875</v>
          </cell>
          <cell r="F11">
            <v>90</v>
          </cell>
          <cell r="G11">
            <v>38</v>
          </cell>
          <cell r="H11">
            <v>19.8</v>
          </cell>
          <cell r="I11" t="str">
            <v>N</v>
          </cell>
          <cell r="J11">
            <v>46.080000000000005</v>
          </cell>
          <cell r="K11" t="str">
            <v>*</v>
          </cell>
        </row>
        <row r="12">
          <cell r="B12">
            <v>25.74166666666666</v>
          </cell>
          <cell r="C12">
            <v>33.1</v>
          </cell>
          <cell r="D12">
            <v>21</v>
          </cell>
          <cell r="E12">
            <v>69.75</v>
          </cell>
          <cell r="F12">
            <v>93</v>
          </cell>
          <cell r="G12">
            <v>41</v>
          </cell>
          <cell r="H12">
            <v>24.840000000000003</v>
          </cell>
          <cell r="I12" t="str">
            <v>NE</v>
          </cell>
          <cell r="J12">
            <v>50.76</v>
          </cell>
          <cell r="K12" t="str">
            <v>*</v>
          </cell>
        </row>
        <row r="13">
          <cell r="B13">
            <v>25.354166666666671</v>
          </cell>
          <cell r="C13">
            <v>31.2</v>
          </cell>
          <cell r="D13">
            <v>20.9</v>
          </cell>
          <cell r="E13">
            <v>73.458333333333329</v>
          </cell>
          <cell r="F13">
            <v>89</v>
          </cell>
          <cell r="G13">
            <v>51</v>
          </cell>
          <cell r="H13">
            <v>21.240000000000002</v>
          </cell>
          <cell r="I13" t="str">
            <v>L</v>
          </cell>
          <cell r="J13">
            <v>36.72</v>
          </cell>
          <cell r="K13" t="str">
            <v>*</v>
          </cell>
        </row>
        <row r="14">
          <cell r="B14">
            <v>25.091666666666665</v>
          </cell>
          <cell r="C14">
            <v>31.1</v>
          </cell>
          <cell r="D14">
            <v>20.9</v>
          </cell>
          <cell r="E14">
            <v>77</v>
          </cell>
          <cell r="F14">
            <v>92</v>
          </cell>
          <cell r="G14">
            <v>50</v>
          </cell>
          <cell r="H14">
            <v>29.16</v>
          </cell>
          <cell r="I14" t="str">
            <v>NE</v>
          </cell>
          <cell r="J14">
            <v>50.04</v>
          </cell>
          <cell r="K14" t="str">
            <v>*</v>
          </cell>
        </row>
        <row r="15">
          <cell r="B15">
            <v>25.587500000000002</v>
          </cell>
          <cell r="C15">
            <v>32.6</v>
          </cell>
          <cell r="D15">
            <v>22</v>
          </cell>
          <cell r="E15">
            <v>75.125</v>
          </cell>
          <cell r="F15">
            <v>94</v>
          </cell>
          <cell r="G15">
            <v>44</v>
          </cell>
          <cell r="H15">
            <v>28.44</v>
          </cell>
          <cell r="I15" t="str">
            <v>NE</v>
          </cell>
          <cell r="J15">
            <v>39.6</v>
          </cell>
          <cell r="K15" t="str">
            <v>*</v>
          </cell>
        </row>
        <row r="16">
          <cell r="B16">
            <v>21.804166666666671</v>
          </cell>
          <cell r="C16">
            <v>24.1</v>
          </cell>
          <cell r="D16">
            <v>20.7</v>
          </cell>
          <cell r="E16">
            <v>90.875</v>
          </cell>
          <cell r="F16">
            <v>95</v>
          </cell>
          <cell r="G16">
            <v>84</v>
          </cell>
          <cell r="H16">
            <v>28.08</v>
          </cell>
          <cell r="I16" t="str">
            <v>SE</v>
          </cell>
          <cell r="J16">
            <v>47.519999999999996</v>
          </cell>
          <cell r="K16" t="str">
            <v>*</v>
          </cell>
        </row>
        <row r="17">
          <cell r="B17">
            <v>22.487499999999997</v>
          </cell>
          <cell r="C17">
            <v>26.1</v>
          </cell>
          <cell r="D17">
            <v>20.100000000000001</v>
          </cell>
          <cell r="E17">
            <v>87.958333333333329</v>
          </cell>
          <cell r="F17">
            <v>96</v>
          </cell>
          <cell r="G17">
            <v>73</v>
          </cell>
          <cell r="H17">
            <v>18</v>
          </cell>
          <cell r="I17" t="str">
            <v>SE</v>
          </cell>
          <cell r="J17">
            <v>29.16</v>
          </cell>
          <cell r="K17" t="str">
            <v>*</v>
          </cell>
        </row>
        <row r="18">
          <cell r="B18">
            <v>24.208333333333339</v>
          </cell>
          <cell r="C18">
            <v>30.4</v>
          </cell>
          <cell r="D18">
            <v>21.2</v>
          </cell>
          <cell r="E18">
            <v>85.166666666666671</v>
          </cell>
          <cell r="F18">
            <v>96</v>
          </cell>
          <cell r="G18">
            <v>54</v>
          </cell>
          <cell r="H18">
            <v>17.64</v>
          </cell>
          <cell r="I18" t="str">
            <v>SO</v>
          </cell>
          <cell r="J18">
            <v>30.96</v>
          </cell>
          <cell r="K18" t="str">
            <v>*</v>
          </cell>
        </row>
        <row r="19">
          <cell r="B19">
            <v>24.320833333333329</v>
          </cell>
          <cell r="C19">
            <v>30.8</v>
          </cell>
          <cell r="D19">
            <v>19.7</v>
          </cell>
          <cell r="E19">
            <v>80.75</v>
          </cell>
          <cell r="F19">
            <v>93</v>
          </cell>
          <cell r="G19">
            <v>56</v>
          </cell>
          <cell r="H19">
            <v>47.519999999999996</v>
          </cell>
          <cell r="I19" t="str">
            <v>L</v>
          </cell>
          <cell r="J19">
            <v>78.12</v>
          </cell>
          <cell r="K19" t="str">
            <v>*</v>
          </cell>
        </row>
        <row r="20">
          <cell r="B20">
            <v>24.9375</v>
          </cell>
          <cell r="C20">
            <v>31.8</v>
          </cell>
          <cell r="D20">
            <v>20.399999999999999</v>
          </cell>
          <cell r="E20">
            <v>74.625</v>
          </cell>
          <cell r="F20">
            <v>93</v>
          </cell>
          <cell r="G20">
            <v>44</v>
          </cell>
          <cell r="H20">
            <v>15.48</v>
          </cell>
          <cell r="I20" t="str">
            <v>L</v>
          </cell>
          <cell r="J20">
            <v>34.200000000000003</v>
          </cell>
          <cell r="K20" t="str">
            <v>*</v>
          </cell>
        </row>
        <row r="21">
          <cell r="B21">
            <v>24.883333333333329</v>
          </cell>
          <cell r="C21">
            <v>30.6</v>
          </cell>
          <cell r="D21">
            <v>21.2</v>
          </cell>
          <cell r="E21">
            <v>75</v>
          </cell>
          <cell r="F21">
            <v>93</v>
          </cell>
          <cell r="G21">
            <v>48</v>
          </cell>
          <cell r="H21">
            <v>20.88</v>
          </cell>
          <cell r="I21" t="str">
            <v>SO</v>
          </cell>
          <cell r="J21">
            <v>41.4</v>
          </cell>
          <cell r="K21" t="str">
            <v>*</v>
          </cell>
        </row>
        <row r="22">
          <cell r="B22">
            <v>23.912499999999998</v>
          </cell>
          <cell r="C22">
            <v>28.8</v>
          </cell>
          <cell r="D22">
            <v>19.8</v>
          </cell>
          <cell r="E22">
            <v>72.25</v>
          </cell>
          <cell r="F22">
            <v>92</v>
          </cell>
          <cell r="G22">
            <v>50</v>
          </cell>
          <cell r="H22">
            <v>22.68</v>
          </cell>
          <cell r="I22" t="str">
            <v>S</v>
          </cell>
          <cell r="J22">
            <v>36</v>
          </cell>
          <cell r="K22" t="str">
            <v>*</v>
          </cell>
        </row>
        <row r="23">
          <cell r="B23">
            <v>22.775000000000002</v>
          </cell>
          <cell r="C23">
            <v>31.1</v>
          </cell>
          <cell r="D23">
            <v>16.3</v>
          </cell>
          <cell r="E23">
            <v>56.208333333333336</v>
          </cell>
          <cell r="F23">
            <v>86</v>
          </cell>
          <cell r="G23">
            <v>31</v>
          </cell>
          <cell r="H23">
            <v>32.04</v>
          </cell>
          <cell r="I23" t="str">
            <v>SE</v>
          </cell>
          <cell r="J23">
            <v>41.4</v>
          </cell>
          <cell r="K23" t="str">
            <v>*</v>
          </cell>
        </row>
        <row r="24">
          <cell r="B24">
            <v>25.829166666666666</v>
          </cell>
          <cell r="C24">
            <v>32</v>
          </cell>
          <cell r="D24">
            <v>20.3</v>
          </cell>
          <cell r="E24">
            <v>52.958333333333336</v>
          </cell>
          <cell r="F24">
            <v>68</v>
          </cell>
          <cell r="G24">
            <v>33</v>
          </cell>
          <cell r="H24">
            <v>26.28</v>
          </cell>
          <cell r="I24" t="str">
            <v>S</v>
          </cell>
          <cell r="J24">
            <v>39.96</v>
          </cell>
          <cell r="K24" t="str">
            <v>*</v>
          </cell>
        </row>
        <row r="25">
          <cell r="B25">
            <v>24.55</v>
          </cell>
          <cell r="C25">
            <v>27.3</v>
          </cell>
          <cell r="D25">
            <v>22.6</v>
          </cell>
          <cell r="E25">
            <v>77.666666666666671</v>
          </cell>
          <cell r="F25">
            <v>91</v>
          </cell>
          <cell r="G25">
            <v>62</v>
          </cell>
          <cell r="H25">
            <v>21.96</v>
          </cell>
          <cell r="I25" t="str">
            <v>NE</v>
          </cell>
          <cell r="J25">
            <v>33.119999999999997</v>
          </cell>
          <cell r="K25" t="str">
            <v>*</v>
          </cell>
        </row>
        <row r="26">
          <cell r="B26">
            <v>23.841666666666669</v>
          </cell>
          <cell r="C26">
            <v>30.2</v>
          </cell>
          <cell r="D26">
            <v>19.8</v>
          </cell>
          <cell r="E26">
            <v>81.791666666666671</v>
          </cell>
          <cell r="F26">
            <v>96</v>
          </cell>
          <cell r="G26">
            <v>53</v>
          </cell>
          <cell r="H26">
            <v>24.48</v>
          </cell>
          <cell r="I26" t="str">
            <v>NE</v>
          </cell>
          <cell r="J26">
            <v>47.16</v>
          </cell>
          <cell r="K26" t="str">
            <v>*</v>
          </cell>
        </row>
        <row r="27">
          <cell r="B27">
            <v>26.170833333333331</v>
          </cell>
          <cell r="C27">
            <v>32.299999999999997</v>
          </cell>
          <cell r="D27">
            <v>21.9</v>
          </cell>
          <cell r="E27">
            <v>74.291666666666671</v>
          </cell>
          <cell r="F27">
            <v>93</v>
          </cell>
          <cell r="G27">
            <v>34</v>
          </cell>
          <cell r="H27">
            <v>13.68</v>
          </cell>
          <cell r="I27" t="str">
            <v>NE</v>
          </cell>
          <cell r="J27">
            <v>23.400000000000002</v>
          </cell>
          <cell r="K27" t="str">
            <v>*</v>
          </cell>
        </row>
        <row r="28">
          <cell r="B28">
            <v>25.516666666666666</v>
          </cell>
          <cell r="C28">
            <v>32.1</v>
          </cell>
          <cell r="D28">
            <v>22.2</v>
          </cell>
          <cell r="E28">
            <v>76.291666666666671</v>
          </cell>
          <cell r="F28">
            <v>90</v>
          </cell>
          <cell r="G28">
            <v>50</v>
          </cell>
          <cell r="H28">
            <v>16.2</v>
          </cell>
          <cell r="I28" t="str">
            <v>NE</v>
          </cell>
          <cell r="J28">
            <v>47.88</v>
          </cell>
          <cell r="K28" t="str">
            <v>*</v>
          </cell>
        </row>
        <row r="29">
          <cell r="B29">
            <v>25.095833333333331</v>
          </cell>
          <cell r="C29">
            <v>31.8</v>
          </cell>
          <cell r="D29">
            <v>22.6</v>
          </cell>
          <cell r="E29">
            <v>73.583333333333329</v>
          </cell>
          <cell r="F29">
            <v>89</v>
          </cell>
          <cell r="G29">
            <v>48</v>
          </cell>
          <cell r="H29">
            <v>27</v>
          </cell>
          <cell r="I29" t="str">
            <v>NE</v>
          </cell>
          <cell r="J29">
            <v>46.440000000000005</v>
          </cell>
          <cell r="K29" t="str">
            <v>*</v>
          </cell>
        </row>
        <row r="30">
          <cell r="B30">
            <v>27.258333333333329</v>
          </cell>
          <cell r="C30">
            <v>34.4</v>
          </cell>
          <cell r="D30">
            <v>23</v>
          </cell>
          <cell r="E30">
            <v>65.625</v>
          </cell>
          <cell r="F30">
            <v>87</v>
          </cell>
          <cell r="G30">
            <v>30</v>
          </cell>
          <cell r="H30">
            <v>16.2</v>
          </cell>
          <cell r="I30" t="str">
            <v>L</v>
          </cell>
          <cell r="J30">
            <v>30.96</v>
          </cell>
          <cell r="K30" t="str">
            <v>*</v>
          </cell>
        </row>
        <row r="31">
          <cell r="B31">
            <v>26.124999999999989</v>
          </cell>
          <cell r="C31">
            <v>33.799999999999997</v>
          </cell>
          <cell r="D31">
            <v>22.1</v>
          </cell>
          <cell r="E31">
            <v>73.583333333333329</v>
          </cell>
          <cell r="F31">
            <v>94</v>
          </cell>
          <cell r="G31">
            <v>39</v>
          </cell>
          <cell r="H31">
            <v>21.6</v>
          </cell>
          <cell r="I31" t="str">
            <v>NE</v>
          </cell>
          <cell r="J31">
            <v>43.2</v>
          </cell>
          <cell r="K31" t="str">
            <v>*</v>
          </cell>
        </row>
        <row r="32">
          <cell r="B32">
            <v>25.645833333333329</v>
          </cell>
          <cell r="C32">
            <v>32.4</v>
          </cell>
          <cell r="D32">
            <v>21</v>
          </cell>
          <cell r="E32">
            <v>74.25</v>
          </cell>
          <cell r="F32">
            <v>94</v>
          </cell>
          <cell r="G32">
            <v>46</v>
          </cell>
          <cell r="H32">
            <v>21.6</v>
          </cell>
          <cell r="I32" t="str">
            <v>L</v>
          </cell>
          <cell r="J32">
            <v>32.4</v>
          </cell>
          <cell r="K32" t="str">
            <v>*</v>
          </cell>
        </row>
        <row r="33">
          <cell r="B33">
            <v>26.412499999999994</v>
          </cell>
          <cell r="C33">
            <v>33</v>
          </cell>
          <cell r="D33">
            <v>21.9</v>
          </cell>
          <cell r="E33">
            <v>73.291666666666671</v>
          </cell>
          <cell r="F33">
            <v>94</v>
          </cell>
          <cell r="G33">
            <v>47</v>
          </cell>
          <cell r="H33">
            <v>23.400000000000002</v>
          </cell>
          <cell r="I33" t="str">
            <v>S</v>
          </cell>
          <cell r="J33">
            <v>43.56</v>
          </cell>
          <cell r="K33" t="str">
            <v>*</v>
          </cell>
        </row>
        <row r="34">
          <cell r="B34">
            <v>25.349999999999998</v>
          </cell>
          <cell r="C34">
            <v>31.9</v>
          </cell>
          <cell r="D34">
            <v>21.5</v>
          </cell>
          <cell r="E34">
            <v>79.541666666666671</v>
          </cell>
          <cell r="F34">
            <v>96</v>
          </cell>
          <cell r="G34">
            <v>51</v>
          </cell>
          <cell r="H34">
            <v>18</v>
          </cell>
          <cell r="I34" t="str">
            <v>SO</v>
          </cell>
          <cell r="J34">
            <v>37.440000000000005</v>
          </cell>
          <cell r="K34" t="str">
            <v>*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23.790000000000003</v>
          </cell>
          <cell r="C7">
            <v>25</v>
          </cell>
          <cell r="D7">
            <v>22.4</v>
          </cell>
          <cell r="E7">
            <v>74.099999999999994</v>
          </cell>
          <cell r="F7">
            <v>86</v>
          </cell>
          <cell r="G7">
            <v>67</v>
          </cell>
          <cell r="H7">
            <v>7.5600000000000005</v>
          </cell>
          <cell r="I7" t="str">
            <v>S</v>
          </cell>
          <cell r="J7">
            <v>20.88</v>
          </cell>
          <cell r="K7">
            <v>0.2</v>
          </cell>
        </row>
        <row r="8">
          <cell r="B8">
            <v>25.183333333333337</v>
          </cell>
          <cell r="C8">
            <v>31.5</v>
          </cell>
          <cell r="D8">
            <v>19.7</v>
          </cell>
          <cell r="E8">
            <v>70.625</v>
          </cell>
          <cell r="F8">
            <v>93</v>
          </cell>
          <cell r="G8">
            <v>44</v>
          </cell>
          <cell r="H8">
            <v>9</v>
          </cell>
          <cell r="I8" t="str">
            <v>L</v>
          </cell>
          <cell r="J8">
            <v>23.400000000000002</v>
          </cell>
          <cell r="K8">
            <v>0</v>
          </cell>
        </row>
        <row r="9">
          <cell r="B9">
            <v>27.337499999999995</v>
          </cell>
          <cell r="C9">
            <v>34.299999999999997</v>
          </cell>
          <cell r="D9">
            <v>20.8</v>
          </cell>
          <cell r="E9">
            <v>58.708333333333336</v>
          </cell>
          <cell r="F9">
            <v>86</v>
          </cell>
          <cell r="G9">
            <v>31</v>
          </cell>
          <cell r="H9">
            <v>10.08</v>
          </cell>
          <cell r="I9" t="str">
            <v>SE</v>
          </cell>
          <cell r="J9">
            <v>33.480000000000004</v>
          </cell>
          <cell r="K9">
            <v>0</v>
          </cell>
        </row>
        <row r="10">
          <cell r="B10">
            <v>27.458333333333339</v>
          </cell>
          <cell r="C10">
            <v>34.299999999999997</v>
          </cell>
          <cell r="D10">
            <v>21.1</v>
          </cell>
          <cell r="E10">
            <v>58.041666666666664</v>
          </cell>
          <cell r="F10">
            <v>82</v>
          </cell>
          <cell r="G10">
            <v>36</v>
          </cell>
          <cell r="H10">
            <v>10.44</v>
          </cell>
          <cell r="I10" t="str">
            <v>SE</v>
          </cell>
          <cell r="J10">
            <v>28.8</v>
          </cell>
          <cell r="K10">
            <v>0</v>
          </cell>
        </row>
        <row r="11">
          <cell r="B11">
            <v>28.045833333333331</v>
          </cell>
          <cell r="C11">
            <v>35.299999999999997</v>
          </cell>
          <cell r="D11">
            <v>22.3</v>
          </cell>
          <cell r="E11">
            <v>54.041666666666664</v>
          </cell>
          <cell r="F11">
            <v>78</v>
          </cell>
          <cell r="G11">
            <v>27</v>
          </cell>
          <cell r="H11">
            <v>11.16</v>
          </cell>
          <cell r="I11" t="str">
            <v>NE</v>
          </cell>
          <cell r="J11">
            <v>22.32</v>
          </cell>
          <cell r="K11">
            <v>0</v>
          </cell>
        </row>
        <row r="12">
          <cell r="B12">
            <v>28.420833333333334</v>
          </cell>
          <cell r="C12">
            <v>34.9</v>
          </cell>
          <cell r="D12">
            <v>23.3</v>
          </cell>
          <cell r="E12">
            <v>53.208333333333336</v>
          </cell>
          <cell r="F12">
            <v>72</v>
          </cell>
          <cell r="G12">
            <v>29</v>
          </cell>
          <cell r="H12">
            <v>12.6</v>
          </cell>
          <cell r="I12" t="str">
            <v>NE</v>
          </cell>
          <cell r="J12">
            <v>28.44</v>
          </cell>
          <cell r="K12">
            <v>0</v>
          </cell>
        </row>
        <row r="13">
          <cell r="B13">
            <v>28.929166666666671</v>
          </cell>
          <cell r="C13">
            <v>36.299999999999997</v>
          </cell>
          <cell r="D13">
            <v>23.1</v>
          </cell>
          <cell r="E13">
            <v>55.25</v>
          </cell>
          <cell r="F13">
            <v>79</v>
          </cell>
          <cell r="G13">
            <v>29</v>
          </cell>
          <cell r="H13">
            <v>14.4</v>
          </cell>
          <cell r="I13" t="str">
            <v>O</v>
          </cell>
          <cell r="J13">
            <v>34.56</v>
          </cell>
          <cell r="K13">
            <v>0</v>
          </cell>
        </row>
        <row r="14">
          <cell r="B14">
            <v>30.112500000000001</v>
          </cell>
          <cell r="C14">
            <v>36.700000000000003</v>
          </cell>
          <cell r="D14">
            <v>23.6</v>
          </cell>
          <cell r="E14">
            <v>52.625</v>
          </cell>
          <cell r="F14">
            <v>81</v>
          </cell>
          <cell r="G14">
            <v>29</v>
          </cell>
          <cell r="H14">
            <v>11.879999999999999</v>
          </cell>
          <cell r="I14" t="str">
            <v>NO</v>
          </cell>
          <cell r="J14">
            <v>25.56</v>
          </cell>
          <cell r="K14">
            <v>0</v>
          </cell>
        </row>
        <row r="15">
          <cell r="B15">
            <v>28.154166666666669</v>
          </cell>
          <cell r="C15">
            <v>34.9</v>
          </cell>
          <cell r="D15">
            <v>21.9</v>
          </cell>
          <cell r="E15">
            <v>62.083333333333336</v>
          </cell>
          <cell r="F15">
            <v>90</v>
          </cell>
          <cell r="G15">
            <v>38</v>
          </cell>
          <cell r="H15">
            <v>15.48</v>
          </cell>
          <cell r="I15" t="str">
            <v>O</v>
          </cell>
          <cell r="J15">
            <v>39.24</v>
          </cell>
          <cell r="K15">
            <v>3.4</v>
          </cell>
        </row>
        <row r="16">
          <cell r="B16">
            <v>23.091666666666665</v>
          </cell>
          <cell r="C16">
            <v>24.9</v>
          </cell>
          <cell r="D16">
            <v>21.2</v>
          </cell>
          <cell r="E16">
            <v>85.375</v>
          </cell>
          <cell r="F16">
            <v>96</v>
          </cell>
          <cell r="G16">
            <v>78</v>
          </cell>
          <cell r="H16">
            <v>10.8</v>
          </cell>
          <cell r="I16" t="str">
            <v>SE</v>
          </cell>
          <cell r="J16">
            <v>23.759999999999998</v>
          </cell>
          <cell r="K16">
            <v>33.000000000000007</v>
          </cell>
        </row>
        <row r="17">
          <cell r="B17">
            <v>20.854166666666664</v>
          </cell>
          <cell r="C17">
            <v>23.9</v>
          </cell>
          <cell r="D17">
            <v>18.399999999999999</v>
          </cell>
          <cell r="E17">
            <v>92.291666666666671</v>
          </cell>
          <cell r="F17">
            <v>95</v>
          </cell>
          <cell r="G17">
            <v>82</v>
          </cell>
          <cell r="H17">
            <v>9.7200000000000006</v>
          </cell>
          <cell r="I17" t="str">
            <v>SE</v>
          </cell>
          <cell r="J17">
            <v>26.64</v>
          </cell>
          <cell r="K17">
            <v>15.599999999999998</v>
          </cell>
        </row>
        <row r="18">
          <cell r="B18">
            <v>22.879166666666674</v>
          </cell>
          <cell r="C18">
            <v>27.3</v>
          </cell>
          <cell r="D18">
            <v>20.2</v>
          </cell>
          <cell r="E18">
            <v>81.25</v>
          </cell>
          <cell r="F18">
            <v>96</v>
          </cell>
          <cell r="G18">
            <v>59</v>
          </cell>
          <cell r="H18">
            <v>9.3600000000000012</v>
          </cell>
          <cell r="I18" t="str">
            <v>SE</v>
          </cell>
          <cell r="J18">
            <v>21.6</v>
          </cell>
          <cell r="K18">
            <v>1.8</v>
          </cell>
        </row>
        <row r="19">
          <cell r="B19">
            <v>25.633333333333336</v>
          </cell>
          <cell r="C19">
            <v>32.200000000000003</v>
          </cell>
          <cell r="D19">
            <v>20.8</v>
          </cell>
          <cell r="E19">
            <v>69.25</v>
          </cell>
          <cell r="F19">
            <v>94</v>
          </cell>
          <cell r="G19">
            <v>40</v>
          </cell>
          <cell r="H19">
            <v>6.84</v>
          </cell>
          <cell r="I19" t="str">
            <v>N</v>
          </cell>
          <cell r="J19">
            <v>18</v>
          </cell>
          <cell r="K19">
            <v>0</v>
          </cell>
        </row>
        <row r="20">
          <cell r="B20">
            <v>27.891666666666666</v>
          </cell>
          <cell r="C20">
            <v>34.4</v>
          </cell>
          <cell r="D20">
            <v>22.4</v>
          </cell>
          <cell r="E20">
            <v>60.291666666666664</v>
          </cell>
          <cell r="F20">
            <v>84</v>
          </cell>
          <cell r="G20">
            <v>31</v>
          </cell>
          <cell r="H20">
            <v>10.08</v>
          </cell>
          <cell r="I20" t="str">
            <v>NO</v>
          </cell>
          <cell r="J20">
            <v>28.08</v>
          </cell>
          <cell r="K20">
            <v>0</v>
          </cell>
        </row>
        <row r="21">
          <cell r="B21">
            <v>27.095833333333335</v>
          </cell>
          <cell r="C21">
            <v>33.4</v>
          </cell>
          <cell r="D21">
            <v>23.1</v>
          </cell>
          <cell r="E21">
            <v>62.291666666666664</v>
          </cell>
          <cell r="F21">
            <v>77</v>
          </cell>
          <cell r="G21">
            <v>40</v>
          </cell>
          <cell r="H21">
            <v>12.96</v>
          </cell>
          <cell r="I21" t="str">
            <v>NO</v>
          </cell>
          <cell r="J21">
            <v>26.64</v>
          </cell>
          <cell r="K21">
            <v>0</v>
          </cell>
        </row>
        <row r="22">
          <cell r="B22">
            <v>26.329166666666669</v>
          </cell>
          <cell r="C22">
            <v>31.4</v>
          </cell>
          <cell r="D22">
            <v>21.8</v>
          </cell>
          <cell r="E22">
            <v>51.291666666666664</v>
          </cell>
          <cell r="F22">
            <v>76</v>
          </cell>
          <cell r="G22">
            <v>28</v>
          </cell>
          <cell r="H22">
            <v>16.559999999999999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23.458333333333332</v>
          </cell>
          <cell r="C23">
            <v>30.7</v>
          </cell>
          <cell r="D23">
            <v>16.8</v>
          </cell>
          <cell r="E23">
            <v>44.75</v>
          </cell>
          <cell r="F23">
            <v>75</v>
          </cell>
          <cell r="G23">
            <v>25</v>
          </cell>
          <cell r="H23">
            <v>11.879999999999999</v>
          </cell>
          <cell r="I23" t="str">
            <v>SE</v>
          </cell>
          <cell r="J23">
            <v>37.440000000000005</v>
          </cell>
          <cell r="K23">
            <v>0</v>
          </cell>
        </row>
        <row r="24">
          <cell r="B24">
            <v>24.216666666666669</v>
          </cell>
          <cell r="C24">
            <v>32.700000000000003</v>
          </cell>
          <cell r="D24">
            <v>15.7</v>
          </cell>
          <cell r="E24">
            <v>43.166666666666664</v>
          </cell>
          <cell r="F24">
            <v>69</v>
          </cell>
          <cell r="G24">
            <v>20</v>
          </cell>
          <cell r="H24">
            <v>9.7200000000000006</v>
          </cell>
          <cell r="I24" t="str">
            <v>SE</v>
          </cell>
          <cell r="J24">
            <v>27</v>
          </cell>
          <cell r="K24">
            <v>0</v>
          </cell>
        </row>
        <row r="25">
          <cell r="B25">
            <v>26.541666666666671</v>
          </cell>
          <cell r="C25">
            <v>35.299999999999997</v>
          </cell>
          <cell r="D25">
            <v>18.600000000000001</v>
          </cell>
          <cell r="E25">
            <v>41.5</v>
          </cell>
          <cell r="F25">
            <v>66</v>
          </cell>
          <cell r="G25">
            <v>17</v>
          </cell>
          <cell r="H25">
            <v>12.96</v>
          </cell>
          <cell r="I25" t="str">
            <v>SO</v>
          </cell>
          <cell r="J25">
            <v>27</v>
          </cell>
          <cell r="K25">
            <v>0</v>
          </cell>
        </row>
        <row r="26">
          <cell r="B26">
            <v>27.783333333333331</v>
          </cell>
          <cell r="C26">
            <v>34.5</v>
          </cell>
          <cell r="D26">
            <v>22.9</v>
          </cell>
          <cell r="E26">
            <v>57.916666666666664</v>
          </cell>
          <cell r="F26">
            <v>82</v>
          </cell>
          <cell r="G26">
            <v>32</v>
          </cell>
          <cell r="H26">
            <v>8.64</v>
          </cell>
          <cell r="I26" t="str">
            <v>N</v>
          </cell>
          <cell r="J26">
            <v>34.56</v>
          </cell>
          <cell r="K26">
            <v>0</v>
          </cell>
        </row>
        <row r="27">
          <cell r="B27">
            <v>28.108333333333338</v>
          </cell>
          <cell r="C27">
            <v>35</v>
          </cell>
          <cell r="D27">
            <v>23.1</v>
          </cell>
          <cell r="E27">
            <v>60.291666666666664</v>
          </cell>
          <cell r="F27">
            <v>84</v>
          </cell>
          <cell r="G27">
            <v>30</v>
          </cell>
          <cell r="H27">
            <v>6.84</v>
          </cell>
          <cell r="I27" t="str">
            <v>N</v>
          </cell>
          <cell r="J27">
            <v>19.440000000000001</v>
          </cell>
          <cell r="K27">
            <v>0</v>
          </cell>
        </row>
        <row r="28">
          <cell r="B28">
            <v>29.791666666666671</v>
          </cell>
          <cell r="C28">
            <v>36.299999999999997</v>
          </cell>
          <cell r="D28">
            <v>23.8</v>
          </cell>
          <cell r="E28">
            <v>56.291666666666664</v>
          </cell>
          <cell r="F28">
            <v>83</v>
          </cell>
          <cell r="G28">
            <v>31</v>
          </cell>
          <cell r="H28">
            <v>7.2</v>
          </cell>
          <cell r="I28" t="str">
            <v>NE</v>
          </cell>
          <cell r="J28">
            <v>20.16</v>
          </cell>
          <cell r="K28">
            <v>0</v>
          </cell>
        </row>
        <row r="29">
          <cell r="B29">
            <v>30.583333333333332</v>
          </cell>
          <cell r="C29">
            <v>38</v>
          </cell>
          <cell r="D29">
            <v>24.3</v>
          </cell>
          <cell r="E29">
            <v>50.75</v>
          </cell>
          <cell r="F29">
            <v>75</v>
          </cell>
          <cell r="G29">
            <v>21</v>
          </cell>
          <cell r="H29">
            <v>11.16</v>
          </cell>
          <cell r="I29" t="str">
            <v>NE</v>
          </cell>
          <cell r="J29">
            <v>29.52</v>
          </cell>
          <cell r="K29">
            <v>0</v>
          </cell>
        </row>
        <row r="30">
          <cell r="B30">
            <v>27.733333333333338</v>
          </cell>
          <cell r="C30">
            <v>36.4</v>
          </cell>
          <cell r="D30">
            <v>23.5</v>
          </cell>
          <cell r="E30">
            <v>62.208333333333336</v>
          </cell>
          <cell r="F30">
            <v>87</v>
          </cell>
          <cell r="G30">
            <v>33</v>
          </cell>
          <cell r="H30">
            <v>20.88</v>
          </cell>
          <cell r="I30" t="str">
            <v>NE</v>
          </cell>
          <cell r="J30">
            <v>60.480000000000004</v>
          </cell>
          <cell r="K30">
            <v>1.4</v>
          </cell>
        </row>
        <row r="31">
          <cell r="B31">
            <v>26.36666666666666</v>
          </cell>
          <cell r="C31">
            <v>33.9</v>
          </cell>
          <cell r="D31">
            <v>23.2</v>
          </cell>
          <cell r="E31">
            <v>74.458333333333329</v>
          </cell>
          <cell r="F31">
            <v>90</v>
          </cell>
          <cell r="G31">
            <v>43</v>
          </cell>
          <cell r="H31">
            <v>11.520000000000001</v>
          </cell>
          <cell r="I31" t="str">
            <v>N</v>
          </cell>
          <cell r="J31">
            <v>43.56</v>
          </cell>
          <cell r="K31">
            <v>0.8</v>
          </cell>
        </row>
        <row r="32">
          <cell r="B32">
            <v>28.583333333333332</v>
          </cell>
          <cell r="C32">
            <v>34.4</v>
          </cell>
          <cell r="D32">
            <v>24.8</v>
          </cell>
          <cell r="E32">
            <v>63.25</v>
          </cell>
          <cell r="F32">
            <v>82</v>
          </cell>
          <cell r="G32">
            <v>35</v>
          </cell>
          <cell r="H32">
            <v>9.3600000000000012</v>
          </cell>
          <cell r="I32" t="str">
            <v>N</v>
          </cell>
          <cell r="J32">
            <v>25.2</v>
          </cell>
          <cell r="K32">
            <v>0</v>
          </cell>
        </row>
        <row r="33">
          <cell r="B33">
            <v>28.037500000000005</v>
          </cell>
          <cell r="C33">
            <v>34.9</v>
          </cell>
          <cell r="D33">
            <v>23.1</v>
          </cell>
          <cell r="E33">
            <v>62.458333333333336</v>
          </cell>
          <cell r="F33">
            <v>85</v>
          </cell>
          <cell r="G33">
            <v>34</v>
          </cell>
          <cell r="H33">
            <v>15.120000000000001</v>
          </cell>
          <cell r="I33" t="str">
            <v>N</v>
          </cell>
          <cell r="J33">
            <v>38.519999999999996</v>
          </cell>
          <cell r="K33">
            <v>0.4</v>
          </cell>
        </row>
        <row r="34">
          <cell r="B34">
            <v>28.095833333333335</v>
          </cell>
          <cell r="C34">
            <v>35.6</v>
          </cell>
          <cell r="D34">
            <v>23</v>
          </cell>
          <cell r="E34">
            <v>59.625</v>
          </cell>
          <cell r="F34">
            <v>83</v>
          </cell>
          <cell r="G34">
            <v>35</v>
          </cell>
          <cell r="H34">
            <v>12.96</v>
          </cell>
          <cell r="I34" t="str">
            <v>SE</v>
          </cell>
          <cell r="J34">
            <v>35.64</v>
          </cell>
          <cell r="K34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3" zoomScale="90" zoomScaleNormal="90" workbookViewId="0">
      <selection activeCell="E43" sqref="E43"/>
    </sheetView>
  </sheetViews>
  <sheetFormatPr defaultRowHeight="12.75" x14ac:dyDescent="0.2"/>
  <cols>
    <col min="1" max="1" width="19.140625" style="2" bestFit="1" customWidth="1"/>
    <col min="2" max="2" width="5.42578125" style="2" customWidth="1"/>
    <col min="3" max="3" width="6.140625" style="2" customWidth="1"/>
    <col min="4" max="5" width="5" style="2" customWidth="1"/>
    <col min="6" max="7" width="5.28515625" style="2" customWidth="1"/>
    <col min="8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132" t="s">
        <v>22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3" s="4" customFormat="1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7"/>
    </row>
    <row r="3" spans="1:33" s="5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34" t="s">
        <v>40</v>
      </c>
      <c r="AG3" s="8"/>
    </row>
    <row r="4" spans="1:33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  <c r="AG4" s="8"/>
    </row>
    <row r="5" spans="1:33" s="5" customFormat="1" ht="20.100000000000001" customHeight="1" x14ac:dyDescent="0.2">
      <c r="A5" s="15" t="s">
        <v>47</v>
      </c>
      <c r="B5" s="16">
        <f>[1]Novembro!$B$5</f>
        <v>25.520833333333332</v>
      </c>
      <c r="C5" s="16">
        <f>[1]Novembro!$B$6</f>
        <v>23.645833333333329</v>
      </c>
      <c r="D5" s="16">
        <f>[1]Novembro!$B$7</f>
        <v>22.362499999999997</v>
      </c>
      <c r="E5" s="16">
        <f>[1]Novembro!$B$8</f>
        <v>25.762500000000006</v>
      </c>
      <c r="F5" s="16">
        <f>[1]Novembro!$B$9</f>
        <v>26.941666666666674</v>
      </c>
      <c r="G5" s="16">
        <f>[1]Novembro!$B$10</f>
        <v>26.912499999999998</v>
      </c>
      <c r="H5" s="16">
        <f>[1]Novembro!$B$11</f>
        <v>28.241666666666664</v>
      </c>
      <c r="I5" s="16">
        <f>[1]Novembro!$B$12</f>
        <v>27.341666666666665</v>
      </c>
      <c r="J5" s="16">
        <f>[1]Novembro!$B$13</f>
        <v>27.991666666666671</v>
      </c>
      <c r="K5" s="16">
        <f>[1]Novembro!$B$14</f>
        <v>29.004166666666663</v>
      </c>
      <c r="L5" s="16">
        <f>[1]Novembro!$B$15</f>
        <v>27.0625</v>
      </c>
      <c r="M5" s="16">
        <f>[1]Novembro!$B$16</f>
        <v>23.779166666666669</v>
      </c>
      <c r="N5" s="16">
        <f>[1]Novembro!$B$17</f>
        <v>21.737499999999997</v>
      </c>
      <c r="O5" s="16">
        <f>[1]Novembro!$B$18</f>
        <v>23.629166666666663</v>
      </c>
      <c r="P5" s="16">
        <f>[1]Novembro!$B$19</f>
        <v>25.595833333333331</v>
      </c>
      <c r="Q5" s="16">
        <f>[1]Novembro!$B$20</f>
        <v>27.091666666666665</v>
      </c>
      <c r="R5" s="16">
        <f>[1]Novembro!$B$21</f>
        <v>27.170833333333331</v>
      </c>
      <c r="S5" s="16">
        <f>[1]Novembro!$B$22</f>
        <v>25.408333333333331</v>
      </c>
      <c r="T5" s="16">
        <f>[1]Novembro!$B$23</f>
        <v>21.941666666666666</v>
      </c>
      <c r="U5" s="16">
        <f>[1]Novembro!$B$24</f>
        <v>22.458333333333339</v>
      </c>
      <c r="V5" s="16">
        <f>[1]Novembro!$B$25</f>
        <v>24.95</v>
      </c>
      <c r="W5" s="16">
        <f>[1]Novembro!$B$26</f>
        <v>27.975000000000005</v>
      </c>
      <c r="X5" s="16">
        <f>[1]Novembro!$B$27</f>
        <v>27.870833333333334</v>
      </c>
      <c r="Y5" s="16">
        <f>[1]Novembro!$B$28</f>
        <v>28.695833333333329</v>
      </c>
      <c r="Z5" s="16">
        <f>[1]Novembro!$B$29</f>
        <v>30.629166666666666</v>
      </c>
      <c r="AA5" s="16">
        <f>[1]Novembro!$B$30</f>
        <v>26.525000000000002</v>
      </c>
      <c r="AB5" s="16">
        <f>[1]Novembro!$B$31</f>
        <v>27.137499999999999</v>
      </c>
      <c r="AC5" s="16">
        <f>[1]Novembro!$B$32</f>
        <v>29.074999999999999</v>
      </c>
      <c r="AD5" s="16">
        <f>[1]Novembro!$B$33</f>
        <v>27.875000000000004</v>
      </c>
      <c r="AE5" s="16">
        <f>[1]Novembro!$B$34</f>
        <v>27.799999999999997</v>
      </c>
      <c r="AF5" s="35">
        <f>AVERAGE(B5:AE5)</f>
        <v>26.271111111111114</v>
      </c>
      <c r="AG5" s="8"/>
    </row>
    <row r="6" spans="1:33" ht="17.100000000000001" customHeight="1" x14ac:dyDescent="0.2">
      <c r="A6" s="15" t="s">
        <v>0</v>
      </c>
      <c r="B6" s="17">
        <f>[2]Novembro!$B$5</f>
        <v>25.916666666666661</v>
      </c>
      <c r="C6" s="17">
        <f>[2]Novembro!$B$6</f>
        <v>21.525000000000006</v>
      </c>
      <c r="D6" s="17">
        <f>[2]Novembro!$B$7</f>
        <v>18.487499999999994</v>
      </c>
      <c r="E6" s="17">
        <f>[2]Novembro!$B$8</f>
        <v>20.258333333333336</v>
      </c>
      <c r="F6" s="17">
        <f>[2]Novembro!$B$9</f>
        <v>23.245833333333334</v>
      </c>
      <c r="G6" s="17">
        <f>[2]Novembro!$B$10</f>
        <v>24.645833333333332</v>
      </c>
      <c r="H6" s="17">
        <f>[2]Novembro!$B$11</f>
        <v>26.416666666666671</v>
      </c>
      <c r="I6" s="17">
        <f>[2]Novembro!$B$12</f>
        <v>23.566666666666666</v>
      </c>
      <c r="J6" s="17">
        <f>[2]Novembro!$B$13</f>
        <v>25.087499999999995</v>
      </c>
      <c r="K6" s="17">
        <f>[2]Novembro!$B$14</f>
        <v>26.933333333333334</v>
      </c>
      <c r="L6" s="17">
        <f>[2]Novembro!$B$15</f>
        <v>23.350000000000005</v>
      </c>
      <c r="M6" s="17">
        <f>[2]Novembro!$B$16</f>
        <v>23.054166666666664</v>
      </c>
      <c r="N6" s="17">
        <f>[2]Novembro!$B$17</f>
        <v>22.283333333333331</v>
      </c>
      <c r="O6" s="17">
        <f>[2]Novembro!$B$18</f>
        <v>23.320833333333329</v>
      </c>
      <c r="P6" s="17">
        <f>[2]Novembro!$B$19</f>
        <v>24.187499999999996</v>
      </c>
      <c r="Q6" s="17">
        <f>[2]Novembro!$B$20</f>
        <v>24.95</v>
      </c>
      <c r="R6" s="17">
        <f>[2]Novembro!$B$21</f>
        <v>23.987499999999997</v>
      </c>
      <c r="S6" s="17">
        <f>[2]Novembro!$B$22</f>
        <v>19.412499999999998</v>
      </c>
      <c r="T6" s="17">
        <f>[2]Novembro!$B$23</f>
        <v>18.704166666666666</v>
      </c>
      <c r="U6" s="17">
        <f>[2]Novembro!$B$24</f>
        <v>21.175000000000001</v>
      </c>
      <c r="V6" s="17">
        <f>[2]Novembro!$B$25</f>
        <v>23.891666666666666</v>
      </c>
      <c r="W6" s="17">
        <f>[2]Novembro!$B$26</f>
        <v>25.716666666666669</v>
      </c>
      <c r="X6" s="17">
        <f>[2]Novembro!$B$27</f>
        <v>24.712500000000006</v>
      </c>
      <c r="Y6" s="17">
        <f>[2]Novembro!$B$28</f>
        <v>26.599999999999994</v>
      </c>
      <c r="Z6" s="17">
        <f>[2]Novembro!$B$29</f>
        <v>25.474999999999998</v>
      </c>
      <c r="AA6" s="17">
        <f>[2]Novembro!$B$30</f>
        <v>25.016666666666666</v>
      </c>
      <c r="AB6" s="17">
        <f>[2]Novembro!$B$31</f>
        <v>25.841666666666665</v>
      </c>
      <c r="AC6" s="17">
        <f>[2]Novembro!$B$32</f>
        <v>24.433333333333337</v>
      </c>
      <c r="AD6" s="17">
        <f>[2]Novembro!$B$33</f>
        <v>24.183333333333337</v>
      </c>
      <c r="AE6" s="17">
        <f>[2]Novembro!$B$34</f>
        <v>24.137500000000003</v>
      </c>
      <c r="AF6" s="36">
        <f t="shared" ref="AF6:AF10" si="1">AVERAGE(B6:AE6)</f>
        <v>23.683888888888895</v>
      </c>
    </row>
    <row r="7" spans="1:33" ht="17.100000000000001" customHeight="1" x14ac:dyDescent="0.2">
      <c r="A7" s="15" t="s">
        <v>1</v>
      </c>
      <c r="B7" s="17">
        <f>[3]Novembro!$B$5</f>
        <v>28.774999999999991</v>
      </c>
      <c r="C7" s="17">
        <f>[3]Novembro!$B$6</f>
        <v>23.916666666666661</v>
      </c>
      <c r="D7" s="17">
        <f>[3]Novembro!$B$7</f>
        <v>23.205263157894734</v>
      </c>
      <c r="E7" s="17">
        <f>[3]Novembro!$B$8</f>
        <v>24.387500000000003</v>
      </c>
      <c r="F7" s="17">
        <f>[3]Novembro!$B$9</f>
        <v>27.349999999999994</v>
      </c>
      <c r="G7" s="17">
        <f>[3]Novembro!$B$10</f>
        <v>29.729166666666668</v>
      </c>
      <c r="H7" s="17">
        <f>[3]Novembro!$B$11</f>
        <v>29.695833333333336</v>
      </c>
      <c r="I7" s="17">
        <f>[3]Novembro!$B$12</f>
        <v>24.579166666666669</v>
      </c>
      <c r="J7" s="17">
        <f>[3]Novembro!$B$13</f>
        <v>26.079166666666662</v>
      </c>
      <c r="K7" s="17">
        <f>[3]Novembro!$B$14</f>
        <v>28.6875</v>
      </c>
      <c r="L7" s="17">
        <f>[3]Novembro!$B$15</f>
        <v>26.900000000000002</v>
      </c>
      <c r="M7" s="17">
        <f>[3]Novembro!$B$16</f>
        <v>24.674999999999997</v>
      </c>
      <c r="N7" s="17">
        <f>[3]Novembro!$B$17</f>
        <v>25.754166666666674</v>
      </c>
      <c r="O7" s="17">
        <f>[3]Novembro!$B$18</f>
        <v>27.041666666666671</v>
      </c>
      <c r="P7" s="17">
        <f>[3]Novembro!$B$19</f>
        <v>24.637499999999999</v>
      </c>
      <c r="Q7" s="17">
        <f>[3]Novembro!$B$20</f>
        <v>25.824999999999999</v>
      </c>
      <c r="R7" s="17">
        <f>[3]Novembro!$B$21</f>
        <v>26.629166666666663</v>
      </c>
      <c r="S7" s="17">
        <f>[3]Novembro!$B$22</f>
        <v>24.608333333333331</v>
      </c>
      <c r="T7" s="17">
        <f>[3]Novembro!$B$23</f>
        <v>23</v>
      </c>
      <c r="U7" s="17">
        <f>[3]Novembro!$B$24</f>
        <v>25.662499999999994</v>
      </c>
      <c r="V7" s="17">
        <f>[3]Novembro!$B$25</f>
        <v>27.708333333333332</v>
      </c>
      <c r="W7" s="17">
        <f>[3]Novembro!$B$26</f>
        <v>27.895833333333339</v>
      </c>
      <c r="X7" s="17">
        <f>[3]Novembro!$B$27</f>
        <v>27.995833333333334</v>
      </c>
      <c r="Y7" s="17">
        <f>[3]Novembro!$B$28</f>
        <v>30.070833333333336</v>
      </c>
      <c r="Z7" s="17">
        <f>[3]Novembro!$B$29</f>
        <v>29.762500000000006</v>
      </c>
      <c r="AA7" s="17">
        <f>[3]Novembro!$B$30</f>
        <v>27.42916666666666</v>
      </c>
      <c r="AB7" s="17">
        <f>[3]Novembro!$B$31</f>
        <v>29.070833333333329</v>
      </c>
      <c r="AC7" s="17">
        <f>[3]Novembro!$B$32</f>
        <v>28.958333333333332</v>
      </c>
      <c r="AD7" s="17">
        <f>[3]Novembro!$B$33</f>
        <v>27.008333333333329</v>
      </c>
      <c r="AE7" s="17">
        <f>[3]Novembro!$B$34</f>
        <v>27.4375</v>
      </c>
      <c r="AF7" s="36">
        <f>AVERAGE(B7:AE7)</f>
        <v>26.815869883040936</v>
      </c>
    </row>
    <row r="8" spans="1:33" ht="17.100000000000001" customHeight="1" x14ac:dyDescent="0.2">
      <c r="A8" s="15" t="s">
        <v>55</v>
      </c>
      <c r="B8" s="17">
        <f>[4]Novembro!$B$5</f>
        <v>25.512499999999999</v>
      </c>
      <c r="C8" s="17">
        <f>[4]Novembro!$B$6</f>
        <v>22.741666666666671</v>
      </c>
      <c r="D8" s="17">
        <f>[4]Novembro!$B$7</f>
        <v>22.087500000000002</v>
      </c>
      <c r="E8" s="17">
        <f>[4]Novembro!$B$8</f>
        <v>24.708333333333332</v>
      </c>
      <c r="F8" s="17">
        <f>[4]Novembro!$B$9</f>
        <v>26.020833333333339</v>
      </c>
      <c r="G8" s="17">
        <f>[4]Novembro!$B$10</f>
        <v>26.008333333333336</v>
      </c>
      <c r="H8" s="17">
        <f>[4]Novembro!$B$11</f>
        <v>27.629166666666666</v>
      </c>
      <c r="I8" s="17">
        <f>[4]Novembro!$B$12</f>
        <v>27.554166666666671</v>
      </c>
      <c r="J8" s="17">
        <f>[4]Novembro!$B$13</f>
        <v>28.058333333333326</v>
      </c>
      <c r="K8" s="17">
        <f>[4]Novembro!$B$14</f>
        <v>29.058333333333334</v>
      </c>
      <c r="L8" s="17">
        <f>[4]Novembro!$B$15</f>
        <v>25.991666666666664</v>
      </c>
      <c r="M8" s="17">
        <f>[4]Novembro!$B$16</f>
        <v>23.3125</v>
      </c>
      <c r="N8" s="17">
        <f>[4]Novembro!$B$17</f>
        <v>20.904166666666665</v>
      </c>
      <c r="O8" s="17">
        <f>[4]Novembro!$B$18</f>
        <v>23.879166666666666</v>
      </c>
      <c r="P8" s="17">
        <f>[4]Novembro!$B$19</f>
        <v>25.649999999999995</v>
      </c>
      <c r="Q8" s="17">
        <f>[4]Novembro!$B$20</f>
        <v>27.55</v>
      </c>
      <c r="R8" s="17">
        <f>[4]Novembro!$B$21</f>
        <v>27.716666666666665</v>
      </c>
      <c r="S8" s="17">
        <f>[4]Novembro!$B$22</f>
        <v>24.375</v>
      </c>
      <c r="T8" s="17">
        <f>[4]Novembro!$B$23</f>
        <v>21.770833333333339</v>
      </c>
      <c r="U8" s="17">
        <f>[4]Novembro!$B$24</f>
        <v>23.291666666666668</v>
      </c>
      <c r="V8" s="17">
        <f>[4]Novembro!$B$25</f>
        <v>26.479166666666668</v>
      </c>
      <c r="W8" s="17">
        <f>[4]Novembro!$B$26</f>
        <v>27.879166666666666</v>
      </c>
      <c r="X8" s="17">
        <f>[4]Novembro!$B$27</f>
        <v>28.537499999999998</v>
      </c>
      <c r="Y8" s="17">
        <f>[4]Novembro!$B$28</f>
        <v>29.891666666666669</v>
      </c>
      <c r="Z8" s="17">
        <f>[4]Novembro!$B$29</f>
        <v>30.070833333333329</v>
      </c>
      <c r="AA8" s="17">
        <f>[4]Novembro!$B$30</f>
        <v>27.533333333333328</v>
      </c>
      <c r="AB8" s="17">
        <f>[4]Novembro!$B$31</f>
        <v>26.675000000000001</v>
      </c>
      <c r="AC8" s="17">
        <f>[4]Novembro!$B$32</f>
        <v>28.383333333333336</v>
      </c>
      <c r="AD8" s="17">
        <f>[4]Novembro!$B$33</f>
        <v>26.570833333333329</v>
      </c>
      <c r="AE8" s="17">
        <f>[4]Novembro!$B$34</f>
        <v>25.8125</v>
      </c>
      <c r="AF8" s="36">
        <f>AVERAGE(B8:AE8)</f>
        <v>26.055138888888887</v>
      </c>
    </row>
    <row r="9" spans="1:33" ht="17.100000000000001" customHeight="1" x14ac:dyDescent="0.2">
      <c r="A9" s="15" t="s">
        <v>48</v>
      </c>
      <c r="B9" s="17">
        <f>[5]Novembro!$B$5</f>
        <v>28.845833333333331</v>
      </c>
      <c r="C9" s="17">
        <f>[5]Novembro!$B$6</f>
        <v>22.804166666666671</v>
      </c>
      <c r="D9" s="17">
        <f>[5]Novembro!$B$7</f>
        <v>20.383333333333333</v>
      </c>
      <c r="E9" s="17">
        <f>[5]Novembro!$B$8</f>
        <v>20.841666666666665</v>
      </c>
      <c r="F9" s="17">
        <f>[5]Novembro!$B$9</f>
        <v>23.562499999999996</v>
      </c>
      <c r="G9" s="17">
        <f>[5]Novembro!$B$10</f>
        <v>27.129166666666674</v>
      </c>
      <c r="H9" s="17">
        <f>[5]Novembro!$B$11</f>
        <v>28.573684210526313</v>
      </c>
      <c r="I9" s="17">
        <f>[5]Novembro!$B$12</f>
        <v>22.79</v>
      </c>
      <c r="J9" s="17">
        <f>[5]Novembro!$B$13</f>
        <v>31.285714285714281</v>
      </c>
      <c r="K9" s="17">
        <f>[5]Novembro!$B$14</f>
        <v>30.527272727272724</v>
      </c>
      <c r="L9" s="17">
        <f>[5]Novembro!$B$15</f>
        <v>25.872727272727275</v>
      </c>
      <c r="M9" s="17">
        <f>[5]Novembro!$B$16</f>
        <v>27.246153846153845</v>
      </c>
      <c r="N9" s="17">
        <f>[5]Novembro!$B$17</f>
        <v>25.05</v>
      </c>
      <c r="O9" s="17">
        <f>[5]Novembro!$B$18</f>
        <v>25.133333333333336</v>
      </c>
      <c r="P9" s="17">
        <f>[5]Novembro!$B$19</f>
        <v>25.174999999999997</v>
      </c>
      <c r="Q9" s="17">
        <f>[5]Novembro!$B$20</f>
        <v>25.637500000000006</v>
      </c>
      <c r="R9" s="17">
        <f>[5]Novembro!$B$21</f>
        <v>24.417391304347831</v>
      </c>
      <c r="S9" s="17">
        <f>[5]Novembro!$B$22</f>
        <v>20.895833333333332</v>
      </c>
      <c r="T9" s="17">
        <f>[5]Novembro!$B$23</f>
        <v>23.633333333333336</v>
      </c>
      <c r="U9" s="17">
        <f>[5]Novembro!$B$24</f>
        <v>29.87777777777778</v>
      </c>
      <c r="V9" s="17">
        <f>[5]Novembro!$B$25</f>
        <v>32.220000000000006</v>
      </c>
      <c r="W9" s="17">
        <f>[5]Novembro!$B$26</f>
        <v>29.755555555555549</v>
      </c>
      <c r="X9" s="17">
        <f>[5]Novembro!$B$27</f>
        <v>30.400000000000002</v>
      </c>
      <c r="Y9" s="17">
        <f>[5]Novembro!$B$28</f>
        <v>27.674999999999997</v>
      </c>
      <c r="Z9" s="17">
        <f>[5]Novembro!$B$29</f>
        <v>28.933333333333334</v>
      </c>
      <c r="AA9" s="17">
        <f>[5]Novembro!$B$30</f>
        <v>27.158333333333331</v>
      </c>
      <c r="AB9" s="17">
        <f>[5]Novembro!$B$31</f>
        <v>27.758333333333336</v>
      </c>
      <c r="AC9" s="17">
        <f>[5]Novembro!$B$32</f>
        <v>25.470833333333331</v>
      </c>
      <c r="AD9" s="17">
        <f>[5]Novembro!$B$33</f>
        <v>25.016666666666666</v>
      </c>
      <c r="AE9" s="17">
        <f>[5]Novembro!$B$34</f>
        <v>25.220833333333335</v>
      </c>
      <c r="AF9" s="36">
        <f>AVERAGE(B9:AE9)</f>
        <v>26.309709232669181</v>
      </c>
    </row>
    <row r="10" spans="1:33" ht="17.100000000000001" customHeight="1" x14ac:dyDescent="0.2">
      <c r="A10" s="15" t="s">
        <v>2</v>
      </c>
      <c r="B10" s="17">
        <f>[6]Novembro!$B$5</f>
        <v>24.354166666666661</v>
      </c>
      <c r="C10" s="17">
        <f>[6]Novembro!$B$6</f>
        <v>22.470833333333335</v>
      </c>
      <c r="D10" s="17">
        <f>[6]Novembro!$B$7</f>
        <v>21.525000000000006</v>
      </c>
      <c r="E10" s="17">
        <f>[6]Novembro!$B$8</f>
        <v>24.537499999999998</v>
      </c>
      <c r="F10" s="17">
        <f>[6]Novembro!$B$9</f>
        <v>27.212499999999995</v>
      </c>
      <c r="G10" s="17">
        <f>[6]Novembro!$B$10</f>
        <v>27.754166666666666</v>
      </c>
      <c r="H10" s="17">
        <f>[6]Novembro!$B$11</f>
        <v>27.783333333333328</v>
      </c>
      <c r="I10" s="17">
        <f>[6]Novembro!$B$12</f>
        <v>25.445833333333336</v>
      </c>
      <c r="J10" s="17">
        <f>[6]Novembro!$B$13</f>
        <v>26.287499999999998</v>
      </c>
      <c r="K10" s="17">
        <f>[6]Novembro!$B$14</f>
        <v>27.720833333333335</v>
      </c>
      <c r="L10" s="17">
        <f>[6]Novembro!$B$15</f>
        <v>26.200000000000006</v>
      </c>
      <c r="M10" s="17">
        <f>[6]Novembro!$B$16</f>
        <v>24.433333333333334</v>
      </c>
      <c r="N10" s="17">
        <f>[6]Novembro!$B$17</f>
        <v>24.308333333333337</v>
      </c>
      <c r="O10" s="17">
        <f>[6]Novembro!$B$18</f>
        <v>25.741666666666664</v>
      </c>
      <c r="P10" s="17">
        <f>[6]Novembro!$B$19</f>
        <v>25.545833333333334</v>
      </c>
      <c r="Q10" s="17">
        <f>[6]Novembro!$B$20</f>
        <v>26.279166666666669</v>
      </c>
      <c r="R10" s="17">
        <f>[6]Novembro!$B$21</f>
        <v>26.387500000000003</v>
      </c>
      <c r="S10" s="17">
        <f>[6]Novembro!$B$22</f>
        <v>23.729166666666668</v>
      </c>
      <c r="T10" s="17">
        <f>[6]Novembro!$B$23</f>
        <v>22.945833333333336</v>
      </c>
      <c r="U10" s="17">
        <f>[6]Novembro!$B$24</f>
        <v>25.412499999999998</v>
      </c>
      <c r="V10" s="17">
        <f>[6]Novembro!$B$25</f>
        <v>27.637499999999999</v>
      </c>
      <c r="W10" s="17">
        <f>[6]Novembro!$B$26</f>
        <v>27.083333333333332</v>
      </c>
      <c r="X10" s="17">
        <f>[6]Novembro!$B$27</f>
        <v>27.229166666666671</v>
      </c>
      <c r="Y10" s="17">
        <f>[6]Novembro!$B$28</f>
        <v>28.204166666666669</v>
      </c>
      <c r="Z10" s="17">
        <f>[6]Novembro!$B$29</f>
        <v>26.366666666666664</v>
      </c>
      <c r="AA10" s="17">
        <f>[6]Novembro!$B$30</f>
        <v>25.337499999999995</v>
      </c>
      <c r="AB10" s="17">
        <f>[6]Novembro!$B$31</f>
        <v>26.358333333333334</v>
      </c>
      <c r="AC10" s="17">
        <f>[6]Novembro!$B$32</f>
        <v>26.683333333333334</v>
      </c>
      <c r="AD10" s="17">
        <f>[6]Novembro!$B$33</f>
        <v>25.237499999999994</v>
      </c>
      <c r="AE10" s="17">
        <f>[6]Novembro!$B$34</f>
        <v>24.025000000000002</v>
      </c>
      <c r="AF10" s="36">
        <f t="shared" si="1"/>
        <v>25.674583333333331</v>
      </c>
    </row>
    <row r="11" spans="1:33" ht="17.100000000000001" customHeight="1" x14ac:dyDescent="0.2">
      <c r="A11" s="15" t="s">
        <v>3</v>
      </c>
      <c r="B11" s="17">
        <f>[7]Novembro!$B$5</f>
        <v>23.549999999999997</v>
      </c>
      <c r="C11" s="17">
        <f>[7]Novembro!$B$6</f>
        <v>24.562499999999996</v>
      </c>
      <c r="D11" s="17">
        <f>[7]Novembro!$B$7</f>
        <v>21.379166666666666</v>
      </c>
      <c r="E11" s="17">
        <f>[7]Novembro!$B$8</f>
        <v>23.608333333333331</v>
      </c>
      <c r="F11" s="17">
        <f>[7]Novembro!$B$9</f>
        <v>26.220833333333335</v>
      </c>
      <c r="G11" s="17">
        <f>[7]Novembro!$B$10</f>
        <v>26.733333333333334</v>
      </c>
      <c r="H11" s="17">
        <f>[7]Novembro!$B$11</f>
        <v>27.370833333333337</v>
      </c>
      <c r="I11" s="17">
        <f>[7]Novembro!$B$12</f>
        <v>27.120833333333334</v>
      </c>
      <c r="J11" s="17">
        <f>[7]Novembro!$B$13</f>
        <v>25.750000000000004</v>
      </c>
      <c r="K11" s="17">
        <f>[7]Novembro!$B$14</f>
        <v>26.945833333333336</v>
      </c>
      <c r="L11" s="17">
        <f>[7]Novembro!$B$15</f>
        <v>25.808333333333337</v>
      </c>
      <c r="M11" s="17">
        <f>[7]Novembro!$B$16</f>
        <v>23.820833333333329</v>
      </c>
      <c r="N11" s="17">
        <f>[7]Novembro!$B$17</f>
        <v>21.566666666666666</v>
      </c>
      <c r="O11" s="17">
        <f>[7]Novembro!$B$18</f>
        <v>22.995833333333334</v>
      </c>
      <c r="P11" s="17">
        <f>[7]Novembro!$B$19</f>
        <v>24.404166666666665</v>
      </c>
      <c r="Q11" s="17">
        <f>[7]Novembro!$B$20</f>
        <v>26.087500000000002</v>
      </c>
      <c r="R11" s="17">
        <f>[7]Novembro!$B$21</f>
        <v>24.45</v>
      </c>
      <c r="S11" s="17">
        <f>[7]Novembro!$B$22</f>
        <v>25.016666666666669</v>
      </c>
      <c r="T11" s="17">
        <f>[7]Novembro!$B$23</f>
        <v>23.4375</v>
      </c>
      <c r="U11" s="17">
        <f>[7]Novembro!$B$24</f>
        <v>22.445833333333336</v>
      </c>
      <c r="V11" s="17">
        <f>[7]Novembro!$B$25</f>
        <v>23.870833333333326</v>
      </c>
      <c r="W11" s="17">
        <f>[7]Novembro!$B$26</f>
        <v>25.583333333333329</v>
      </c>
      <c r="X11" s="17">
        <f>[7]Novembro!$B$27</f>
        <v>25.841666666666672</v>
      </c>
      <c r="Y11" s="17">
        <f>[7]Novembro!$B$28</f>
        <v>27.529166666666669</v>
      </c>
      <c r="Z11" s="17">
        <f>[7]Novembro!$B$29</f>
        <v>28.058333333333337</v>
      </c>
      <c r="AA11" s="17">
        <f>[7]Novembro!$B$30</f>
        <v>26.945833333333336</v>
      </c>
      <c r="AB11" s="17">
        <f>[7]Novembro!$B$31</f>
        <v>24.504166666666663</v>
      </c>
      <c r="AC11" s="17">
        <f>[7]Novembro!$B$32</f>
        <v>25.966666666666669</v>
      </c>
      <c r="AD11" s="17">
        <f>[7]Novembro!$B$33</f>
        <v>26.858333333333334</v>
      </c>
      <c r="AE11" s="17">
        <f>[7]Novembro!$B$34</f>
        <v>27.191666666666666</v>
      </c>
      <c r="AF11" s="36">
        <f t="shared" ref="AF11:AF16" si="2">AVERAGE(B11:AE11)</f>
        <v>25.187500000000004</v>
      </c>
    </row>
    <row r="12" spans="1:33" ht="17.100000000000001" customHeight="1" x14ac:dyDescent="0.2">
      <c r="A12" s="15" t="s">
        <v>4</v>
      </c>
      <c r="B12" s="17">
        <f>[8]Novembro!$B$5</f>
        <v>21.770833333333332</v>
      </c>
      <c r="C12" s="17">
        <f>[8]Novembro!$B$6</f>
        <v>20.900000000000002</v>
      </c>
      <c r="D12" s="17">
        <f>[8]Novembro!$B$7</f>
        <v>19.2</v>
      </c>
      <c r="E12" s="17">
        <f>[8]Novembro!$B$8</f>
        <v>20.845833333333331</v>
      </c>
      <c r="F12" s="17">
        <f>[8]Novembro!$B$9</f>
        <v>23.674999999999997</v>
      </c>
      <c r="G12" s="17">
        <f>[8]Novembro!$B$10</f>
        <v>23.837500000000002</v>
      </c>
      <c r="H12" s="17">
        <f>[8]Novembro!$B$11</f>
        <v>24.579166666666666</v>
      </c>
      <c r="I12" s="17">
        <f>[8]Novembro!$B$12</f>
        <v>23.025000000000002</v>
      </c>
      <c r="J12" s="17">
        <f>[8]Novembro!$B$13</f>
        <v>22.979166666666671</v>
      </c>
      <c r="K12" s="17">
        <f>[8]Novembro!$B$14</f>
        <v>23.533333333333335</v>
      </c>
      <c r="L12" s="17">
        <f>[8]Novembro!$B$15</f>
        <v>24.333333333333332</v>
      </c>
      <c r="M12" s="17">
        <f>[8]Novembro!$B$16</f>
        <v>20.958333333333339</v>
      </c>
      <c r="N12" s="17">
        <f>[8]Novembro!$B$17</f>
        <v>20.350000000000001</v>
      </c>
      <c r="O12" s="17">
        <f>[8]Novembro!$B$18</f>
        <v>20.920833333333338</v>
      </c>
      <c r="P12" s="17">
        <f>[8]Novembro!$B$19</f>
        <v>22.570833333333329</v>
      </c>
      <c r="Q12" s="17">
        <f>[8]Novembro!$B$20</f>
        <v>23.387500000000003</v>
      </c>
      <c r="R12" s="17">
        <f>[8]Novembro!$B$21</f>
        <v>22.879166666666663</v>
      </c>
      <c r="S12" s="17">
        <f>[8]Novembro!$B$22</f>
        <v>21.537500000000005</v>
      </c>
      <c r="T12" s="17">
        <f>[8]Novembro!$B$23</f>
        <v>19.787500000000001</v>
      </c>
      <c r="U12" s="17">
        <f>[8]Novembro!$B$24</f>
        <v>22.129166666666666</v>
      </c>
      <c r="V12" s="17">
        <f>[8]Novembro!$B$25</f>
        <v>22.266666666666666</v>
      </c>
      <c r="W12" s="17">
        <f>[8]Novembro!$B$26</f>
        <v>23.533333333333328</v>
      </c>
      <c r="X12" s="17">
        <f>[8]Novembro!$B$27</f>
        <v>23.637499999999999</v>
      </c>
      <c r="Y12" s="17">
        <f>[8]Novembro!$B$28</f>
        <v>25.670833333333331</v>
      </c>
      <c r="Z12" s="17">
        <f>[8]Novembro!$B$29</f>
        <v>25.879166666666666</v>
      </c>
      <c r="AA12" s="17">
        <f>[8]Novembro!$B$30</f>
        <v>24.008333333333336</v>
      </c>
      <c r="AB12" s="17">
        <f>[8]Novembro!$B$31</f>
        <v>23.700000000000003</v>
      </c>
      <c r="AC12" s="17">
        <f>[8]Novembro!$B$32</f>
        <v>24.175000000000001</v>
      </c>
      <c r="AD12" s="17">
        <f>[8]Novembro!$B$33</f>
        <v>24.454166666666669</v>
      </c>
      <c r="AE12" s="17">
        <f>[8]Novembro!$B$34</f>
        <v>23.008333333333329</v>
      </c>
      <c r="AF12" s="36">
        <f t="shared" si="2"/>
        <v>22.784444444444446</v>
      </c>
    </row>
    <row r="13" spans="1:33" ht="17.100000000000001" customHeight="1" x14ac:dyDescent="0.2">
      <c r="A13" s="15" t="s">
        <v>5</v>
      </c>
      <c r="B13" s="17">
        <f>[9]Novembro!$B$5</f>
        <v>27.829166666666666</v>
      </c>
      <c r="C13" s="17">
        <f>[9]Novembro!$B$6</f>
        <v>24.25</v>
      </c>
      <c r="D13" s="17">
        <f>[9]Novembro!$B$7</f>
        <v>20.808333333333334</v>
      </c>
      <c r="E13" s="17">
        <f>[9]Novembro!$B$8</f>
        <v>24.533333333333342</v>
      </c>
      <c r="F13" s="17">
        <f>[9]Novembro!$B$9</f>
        <v>28.037500000000005</v>
      </c>
      <c r="G13" s="17">
        <f>[9]Novembro!$B$10</f>
        <v>30.124999999999996</v>
      </c>
      <c r="H13" s="17">
        <f>[9]Novembro!$B$11</f>
        <v>29.495833333333337</v>
      </c>
      <c r="I13" s="17">
        <f>[9]Novembro!$B$12</f>
        <v>25.804166666666664</v>
      </c>
      <c r="J13" s="17">
        <f>[9]Novembro!$B$13</f>
        <v>26.645833333333332</v>
      </c>
      <c r="K13" s="17">
        <f>[9]Novembro!$B$14</f>
        <v>29.700000000000003</v>
      </c>
      <c r="L13" s="17">
        <f>[9]Novembro!$B$15</f>
        <v>28.345833333333331</v>
      </c>
      <c r="M13" s="17">
        <f>[9]Novembro!$B$16</f>
        <v>23.612500000000001</v>
      </c>
      <c r="N13" s="17">
        <f>[9]Novembro!$B$17</f>
        <v>26.029166666666665</v>
      </c>
      <c r="O13" s="17">
        <f>[9]Novembro!$B$18</f>
        <v>28.145833333333339</v>
      </c>
      <c r="P13" s="17">
        <f>[9]Novembro!$B$19</f>
        <v>26.441666666666666</v>
      </c>
      <c r="Q13" s="17">
        <f>[9]Novembro!$B$20</f>
        <v>26.749999999999996</v>
      </c>
      <c r="R13" s="17">
        <f>[9]Novembro!$B$21</f>
        <v>26.745833333333337</v>
      </c>
      <c r="S13" s="17">
        <f>[9]Novembro!$B$22</f>
        <v>23.791666666666668</v>
      </c>
      <c r="T13" s="17">
        <f>[9]Novembro!$B$23</f>
        <v>24.3125</v>
      </c>
      <c r="U13" s="17">
        <f>[9]Novembro!$B$24</f>
        <v>26.508333333333329</v>
      </c>
      <c r="V13" s="17">
        <f>[9]Novembro!$B$25</f>
        <v>27.458333333333332</v>
      </c>
      <c r="W13" s="17">
        <f>[9]Novembro!$B$26</f>
        <v>27.174999999999997</v>
      </c>
      <c r="X13" s="17">
        <f>[9]Novembro!$B$27</f>
        <v>27.104166666666671</v>
      </c>
      <c r="Y13" s="17">
        <f>[9]Novembro!$B$28</f>
        <v>29.349999999999998</v>
      </c>
      <c r="Z13" s="17">
        <f>[9]Novembro!$B$29</f>
        <v>28.891666666666666</v>
      </c>
      <c r="AA13" s="17">
        <f>[9]Novembro!$B$30</f>
        <v>26.720833333333335</v>
      </c>
      <c r="AB13" s="17">
        <f>[9]Novembro!$B$31</f>
        <v>28.045833333333331</v>
      </c>
      <c r="AC13" s="17">
        <f>[9]Novembro!$B$32</f>
        <v>27.900000000000002</v>
      </c>
      <c r="AD13" s="17">
        <f>[9]Novembro!$B$33</f>
        <v>27.029166666666665</v>
      </c>
      <c r="AE13" s="17">
        <f>[9]Novembro!$B$34</f>
        <v>28.974999999999994</v>
      </c>
      <c r="AF13" s="36">
        <f t="shared" si="2"/>
        <v>26.885416666666668</v>
      </c>
    </row>
    <row r="14" spans="1:33" ht="17.100000000000001" customHeight="1" x14ac:dyDescent="0.2">
      <c r="A14" s="15" t="s">
        <v>50</v>
      </c>
      <c r="B14" s="17">
        <f>[10]Novembro!$B$5</f>
        <v>22.870833333333334</v>
      </c>
      <c r="C14" s="17">
        <f>[10]Novembro!$B$6</f>
        <v>22.574999999999999</v>
      </c>
      <c r="D14" s="17">
        <f>[10]Novembro!$B$7</f>
        <v>20.749999999999996</v>
      </c>
      <c r="E14" s="17">
        <f>[10]Novembro!$B$8</f>
        <v>21.75</v>
      </c>
      <c r="F14" s="17">
        <f>[10]Novembro!$B$9</f>
        <v>23.383333333333329</v>
      </c>
      <c r="G14" s="17">
        <f>[10]Novembro!$B$10</f>
        <v>23.275000000000002</v>
      </c>
      <c r="H14" s="17">
        <f>[10]Novembro!$B$11</f>
        <v>24.416666666666668</v>
      </c>
      <c r="I14" s="17">
        <f>[10]Novembro!$B$12</f>
        <v>23.858333333333331</v>
      </c>
      <c r="J14" s="17">
        <f>[10]Novembro!$B$13</f>
        <v>23.662500000000005</v>
      </c>
      <c r="K14" s="17">
        <f>[10]Novembro!$B$14</f>
        <v>24.104166666666668</v>
      </c>
      <c r="L14" s="17">
        <f>[10]Novembro!$B$15</f>
        <v>25.025000000000006</v>
      </c>
      <c r="M14" s="17">
        <f>[10]Novembro!$B$16</f>
        <v>20.470833333333335</v>
      </c>
      <c r="N14" s="17">
        <f>[10]Novembro!$B$17</f>
        <v>21.1875</v>
      </c>
      <c r="O14" s="17">
        <f>[10]Novembro!$B$18</f>
        <v>21.700000000000003</v>
      </c>
      <c r="P14" s="17">
        <f>[10]Novembro!$B$19</f>
        <v>22.854166666666668</v>
      </c>
      <c r="Q14" s="17">
        <f>[10]Novembro!$B$20</f>
        <v>23.429166666666664</v>
      </c>
      <c r="R14" s="17">
        <f>[10]Novembro!$B$21</f>
        <v>23.295833333333334</v>
      </c>
      <c r="S14" s="17">
        <f>[10]Novembro!$B$22</f>
        <v>22.995833333333334</v>
      </c>
      <c r="T14" s="17">
        <f>[10]Novembro!$B$23</f>
        <v>21.758333333333329</v>
      </c>
      <c r="U14" s="17">
        <f>[10]Novembro!$B$24</f>
        <v>23.641666666666666</v>
      </c>
      <c r="V14" s="17">
        <f>[10]Novembro!$B$25</f>
        <v>22.75</v>
      </c>
      <c r="W14" s="17">
        <f>[10]Novembro!$B$26</f>
        <v>22.954166666666666</v>
      </c>
      <c r="X14" s="17">
        <f>[10]Novembro!$B$27</f>
        <v>24.716666666666665</v>
      </c>
      <c r="Y14" s="17">
        <f>[10]Novembro!$B$28</f>
        <v>25.591666666666672</v>
      </c>
      <c r="Z14" s="17">
        <f>[10]Novembro!$B$29</f>
        <v>25.683333333333337</v>
      </c>
      <c r="AA14" s="17">
        <f>[10]Novembro!$B$30</f>
        <v>24.637499999999999</v>
      </c>
      <c r="AB14" s="17">
        <f>[10]Novembro!$B$31</f>
        <v>23.766666666666666</v>
      </c>
      <c r="AC14" s="17">
        <f>[10]Novembro!$B$32</f>
        <v>24.537500000000005</v>
      </c>
      <c r="AD14" s="17">
        <f>[10]Novembro!$B$33</f>
        <v>24.5625</v>
      </c>
      <c r="AE14" s="17">
        <f>[10]Novembro!$B$34</f>
        <v>23.220833333333331</v>
      </c>
      <c r="AF14" s="36">
        <f t="shared" si="2"/>
        <v>23.314166666666669</v>
      </c>
    </row>
    <row r="15" spans="1:33" ht="17.100000000000001" customHeight="1" x14ac:dyDescent="0.2">
      <c r="A15" s="15" t="s">
        <v>6</v>
      </c>
      <c r="B15" s="17">
        <f>[11]Novembro!$B$5</f>
        <v>25.604166666666661</v>
      </c>
      <c r="C15" s="17">
        <f>[11]Novembro!$B$6</f>
        <v>24.112500000000001</v>
      </c>
      <c r="D15" s="17">
        <f>[11]Novembro!$B$7</f>
        <v>23.350000000000005</v>
      </c>
      <c r="E15" s="17">
        <f>[11]Novembro!$B$8</f>
        <v>25.158333333333335</v>
      </c>
      <c r="F15" s="17">
        <f>[11]Novembro!$B$9</f>
        <v>26.824999999999992</v>
      </c>
      <c r="G15" s="17">
        <f>[11]Novembro!$B$10</f>
        <v>26.850000000000005</v>
      </c>
      <c r="H15" s="17">
        <f>[11]Novembro!$B$11</f>
        <v>26.991666666666664</v>
      </c>
      <c r="I15" s="17">
        <f>[11]Novembro!$B$12</f>
        <v>25.804166666666664</v>
      </c>
      <c r="J15" s="17">
        <f>[11]Novembro!$B$13</f>
        <v>25.970833333333331</v>
      </c>
      <c r="K15" s="17">
        <f>[11]Novembro!$B$14</f>
        <v>26.904166666666665</v>
      </c>
      <c r="L15" s="17">
        <f>[11]Novembro!$B$15</f>
        <v>27.012500000000003</v>
      </c>
      <c r="M15" s="17">
        <f>[11]Novembro!$B$16</f>
        <v>22.775000000000002</v>
      </c>
      <c r="N15" s="17">
        <f>[11]Novembro!$B$17</f>
        <v>24.387499999999999</v>
      </c>
      <c r="O15" s="17">
        <f>[11]Novembro!$B$18</f>
        <v>25.450000000000006</v>
      </c>
      <c r="P15" s="17">
        <f>[11]Novembro!$B$19</f>
        <v>24.337500000000002</v>
      </c>
      <c r="Q15" s="17">
        <f>[11]Novembro!$B$20</f>
        <v>25.370833333333334</v>
      </c>
      <c r="R15" s="17">
        <f>[11]Novembro!$B$21</f>
        <v>25.7</v>
      </c>
      <c r="S15" s="17">
        <f>[11]Novembro!$B$22</f>
        <v>25.916666666666668</v>
      </c>
      <c r="T15" s="17">
        <f>[11]Novembro!$B$23</f>
        <v>24.016666666666666</v>
      </c>
      <c r="U15" s="17">
        <f>[11]Novembro!$B$24</f>
        <v>25.074999999999999</v>
      </c>
      <c r="V15" s="17">
        <f>[11]Novembro!$B$25</f>
        <v>24.766666666666666</v>
      </c>
      <c r="W15" s="17">
        <f>[11]Novembro!$B$26</f>
        <v>26.654166666666665</v>
      </c>
      <c r="X15" s="17">
        <f>[11]Novembro!$B$27</f>
        <v>27.179166666666664</v>
      </c>
      <c r="Y15" s="17">
        <f>[11]Novembro!$B$28</f>
        <v>28.516666666666666</v>
      </c>
      <c r="Z15" s="17">
        <f>[11]Novembro!$B$29</f>
        <v>27.404166666666669</v>
      </c>
      <c r="AA15" s="17">
        <f>[11]Novembro!$B$30</f>
        <v>27.150000000000006</v>
      </c>
      <c r="AB15" s="17">
        <f>[11]Novembro!$B$31</f>
        <v>27.095833333333335</v>
      </c>
      <c r="AC15" s="17">
        <f>[11]Novembro!$B$32</f>
        <v>26.649999999999991</v>
      </c>
      <c r="AD15" s="17">
        <f>[11]Novembro!$B$33</f>
        <v>26.816666666666666</v>
      </c>
      <c r="AE15" s="17">
        <f>[11]Novembro!$B$34</f>
        <v>26.299999999999997</v>
      </c>
      <c r="AF15" s="36">
        <f t="shared" si="2"/>
        <v>25.871527777777775</v>
      </c>
    </row>
    <row r="16" spans="1:33" ht="17.100000000000001" customHeight="1" x14ac:dyDescent="0.2">
      <c r="A16" s="15" t="s">
        <v>7</v>
      </c>
      <c r="B16" s="17">
        <f>[12]Novembro!$B$5</f>
        <v>25.624999999999996</v>
      </c>
      <c r="C16" s="17">
        <f>[12]Novembro!$B$6</f>
        <v>20.974999999999998</v>
      </c>
      <c r="D16" s="17">
        <f>[12]Novembro!$B$7</f>
        <v>19.520833333333332</v>
      </c>
      <c r="E16" s="17">
        <f>[12]Novembro!$B$8</f>
        <v>21.608333333333334</v>
      </c>
      <c r="F16" s="17">
        <f>[12]Novembro!$B$9</f>
        <v>25.566666666666663</v>
      </c>
      <c r="G16" s="17">
        <f>[12]Novembro!$B$10</f>
        <v>26.729166666666661</v>
      </c>
      <c r="H16" s="17">
        <f>[12]Novembro!$B$11</f>
        <v>28.324999999999992</v>
      </c>
      <c r="I16" s="17">
        <f>[12]Novembro!$B$12</f>
        <v>25.487500000000001</v>
      </c>
      <c r="J16" s="17">
        <f>[12]Novembro!$B$13</f>
        <v>26.104166666666668</v>
      </c>
      <c r="K16" s="17">
        <f>[12]Novembro!$B$14</f>
        <v>28.233333333333338</v>
      </c>
      <c r="L16" s="17">
        <f>[12]Novembro!$B$15</f>
        <v>24.537500000000005</v>
      </c>
      <c r="M16" s="17">
        <f>[12]Novembro!$B$16</f>
        <v>23.041666666666661</v>
      </c>
      <c r="N16" s="17">
        <f>[12]Novembro!$B$17</f>
        <v>22.237499999999997</v>
      </c>
      <c r="O16" s="17">
        <f>[12]Novembro!$B$18</f>
        <v>24.283333333333335</v>
      </c>
      <c r="P16" s="17">
        <f>[12]Novembro!$B$19</f>
        <v>25.445833333333329</v>
      </c>
      <c r="Q16" s="17">
        <f>[12]Novembro!$B$20</f>
        <v>26.487499999999997</v>
      </c>
      <c r="R16" s="17">
        <f>[12]Novembro!$B$21</f>
        <v>24.754166666666666</v>
      </c>
      <c r="S16" s="17">
        <f>[12]Novembro!$B$22</f>
        <v>20.366666666666667</v>
      </c>
      <c r="T16" s="17">
        <f>[12]Novembro!$B$23</f>
        <v>19.758333333333333</v>
      </c>
      <c r="U16" s="17">
        <f>[12]Novembro!$B$24</f>
        <v>23.483333333333331</v>
      </c>
      <c r="V16" s="17">
        <f>[12]Novembro!$B$25</f>
        <v>26.758333333333329</v>
      </c>
      <c r="W16" s="17">
        <f>[12]Novembro!$B$26</f>
        <v>26.483333333333334</v>
      </c>
      <c r="X16" s="17">
        <f>[12]Novembro!$B$27</f>
        <v>25.437500000000004</v>
      </c>
      <c r="Y16" s="17">
        <f>[12]Novembro!$B$28</f>
        <v>27.854166666666661</v>
      </c>
      <c r="Z16" s="17">
        <f>[12]Novembro!$B$29</f>
        <v>28.574999999999992</v>
      </c>
      <c r="AA16" s="17">
        <f>[12]Novembro!$B$30</f>
        <v>25.925000000000001</v>
      </c>
      <c r="AB16" s="17">
        <f>[12]Novembro!$B$31</f>
        <v>24.745833333333334</v>
      </c>
      <c r="AC16" s="17">
        <f>[12]Novembro!$B$32</f>
        <v>26.283333333333331</v>
      </c>
      <c r="AD16" s="17">
        <f>[12]Novembro!$B$33</f>
        <v>23.670833333333331</v>
      </c>
      <c r="AE16" s="17">
        <f>[12]Novembro!$B$34</f>
        <v>24.370833333333334</v>
      </c>
      <c r="AF16" s="36">
        <f t="shared" si="2"/>
        <v>24.755833333333328</v>
      </c>
    </row>
    <row r="17" spans="1:35" ht="17.100000000000001" customHeight="1" x14ac:dyDescent="0.2">
      <c r="A17" s="15" t="s">
        <v>8</v>
      </c>
      <c r="B17" s="17">
        <f>[13]Novembro!$B$5</f>
        <v>26.016666666666666</v>
      </c>
      <c r="C17" s="17">
        <f>[13]Novembro!$B$6</f>
        <v>22.024999999999995</v>
      </c>
      <c r="D17" s="17">
        <f>[13]Novembro!$B$7</f>
        <v>19.466666666666665</v>
      </c>
      <c r="E17" s="17">
        <f>[13]Novembro!$B$8</f>
        <v>21.787500000000005</v>
      </c>
      <c r="F17" s="17">
        <f>[13]Novembro!$B$9</f>
        <v>24.600000000000005</v>
      </c>
      <c r="G17" s="17">
        <f>[13]Novembro!$B$10</f>
        <v>24.999999999999996</v>
      </c>
      <c r="H17" s="17">
        <f>[13]Novembro!$B$11</f>
        <v>27.070833333333336</v>
      </c>
      <c r="I17" s="17">
        <f>[13]Novembro!$B$12</f>
        <v>25.387500000000003</v>
      </c>
      <c r="J17" s="17">
        <f>[13]Novembro!$B$13</f>
        <v>25.833333333333329</v>
      </c>
      <c r="K17" s="17">
        <f>[13]Novembro!$B$14</f>
        <v>27.683333333333334</v>
      </c>
      <c r="L17" s="17">
        <f>[13]Novembro!$B$15</f>
        <v>22.704166666666666</v>
      </c>
      <c r="M17" s="17">
        <f>[13]Novembro!$B$16</f>
        <v>22.991666666666671</v>
      </c>
      <c r="N17" s="17">
        <f>[13]Novembro!$B$17</f>
        <v>22.604166666666661</v>
      </c>
      <c r="O17" s="17">
        <f>[13]Novembro!$B$18</f>
        <v>24.474999999999998</v>
      </c>
      <c r="P17" s="17">
        <f>[13]Novembro!$B$19</f>
        <v>25.033333333333328</v>
      </c>
      <c r="Q17" s="17">
        <f>[13]Novembro!$B$20</f>
        <v>24.745833333333326</v>
      </c>
      <c r="R17" s="17">
        <f>[13]Novembro!$B$21</f>
        <v>25.058333333333334</v>
      </c>
      <c r="S17" s="17">
        <f>[13]Novembro!$B$22</f>
        <v>19.937499999999996</v>
      </c>
      <c r="T17" s="17">
        <f>[13]Novembro!$B$23</f>
        <v>20.433333333333337</v>
      </c>
      <c r="U17" s="17">
        <f>[13]Novembro!$B$24</f>
        <v>22.524999999999995</v>
      </c>
      <c r="V17" s="17">
        <f>[13]Novembro!$B$25</f>
        <v>25.349999999999994</v>
      </c>
      <c r="W17" s="17">
        <f>[13]Novembro!$B$26</f>
        <v>26.033333333333331</v>
      </c>
      <c r="X17" s="17">
        <f>[13]Novembro!$B$27</f>
        <v>25.349999999999998</v>
      </c>
      <c r="Y17" s="17">
        <f>[13]Novembro!$B$28</f>
        <v>27.637500000000003</v>
      </c>
      <c r="Z17" s="17">
        <f>[13]Novembro!$B$29</f>
        <v>26.191666666666666</v>
      </c>
      <c r="AA17" s="17">
        <f>[13]Novembro!$B$30</f>
        <v>25.1875</v>
      </c>
      <c r="AB17" s="17">
        <f>[13]Novembro!$B$31</f>
        <v>27.108333333333345</v>
      </c>
      <c r="AC17" s="17">
        <f>[13]Novembro!$B$32</f>
        <v>26.520833333333332</v>
      </c>
      <c r="AD17" s="17">
        <f>[13]Novembro!$B$33</f>
        <v>25.420833333333338</v>
      </c>
      <c r="AE17" s="17">
        <f>[13]Novembro!$B$34</f>
        <v>25.495833333333334</v>
      </c>
      <c r="AF17" s="36">
        <f t="shared" ref="AF17:AF24" si="3">AVERAGE(B17:AE17)</f>
        <v>24.522500000000001</v>
      </c>
    </row>
    <row r="18" spans="1:35" ht="17.100000000000001" customHeight="1" x14ac:dyDescent="0.2">
      <c r="A18" s="15" t="s">
        <v>9</v>
      </c>
      <c r="B18" s="17" t="str">
        <f>[14]Novembro!$B$5</f>
        <v>*</v>
      </c>
      <c r="C18" s="17">
        <f>[14]Novembro!$B$6</f>
        <v>22.657142857142855</v>
      </c>
      <c r="D18" s="17">
        <f>[14]Novembro!$B$7</f>
        <v>18.600000000000001</v>
      </c>
      <c r="E18" s="17">
        <f>[14]Novembro!$B$8</f>
        <v>21.65</v>
      </c>
      <c r="F18" s="17">
        <f>[14]Novembro!$B$9</f>
        <v>25</v>
      </c>
      <c r="G18" s="17">
        <f>[14]Novembro!$B$10</f>
        <v>24.7</v>
      </c>
      <c r="H18" s="17" t="str">
        <f>[14]Novembro!$B$11</f>
        <v>*</v>
      </c>
      <c r="I18" s="17" t="str">
        <f>[14]Novembro!$B$12</f>
        <v>*</v>
      </c>
      <c r="J18" s="17" t="str">
        <f>[14]Novembro!$B$13</f>
        <v>*</v>
      </c>
      <c r="K18" s="17">
        <f>[14]Novembro!$B$14</f>
        <v>23.9</v>
      </c>
      <c r="L18" s="17" t="str">
        <f>[14]Novembro!$B$15</f>
        <v>*</v>
      </c>
      <c r="M18" s="17">
        <f>[14]Novembro!$B$16</f>
        <v>21.5</v>
      </c>
      <c r="N18" s="17">
        <f>[14]Novembro!$B$17</f>
        <v>20.6</v>
      </c>
      <c r="O18" s="17">
        <f>[14]Novembro!$B$18</f>
        <v>20.399999999999999</v>
      </c>
      <c r="P18" s="17">
        <f>[14]Novembro!$B$19</f>
        <v>22.4</v>
      </c>
      <c r="Q18" s="17">
        <f>[14]Novembro!$B$20</f>
        <v>21.2</v>
      </c>
      <c r="R18" s="17">
        <f>[14]Novembro!$B$21</f>
        <v>20.799999999999997</v>
      </c>
      <c r="S18" s="17">
        <f>[14]Novembro!$B$22</f>
        <v>16.3</v>
      </c>
      <c r="T18" s="17">
        <f>[14]Novembro!$B$23</f>
        <v>17.577777777777776</v>
      </c>
      <c r="U18" s="17">
        <f>[14]Novembro!$B$24</f>
        <v>17.899999999999999</v>
      </c>
      <c r="V18" s="17">
        <f>[14]Novembro!$B$25</f>
        <v>21.074999999999999</v>
      </c>
      <c r="W18" s="17">
        <f>[14]Novembro!$B$26</f>
        <v>31.591666666666669</v>
      </c>
      <c r="X18" s="17">
        <f>[14]Novembro!$B$27</f>
        <v>27.604166666666668</v>
      </c>
      <c r="Y18" s="17">
        <f>[14]Novembro!$B$28</f>
        <v>29.016666666666666</v>
      </c>
      <c r="Z18" s="17">
        <f>[14]Novembro!$B$29</f>
        <v>28.941666666666674</v>
      </c>
      <c r="AA18" s="17">
        <f>[14]Novembro!$B$30</f>
        <v>26.320833333333336</v>
      </c>
      <c r="AB18" s="17">
        <f>[14]Novembro!$B$31</f>
        <v>25.741666666666664</v>
      </c>
      <c r="AC18" s="17">
        <f>[14]Novembro!$B$32</f>
        <v>27.825000000000003</v>
      </c>
      <c r="AD18" s="17">
        <f>[14]Novembro!$B$33</f>
        <v>24.8</v>
      </c>
      <c r="AE18" s="17">
        <f>[14]Novembro!$B$34</f>
        <v>25.587500000000002</v>
      </c>
      <c r="AF18" s="36">
        <f>AVERAGE(B18:AE18)</f>
        <v>23.34756349206349</v>
      </c>
    </row>
    <row r="19" spans="1:35" ht="17.100000000000001" customHeight="1" x14ac:dyDescent="0.2">
      <c r="A19" s="15" t="s">
        <v>49</v>
      </c>
      <c r="B19" s="17">
        <f>[15]Novembro!$B$5</f>
        <v>28.274999999999995</v>
      </c>
      <c r="C19" s="17">
        <f>[15]Novembro!$B$6</f>
        <v>23.229166666666668</v>
      </c>
      <c r="D19" s="17">
        <f>[15]Novembro!$B$7</f>
        <v>22.395833333333332</v>
      </c>
      <c r="E19" s="17">
        <f>[15]Novembro!$B$8</f>
        <v>23.029166666666669</v>
      </c>
      <c r="F19" s="17">
        <f>[15]Novembro!$B$9</f>
        <v>25.416666666666668</v>
      </c>
      <c r="G19" s="17">
        <f>[15]Novembro!$B$10</f>
        <v>28.391666666666666</v>
      </c>
      <c r="H19" s="17">
        <f>[15]Novembro!$B$11</f>
        <v>28.220833333333342</v>
      </c>
      <c r="I19" s="17">
        <f>[15]Novembro!$B$12</f>
        <v>23.737499999999997</v>
      </c>
      <c r="J19" s="17">
        <f>[15]Novembro!$B$13</f>
        <v>25.720833333333331</v>
      </c>
      <c r="K19" s="17">
        <f>[15]Novembro!$B$14</f>
        <v>28.337500000000002</v>
      </c>
      <c r="L19" s="17">
        <f>[15]Novembro!$B$15</f>
        <v>24.845833333333335</v>
      </c>
      <c r="M19" s="17">
        <f>[15]Novembro!$B$16</f>
        <v>24.420833333333331</v>
      </c>
      <c r="N19" s="17">
        <f>[15]Novembro!$B$17</f>
        <v>24.524999999999991</v>
      </c>
      <c r="O19" s="17">
        <f>[15]Novembro!$B$18</f>
        <v>25.445833333333329</v>
      </c>
      <c r="P19" s="17">
        <f>[15]Novembro!$B$19</f>
        <v>24.491666666666664</v>
      </c>
      <c r="Q19" s="17">
        <f>[15]Novembro!$B$20</f>
        <v>26.362499999999997</v>
      </c>
      <c r="R19" s="17">
        <f>[15]Novembro!$B$21</f>
        <v>26.583333333333339</v>
      </c>
      <c r="S19" s="17">
        <f>[15]Novembro!$B$22</f>
        <v>22.758333333333329</v>
      </c>
      <c r="T19" s="17">
        <f>[15]Novembro!$B$23</f>
        <v>21.724999999999998</v>
      </c>
      <c r="U19" s="17">
        <f>[15]Novembro!$B$24</f>
        <v>25.058333333333337</v>
      </c>
      <c r="V19" s="17">
        <f>[15]Novembro!$B$25</f>
        <v>26.541666666666671</v>
      </c>
      <c r="W19" s="17">
        <f>[15]Novembro!$B$26</f>
        <v>27.520833333333329</v>
      </c>
      <c r="X19" s="17">
        <f>[15]Novembro!$B$27</f>
        <v>27.079166666666662</v>
      </c>
      <c r="Y19" s="17">
        <f>[15]Novembro!$B$28</f>
        <v>30.029166666666672</v>
      </c>
      <c r="Z19" s="17">
        <f>[15]Novembro!$B$29</f>
        <v>28.795833333333334</v>
      </c>
      <c r="AA19" s="17">
        <f>[15]Novembro!$B$30</f>
        <v>26.61666666666666</v>
      </c>
      <c r="AB19" s="17">
        <f>[15]Novembro!$B$31</f>
        <v>28.8</v>
      </c>
      <c r="AC19" s="17">
        <f>[15]Novembro!$B$32</f>
        <v>27.604166666666668</v>
      </c>
      <c r="AD19" s="17">
        <f>[15]Novembro!$B$33</f>
        <v>24.850000000000005</v>
      </c>
      <c r="AE19" s="17">
        <f>[15]Novembro!$B$34</f>
        <v>26.383333333333336</v>
      </c>
      <c r="AF19" s="36">
        <f>AVERAGE(B19:AE19)</f>
        <v>25.906388888888891</v>
      </c>
      <c r="AI19" s="46" t="s">
        <v>54</v>
      </c>
    </row>
    <row r="20" spans="1:35" ht="17.100000000000001" customHeight="1" x14ac:dyDescent="0.2">
      <c r="A20" s="15" t="s">
        <v>10</v>
      </c>
      <c r="B20" s="17">
        <f>[16]Novembro!$B$5</f>
        <v>30.571428571428573</v>
      </c>
      <c r="C20" s="17" t="str">
        <f>[16]Novembro!$B$6</f>
        <v>*</v>
      </c>
      <c r="D20" s="17">
        <f>[16]Novembro!$B$7</f>
        <v>21.985714285714288</v>
      </c>
      <c r="E20" s="17">
        <f>[16]Novembro!$B$8</f>
        <v>29.066666666666666</v>
      </c>
      <c r="F20" s="17">
        <f>[16]Novembro!$B$9</f>
        <v>30</v>
      </c>
      <c r="G20" s="17">
        <f>[16]Novembro!$B$10</f>
        <v>30.162499999999998</v>
      </c>
      <c r="H20" s="17">
        <f>[16]Novembro!$B$11</f>
        <v>31.511111111111113</v>
      </c>
      <c r="I20" s="17">
        <f>[16]Novembro!$B$12</f>
        <v>26.633333333333336</v>
      </c>
      <c r="J20" s="17">
        <f>[16]Novembro!$B$13</f>
        <v>31.985714285714284</v>
      </c>
      <c r="K20" s="17">
        <f>[16]Novembro!$B$14</f>
        <v>33.571428571428569</v>
      </c>
      <c r="L20" s="17">
        <f>[16]Novembro!$B$15</f>
        <v>23.119999999999997</v>
      </c>
      <c r="M20" s="17">
        <f>[16]Novembro!$B$16</f>
        <v>26.725000000000005</v>
      </c>
      <c r="N20" s="17">
        <f>[16]Novembro!$B$17</f>
        <v>25.049999999999997</v>
      </c>
      <c r="O20" s="17">
        <f>[16]Novembro!$B$18</f>
        <v>28.2</v>
      </c>
      <c r="P20" s="17">
        <f>[16]Novembro!$B$19</f>
        <v>28.924999999999997</v>
      </c>
      <c r="Q20" s="17">
        <f>[16]Novembro!$B$20</f>
        <v>29.933333333333337</v>
      </c>
      <c r="R20" s="17">
        <f>[16]Novembro!$B$21</f>
        <v>29.599999999999998</v>
      </c>
      <c r="S20" s="17">
        <f>[16]Novembro!$B$22</f>
        <v>23.737499999999997</v>
      </c>
      <c r="T20" s="17">
        <f>[16]Novembro!$B$23</f>
        <v>24.574999999999999</v>
      </c>
      <c r="U20" s="17">
        <f>[16]Novembro!$B$24</f>
        <v>27.271428571428572</v>
      </c>
      <c r="V20" s="17">
        <f>[16]Novembro!$B$25</f>
        <v>31.599999999999998</v>
      </c>
      <c r="W20" s="17">
        <f>[16]Novembro!$B$26</f>
        <v>30.179999999999996</v>
      </c>
      <c r="X20" s="17">
        <f>[16]Novembro!$B$27</f>
        <v>26.0625</v>
      </c>
      <c r="Y20" s="17">
        <f>[16]Novembro!$B$28</f>
        <v>27.916666666666668</v>
      </c>
      <c r="Z20" s="17">
        <f>[16]Novembro!$B$29</f>
        <v>28.362499999999997</v>
      </c>
      <c r="AA20" s="17">
        <f>[16]Novembro!$B$30</f>
        <v>27.066666666666666</v>
      </c>
      <c r="AB20" s="17">
        <f>[16]Novembro!$B$31</f>
        <v>26.36666666666666</v>
      </c>
      <c r="AC20" s="17">
        <f>[16]Novembro!$B$32</f>
        <v>26.995833333333334</v>
      </c>
      <c r="AD20" s="17">
        <f>[16]Novembro!$B$33</f>
        <v>24.654166666666665</v>
      </c>
      <c r="AE20" s="17">
        <f>[16]Novembro!$B$34</f>
        <v>25.720833333333328</v>
      </c>
      <c r="AF20" s="36">
        <f>AVERAGE(B20:AE20)</f>
        <v>27.846585933223864</v>
      </c>
    </row>
    <row r="21" spans="1:35" ht="17.100000000000001" customHeight="1" x14ac:dyDescent="0.2">
      <c r="A21" s="15" t="s">
        <v>11</v>
      </c>
      <c r="B21" s="17">
        <f>[17]Novembro!$B$5</f>
        <v>26.216666666666669</v>
      </c>
      <c r="C21" s="17">
        <f>[17]Novembro!$B$6</f>
        <v>21.145833333333336</v>
      </c>
      <c r="D21" s="17">
        <f>[17]Novembro!$B$7</f>
        <v>20.525000000000002</v>
      </c>
      <c r="E21" s="17">
        <f>[17]Novembro!$B$8</f>
        <v>22.379166666666666</v>
      </c>
      <c r="F21" s="17">
        <f>[17]Novembro!$B$9</f>
        <v>25.075000000000003</v>
      </c>
      <c r="G21" s="17">
        <f>[17]Novembro!$B$10</f>
        <v>26.325000000000003</v>
      </c>
      <c r="H21" s="17">
        <f>[17]Novembro!$B$11</f>
        <v>27.404166666666665</v>
      </c>
      <c r="I21" s="17">
        <f>[17]Novembro!$B$12</f>
        <v>23.654166666666669</v>
      </c>
      <c r="J21" s="17">
        <f>[17]Novembro!$B$13</f>
        <v>25.829166666666669</v>
      </c>
      <c r="K21" s="17">
        <f>[17]Novembro!$B$14</f>
        <v>26.079166666666662</v>
      </c>
      <c r="L21" s="17">
        <f>[17]Novembro!$B$15</f>
        <v>24.275000000000002</v>
      </c>
      <c r="M21" s="17">
        <f>[17]Novembro!$B$16</f>
        <v>23.091666666666658</v>
      </c>
      <c r="N21" s="17">
        <f>[17]Novembro!$B$17</f>
        <v>22.45</v>
      </c>
      <c r="O21" s="17">
        <f>[17]Novembro!$B$18</f>
        <v>24.241666666666664</v>
      </c>
      <c r="P21" s="17">
        <f>[17]Novembro!$B$19</f>
        <v>24.683333333333334</v>
      </c>
      <c r="Q21" s="17">
        <f>[17]Novembro!$B$20</f>
        <v>26.525000000000002</v>
      </c>
      <c r="R21" s="17">
        <f>[17]Novembro!$B$21</f>
        <v>26.212499999999995</v>
      </c>
      <c r="S21" s="17">
        <f>[17]Novembro!$B$22</f>
        <v>22.249999999999996</v>
      </c>
      <c r="T21" s="17">
        <f>[17]Novembro!$B$23</f>
        <v>21.058333333333334</v>
      </c>
      <c r="U21" s="17">
        <f>[17]Novembro!$B$24</f>
        <v>22.654166666666665</v>
      </c>
      <c r="V21" s="17">
        <f>[17]Novembro!$B$25</f>
        <v>24.875</v>
      </c>
      <c r="W21" s="17">
        <f>[17]Novembro!$B$26</f>
        <v>27.233333333333334</v>
      </c>
      <c r="X21" s="17">
        <f>[17]Novembro!$B$27</f>
        <v>26.50833333333334</v>
      </c>
      <c r="Y21" s="17">
        <f>[17]Novembro!$B$28</f>
        <v>28.620833333333334</v>
      </c>
      <c r="Z21" s="17">
        <f>[17]Novembro!$B$29</f>
        <v>28.279166666666665</v>
      </c>
      <c r="AA21" s="17">
        <f>[17]Novembro!$B$30</f>
        <v>25.579166666666666</v>
      </c>
      <c r="AB21" s="17">
        <f>[17]Novembro!$B$31</f>
        <v>26.433333333333334</v>
      </c>
      <c r="AC21" s="17">
        <f>[17]Novembro!$B$32</f>
        <v>26.716666666666665</v>
      </c>
      <c r="AD21" s="17">
        <f>[17]Novembro!$B$33</f>
        <v>24.358333333333334</v>
      </c>
      <c r="AE21" s="17">
        <f>[17]Novembro!$B$34</f>
        <v>25.4375</v>
      </c>
      <c r="AF21" s="36">
        <f>AVERAGE(B21:AE21)</f>
        <v>24.870555555555551</v>
      </c>
    </row>
    <row r="22" spans="1:35" ht="17.100000000000001" customHeight="1" x14ac:dyDescent="0.2">
      <c r="A22" s="15" t="s">
        <v>12</v>
      </c>
      <c r="B22" s="17">
        <f>[18]Novembro!$B$5</f>
        <v>28.775000000000002</v>
      </c>
      <c r="C22" s="17">
        <f>[18]Novembro!$B$6</f>
        <v>23.362500000000001</v>
      </c>
      <c r="D22" s="17">
        <f>[18]Novembro!$B$7</f>
        <v>22.349999999999998</v>
      </c>
      <c r="E22" s="17">
        <f>[18]Novembro!$B$8</f>
        <v>24.129166666666663</v>
      </c>
      <c r="F22" s="17">
        <f>[18]Novembro!$B$9</f>
        <v>27.391666666666662</v>
      </c>
      <c r="G22" s="17">
        <f>[18]Novembro!$B$10</f>
        <v>28.929166666666671</v>
      </c>
      <c r="H22" s="17">
        <f>[18]Novembro!$B$11</f>
        <v>28.862499999999997</v>
      </c>
      <c r="I22" s="17">
        <f>[18]Novembro!$B$12</f>
        <v>24.441666666666674</v>
      </c>
      <c r="J22" s="17">
        <f>[18]Novembro!$B$13</f>
        <v>25.833333333333329</v>
      </c>
      <c r="K22" s="17">
        <f>[18]Novembro!$B$14</f>
        <v>28.420833333333324</v>
      </c>
      <c r="L22" s="17">
        <f>[18]Novembro!$B$15</f>
        <v>26.150000000000002</v>
      </c>
      <c r="M22" s="17">
        <f>[18]Novembro!$B$16</f>
        <v>23.895833333333332</v>
      </c>
      <c r="N22" s="17">
        <f>[18]Novembro!$B$17</f>
        <v>25.266666666666666</v>
      </c>
      <c r="O22" s="17">
        <f>[18]Novembro!$B$18</f>
        <v>26.574999999999992</v>
      </c>
      <c r="P22" s="17">
        <f>[18]Novembro!$B$19</f>
        <v>24.954166666666669</v>
      </c>
      <c r="Q22" s="17">
        <f>[18]Novembro!$B$20</f>
        <v>25.737500000000001</v>
      </c>
      <c r="R22" s="17">
        <f>[18]Novembro!$B$21</f>
        <v>24.975000000000005</v>
      </c>
      <c r="S22" s="17">
        <f>[18]Novembro!$B$22</f>
        <v>23.575000000000003</v>
      </c>
      <c r="T22" s="17">
        <f>[18]Novembro!$B$23</f>
        <v>22.541666666666668</v>
      </c>
      <c r="U22" s="17">
        <f>[18]Novembro!$B$24</f>
        <v>24.420833333333334</v>
      </c>
      <c r="V22" s="17">
        <f>[18]Novembro!$B$25</f>
        <v>25.720833333333335</v>
      </c>
      <c r="W22" s="17">
        <f>[18]Novembro!$B$26</f>
        <v>27.233333333333324</v>
      </c>
      <c r="X22" s="17">
        <f>[18]Novembro!$B$27</f>
        <v>27.854166666666661</v>
      </c>
      <c r="Y22" s="17">
        <f>[18]Novembro!$B$28</f>
        <v>29.354166666666671</v>
      </c>
      <c r="Z22" s="17">
        <f>[18]Novembro!$B$29</f>
        <v>29.466666666666669</v>
      </c>
      <c r="AA22" s="17">
        <f>[18]Novembro!$B$30</f>
        <v>27.291666666666661</v>
      </c>
      <c r="AB22" s="17">
        <f>[18]Novembro!$B$31</f>
        <v>27.608333333333334</v>
      </c>
      <c r="AC22" s="17">
        <f>[18]Novembro!$B$32</f>
        <v>28.474999999999994</v>
      </c>
      <c r="AD22" s="17">
        <f>[18]Novembro!$B$33</f>
        <v>27.462499999999995</v>
      </c>
      <c r="AE22" s="17">
        <f>[18]Novembro!$B$34</f>
        <v>28.437500000000004</v>
      </c>
      <c r="AF22" s="36">
        <f t="shared" si="3"/>
        <v>26.316388888888884</v>
      </c>
    </row>
    <row r="23" spans="1:35" ht="17.100000000000001" customHeight="1" x14ac:dyDescent="0.2">
      <c r="A23" s="15" t="s">
        <v>13</v>
      </c>
      <c r="B23" s="17">
        <f>[19]Novembro!$B$5</f>
        <v>28.183333333333334</v>
      </c>
      <c r="C23" s="17">
        <f>[19]Novembro!$B$6</f>
        <v>24.554166666666671</v>
      </c>
      <c r="D23" s="17">
        <f>[19]Novembro!$B$7</f>
        <v>22.291666666666668</v>
      </c>
      <c r="E23" s="17">
        <f>[19]Novembro!$B$8</f>
        <v>24.516666666666666</v>
      </c>
      <c r="F23" s="17">
        <f>[19]Novembro!$B$9</f>
        <v>26.879166666666666</v>
      </c>
      <c r="G23" s="17">
        <f>[19]Novembro!$B$10</f>
        <v>28.995833333333337</v>
      </c>
      <c r="H23" s="17">
        <f>[19]Novembro!$B$11</f>
        <v>28.733333333333334</v>
      </c>
      <c r="I23" s="17">
        <f>[19]Novembro!$B$12</f>
        <v>24.799999999999997</v>
      </c>
      <c r="J23" s="17">
        <f>[19]Novembro!$B$13</f>
        <v>26.274999999999995</v>
      </c>
      <c r="K23" s="17">
        <f>[19]Novembro!$B$14</f>
        <v>28.979166666666661</v>
      </c>
      <c r="L23" s="17">
        <f>[19]Novembro!$B$15</f>
        <v>27.345833333333335</v>
      </c>
      <c r="M23" s="17">
        <f>[19]Novembro!$B$16</f>
        <v>23.245833333333334</v>
      </c>
      <c r="N23" s="17">
        <f>[19]Novembro!$B$17</f>
        <v>25.479166666666671</v>
      </c>
      <c r="O23" s="17">
        <f>[19]Novembro!$B$18</f>
        <v>26.641666666666666</v>
      </c>
      <c r="P23" s="17">
        <f>[19]Novembro!$B$19</f>
        <v>24.80416666666666</v>
      </c>
      <c r="Q23" s="17">
        <f>[19]Novembro!$B$20</f>
        <v>25.933333333333334</v>
      </c>
      <c r="R23" s="17">
        <f>[19]Novembro!$B$21</f>
        <v>25.25833333333334</v>
      </c>
      <c r="S23" s="17">
        <f>[19]Novembro!$B$22</f>
        <v>23.875</v>
      </c>
      <c r="T23" s="17">
        <f>[19]Novembro!$B$23</f>
        <v>22.279166666666669</v>
      </c>
      <c r="U23" s="17">
        <f>[19]Novembro!$B$24</f>
        <v>24.970833333333335</v>
      </c>
      <c r="V23" s="17">
        <f>[19]Novembro!$B$25</f>
        <v>25.237499999999997</v>
      </c>
      <c r="W23" s="17">
        <f>[19]Novembro!$B$26</f>
        <v>26.645833333333325</v>
      </c>
      <c r="X23" s="17">
        <f>[19]Novembro!$B$27</f>
        <v>26.966666666666669</v>
      </c>
      <c r="Y23" s="17">
        <f>[19]Novembro!$B$28</f>
        <v>28.020833333333332</v>
      </c>
      <c r="Z23" s="17">
        <f>[19]Novembro!$B$29</f>
        <v>28.974999999999998</v>
      </c>
      <c r="AA23" s="17">
        <f>[19]Novembro!$B$30</f>
        <v>27.570833333333329</v>
      </c>
      <c r="AB23" s="17">
        <f>[19]Novembro!$B$31</f>
        <v>27.641666666666666</v>
      </c>
      <c r="AC23" s="17">
        <f>[19]Novembro!$B$32</f>
        <v>28.087499999999991</v>
      </c>
      <c r="AD23" s="17">
        <f>[19]Novembro!$B$33</f>
        <v>27.308333333333334</v>
      </c>
      <c r="AE23" s="17">
        <f>[19]Novembro!$B$34</f>
        <v>28.008333333333336</v>
      </c>
      <c r="AF23" s="36">
        <f t="shared" si="3"/>
        <v>26.283472222222223</v>
      </c>
    </row>
    <row r="24" spans="1:35" ht="17.100000000000001" customHeight="1" x14ac:dyDescent="0.2">
      <c r="A24" s="15" t="s">
        <v>14</v>
      </c>
      <c r="B24" s="17">
        <f>[20]Novembro!$B$5</f>
        <v>24.849999999999998</v>
      </c>
      <c r="C24" s="17">
        <f>[20]Novembro!$B$6</f>
        <v>25.212500000000006</v>
      </c>
      <c r="D24" s="17">
        <f>[20]Novembro!$B$7</f>
        <v>21.541666666666668</v>
      </c>
      <c r="E24" s="17">
        <f>[20]Novembro!$B$8</f>
        <v>24.412499999999994</v>
      </c>
      <c r="F24" s="17">
        <f>[20]Novembro!$B$9</f>
        <v>26.879166666666666</v>
      </c>
      <c r="G24" s="17">
        <f>[20]Novembro!$B$10</f>
        <v>27.537499999999994</v>
      </c>
      <c r="H24" s="17">
        <f>[20]Novembro!$B$11</f>
        <v>27.912499999999998</v>
      </c>
      <c r="I24" s="17">
        <f>[20]Novembro!$B$12</f>
        <v>27.654166666666669</v>
      </c>
      <c r="J24" s="17">
        <f>[20]Novembro!$B$13</f>
        <v>28.166666666666661</v>
      </c>
      <c r="K24" s="17">
        <f>[20]Novembro!$B$14</f>
        <v>28.55</v>
      </c>
      <c r="L24" s="17">
        <f>[20]Novembro!$B$15</f>
        <v>26.029166666666665</v>
      </c>
      <c r="M24" s="17">
        <f>[20]Novembro!$B$16</f>
        <v>22.925000000000001</v>
      </c>
      <c r="N24" s="17">
        <f>[20]Novembro!$B$17</f>
        <v>22.116666666666671</v>
      </c>
      <c r="O24" s="17">
        <f>[20]Novembro!$B$18</f>
        <v>22.379166666666666</v>
      </c>
      <c r="P24" s="17">
        <f>[20]Novembro!$B$19</f>
        <v>24.516666666666666</v>
      </c>
      <c r="Q24" s="17">
        <f>[20]Novembro!$B$20</f>
        <v>27.462499999999995</v>
      </c>
      <c r="R24" s="17">
        <f>[20]Novembro!$B$21</f>
        <v>25.758333333333336</v>
      </c>
      <c r="S24" s="17">
        <f>[20]Novembro!$B$22</f>
        <v>25.024999999999995</v>
      </c>
      <c r="T24" s="17">
        <f>[20]Novembro!$B$23</f>
        <v>22.120833333333334</v>
      </c>
      <c r="U24" s="17">
        <f>[20]Novembro!$B$24</f>
        <v>22.887500000000003</v>
      </c>
      <c r="V24" s="17">
        <f>[20]Novembro!$B$25</f>
        <v>24.1875</v>
      </c>
      <c r="W24" s="17">
        <f>[20]Novembro!$B$26</f>
        <v>26.887500000000003</v>
      </c>
      <c r="X24" s="17">
        <f>[20]Novembro!$B$27</f>
        <v>26.558333333333334</v>
      </c>
      <c r="Y24" s="17">
        <f>[20]Novembro!$B$28</f>
        <v>28.291666666666671</v>
      </c>
      <c r="Z24" s="17">
        <f>[20]Novembro!$B$29</f>
        <v>29.087500000000002</v>
      </c>
      <c r="AA24" s="17">
        <f>[20]Novembro!$B$30</f>
        <v>27.183333333333337</v>
      </c>
      <c r="AB24" s="17">
        <f>[20]Novembro!$B$31</f>
        <v>25.695833333333329</v>
      </c>
      <c r="AC24" s="17">
        <f>[20]Novembro!$B$32</f>
        <v>27.145833333333329</v>
      </c>
      <c r="AD24" s="17">
        <f>[20]Novembro!$B$33</f>
        <v>27.604166666666671</v>
      </c>
      <c r="AE24" s="17">
        <f>[20]Novembro!$B$34</f>
        <v>27.608333333333331</v>
      </c>
      <c r="AF24" s="36">
        <f t="shared" si="3"/>
        <v>25.806249999999995</v>
      </c>
    </row>
    <row r="25" spans="1:35" ht="17.100000000000001" customHeight="1" x14ac:dyDescent="0.2">
      <c r="A25" s="15" t="s">
        <v>15</v>
      </c>
      <c r="B25" s="17">
        <f>[21]Novembro!$B$5</f>
        <v>23.952631578947365</v>
      </c>
      <c r="C25" s="17">
        <f>[21]Novembro!$B$6</f>
        <v>20.349999999999998</v>
      </c>
      <c r="D25" s="17">
        <f>[21]Novembro!$B$7</f>
        <v>17.833333333333336</v>
      </c>
      <c r="E25" s="17">
        <f>[21]Novembro!$B$8</f>
        <v>21.054166666666667</v>
      </c>
      <c r="F25" s="17">
        <f>[21]Novembro!$B$9</f>
        <v>24.004166666666666</v>
      </c>
      <c r="G25" s="17">
        <f>[21]Novembro!$B$10</f>
        <v>25.066666666666663</v>
      </c>
      <c r="H25" s="17">
        <f>[21]Novembro!$B$11</f>
        <v>26.799999999999997</v>
      </c>
      <c r="I25" s="17">
        <f>[21]Novembro!$B$12</f>
        <v>23.570833333333329</v>
      </c>
      <c r="J25" s="17">
        <f>[21]Novembro!$B$13</f>
        <v>24.645833333333339</v>
      </c>
      <c r="K25" s="17">
        <f>[21]Novembro!$B$14</f>
        <v>27.104166666666661</v>
      </c>
      <c r="L25" s="17">
        <f>[21]Novembro!$B$15</f>
        <v>23.791666666666671</v>
      </c>
      <c r="M25" s="17">
        <f>[21]Novembro!$B$16</f>
        <v>22.891666666666669</v>
      </c>
      <c r="N25" s="17">
        <f>[21]Novembro!$B$17</f>
        <v>21.262499999999999</v>
      </c>
      <c r="O25" s="17">
        <f>[21]Novembro!$B$18</f>
        <v>22.674999999999997</v>
      </c>
      <c r="P25" s="17">
        <f>[21]Novembro!$B$19</f>
        <v>23.775000000000006</v>
      </c>
      <c r="Q25" s="17">
        <f>[21]Novembro!$B$20</f>
        <v>25.237500000000001</v>
      </c>
      <c r="R25" s="17">
        <f>[21]Novembro!$B$21</f>
        <v>23.158333333333328</v>
      </c>
      <c r="S25" s="17">
        <f>[21]Novembro!$B$22</f>
        <v>17.741666666666667</v>
      </c>
      <c r="T25" s="17">
        <f>[21]Novembro!$B$23</f>
        <v>19.408333333333335</v>
      </c>
      <c r="U25" s="17">
        <f>[21]Novembro!$B$24</f>
        <v>21.533333333333331</v>
      </c>
      <c r="V25" s="17">
        <f>[21]Novembro!$B$25</f>
        <v>24.312500000000004</v>
      </c>
      <c r="W25" s="17">
        <f>[21]Novembro!$B$26</f>
        <v>25.169565217391309</v>
      </c>
      <c r="X25" s="17">
        <f>[21]Novembro!$B$27</f>
        <v>28.499999999999996</v>
      </c>
      <c r="Y25" s="17">
        <f>[21]Novembro!$B$28</f>
        <v>26.737500000000001</v>
      </c>
      <c r="Z25" s="17">
        <f>[21]Novembro!$B$29</f>
        <v>26.233333333333334</v>
      </c>
      <c r="AA25" s="17">
        <f>[21]Novembro!$B$30</f>
        <v>24.179166666666671</v>
      </c>
      <c r="AB25" s="17">
        <f>[21]Novembro!$B$31</f>
        <v>24.970833333333331</v>
      </c>
      <c r="AC25" s="17">
        <f>[21]Novembro!$B$32</f>
        <v>23.483333333333331</v>
      </c>
      <c r="AD25" s="17">
        <f>[21]Novembro!$B$33</f>
        <v>22.350000000000005</v>
      </c>
      <c r="AE25" s="17">
        <f>[21]Novembro!$B$34</f>
        <v>23.379166666666666</v>
      </c>
      <c r="AF25" s="36">
        <f t="shared" ref="AF25:AF32" si="4">AVERAGE(B25:AE25)</f>
        <v>23.505739893211288</v>
      </c>
    </row>
    <row r="26" spans="1:35" ht="17.100000000000001" customHeight="1" x14ac:dyDescent="0.2">
      <c r="A26" s="15" t="s">
        <v>16</v>
      </c>
      <c r="B26" s="17">
        <f>[22]Novembro!$B$5</f>
        <v>31.625</v>
      </c>
      <c r="C26" s="17">
        <f>[22]Novembro!$B$6</f>
        <v>23.849999999999994</v>
      </c>
      <c r="D26" s="17">
        <f>[22]Novembro!$B$7</f>
        <v>21.416666666666668</v>
      </c>
      <c r="E26" s="17">
        <f>[22]Novembro!$B$8</f>
        <v>22.816666666666666</v>
      </c>
      <c r="F26" s="17">
        <f>[22]Novembro!$B$9</f>
        <v>25.091666666666669</v>
      </c>
      <c r="G26" s="17">
        <f>[22]Novembro!$B$10</f>
        <v>28.958333333333329</v>
      </c>
      <c r="H26" s="17">
        <f>[22]Novembro!$B$11</f>
        <v>30.412500000000005</v>
      </c>
      <c r="I26" s="17">
        <f>[22]Novembro!$B$12</f>
        <v>25.420833333333334</v>
      </c>
      <c r="J26" s="17">
        <f>[22]Novembro!$B$13</f>
        <v>26.854166666666661</v>
      </c>
      <c r="K26" s="17">
        <f>[22]Novembro!$B$14</f>
        <v>29.916666666666671</v>
      </c>
      <c r="L26" s="17">
        <f>[22]Novembro!$B$15</f>
        <v>26.533333333333342</v>
      </c>
      <c r="M26" s="17">
        <f>[22]Novembro!$B$16</f>
        <v>24.874999999999996</v>
      </c>
      <c r="N26" s="17">
        <f>[22]Novembro!$B$17</f>
        <v>26.633333333333326</v>
      </c>
      <c r="O26" s="17">
        <f>[22]Novembro!$B$18</f>
        <v>27.704166666666666</v>
      </c>
      <c r="P26" s="17">
        <f>[22]Novembro!$B$19</f>
        <v>26.362500000000001</v>
      </c>
      <c r="Q26" s="17">
        <f>[22]Novembro!$B$20</f>
        <v>27.170833333333331</v>
      </c>
      <c r="R26" s="17">
        <f>[22]Novembro!$B$21</f>
        <v>26.070833333333329</v>
      </c>
      <c r="S26" s="17">
        <f>[22]Novembro!$B$22</f>
        <v>21.829166666666666</v>
      </c>
      <c r="T26" s="17">
        <f>[22]Novembro!$B$23</f>
        <v>21.316666666666666</v>
      </c>
      <c r="U26" s="17">
        <f>[22]Novembro!$B$24</f>
        <v>24.625000000000004</v>
      </c>
      <c r="V26" s="17">
        <f>[22]Novembro!$B$25</f>
        <v>26.237499999999997</v>
      </c>
      <c r="W26" s="17">
        <f>[22]Novembro!$B$26</f>
        <v>25.762499999999999</v>
      </c>
      <c r="X26" s="17">
        <f>[22]Novembro!$B$27</f>
        <v>25.958333333333343</v>
      </c>
      <c r="Y26" s="17">
        <f>[22]Novembro!$B$28</f>
        <v>29.470833333333335</v>
      </c>
      <c r="Z26" s="17">
        <f>[22]Novembro!$B$29</f>
        <v>31.104166666666668</v>
      </c>
      <c r="AA26" s="17">
        <f>[22]Novembro!$B$30</f>
        <v>28.595833333333331</v>
      </c>
      <c r="AB26" s="17">
        <f>[22]Novembro!$B$31</f>
        <v>30.516666666666666</v>
      </c>
      <c r="AC26" s="17">
        <f>[22]Novembro!$B$32</f>
        <v>25.612500000000001</v>
      </c>
      <c r="AD26" s="17">
        <f>[22]Novembro!$B$33</f>
        <v>25.508333333333336</v>
      </c>
      <c r="AE26" s="17">
        <f>[22]Novembro!$B$34</f>
        <v>26.587499999999991</v>
      </c>
      <c r="AF26" s="36">
        <f t="shared" si="4"/>
        <v>26.494583333333328</v>
      </c>
    </row>
    <row r="27" spans="1:35" ht="17.100000000000001" customHeight="1" x14ac:dyDescent="0.2">
      <c r="A27" s="15" t="s">
        <v>17</v>
      </c>
      <c r="B27" s="17">
        <f>[23]Novembro!$B$5</f>
        <v>25.825000000000003</v>
      </c>
      <c r="C27" s="17">
        <f>[23]Novembro!$B$6</f>
        <v>21.991666666666664</v>
      </c>
      <c r="D27" s="17">
        <f>[23]Novembro!$B$7</f>
        <v>20.695833333333333</v>
      </c>
      <c r="E27" s="17">
        <f>[23]Novembro!$B$8</f>
        <v>21.974999999999994</v>
      </c>
      <c r="F27" s="17">
        <f>[23]Novembro!$B$9</f>
        <v>25.837499999999995</v>
      </c>
      <c r="G27" s="17">
        <f>[23]Novembro!$B$10</f>
        <v>26.349999999999998</v>
      </c>
      <c r="H27" s="17">
        <f>[23]Novembro!$B$11</f>
        <v>27.845833333333331</v>
      </c>
      <c r="I27" s="17">
        <f>[23]Novembro!$B$12</f>
        <v>25.887500000000003</v>
      </c>
      <c r="J27" s="17">
        <f>[23]Novembro!$B$13</f>
        <v>25.820833333333329</v>
      </c>
      <c r="K27" s="17">
        <f>[23]Novembro!$B$14</f>
        <v>27.291666666666671</v>
      </c>
      <c r="L27" s="17">
        <f>[23]Novembro!$B$15</f>
        <v>24.158333333333335</v>
      </c>
      <c r="M27" s="17">
        <f>[23]Novembro!$B$16</f>
        <v>22.75</v>
      </c>
      <c r="N27" s="17">
        <f>[23]Novembro!$B$17</f>
        <v>22.545833333333334</v>
      </c>
      <c r="O27" s="17">
        <f>[23]Novembro!$B$18</f>
        <v>24.670833333333334</v>
      </c>
      <c r="P27" s="17">
        <f>[23]Novembro!$B$19</f>
        <v>24.966666666666669</v>
      </c>
      <c r="Q27" s="17">
        <f>[23]Novembro!$B$20</f>
        <v>26.175000000000001</v>
      </c>
      <c r="R27" s="17">
        <f>[23]Novembro!$B$21</f>
        <v>26.225000000000005</v>
      </c>
      <c r="S27" s="17">
        <f>[23]Novembro!$B$22</f>
        <v>22.383333333333329</v>
      </c>
      <c r="T27" s="17">
        <f>[23]Novembro!$B$23</f>
        <v>20.225000000000005</v>
      </c>
      <c r="U27" s="17">
        <f>[23]Novembro!$B$24</f>
        <v>22.554166666666664</v>
      </c>
      <c r="V27" s="17">
        <f>[23]Novembro!$B$25</f>
        <v>24.904166666666672</v>
      </c>
      <c r="W27" s="17">
        <f>[23]Novembro!$B$26</f>
        <v>26.291666666666661</v>
      </c>
      <c r="X27" s="17">
        <f>[23]Novembro!$B$27</f>
        <v>27.070833333333336</v>
      </c>
      <c r="Y27" s="17">
        <f>[23]Novembro!$B$28</f>
        <v>28.11666666666666</v>
      </c>
      <c r="Z27" s="17">
        <f>[23]Novembro!$B$29</f>
        <v>27.854166666666661</v>
      </c>
      <c r="AA27" s="17">
        <f>[23]Novembro!$B$30</f>
        <v>26.383333333333329</v>
      </c>
      <c r="AB27" s="17">
        <f>[23]Novembro!$B$31</f>
        <v>25.370833333333326</v>
      </c>
      <c r="AC27" s="17">
        <f>[23]Novembro!$B$32</f>
        <v>26.637500000000003</v>
      </c>
      <c r="AD27" s="17">
        <f>[23]Novembro!$B$33</f>
        <v>23.729166666666668</v>
      </c>
      <c r="AE27" s="17">
        <f>[23]Novembro!$B$34</f>
        <v>25.329166666666669</v>
      </c>
      <c r="AF27" s="36">
        <f t="shared" si="4"/>
        <v>24.928750000000001</v>
      </c>
    </row>
    <row r="28" spans="1:35" ht="17.100000000000001" customHeight="1" x14ac:dyDescent="0.2">
      <c r="A28" s="15" t="s">
        <v>18</v>
      </c>
      <c r="B28" s="17">
        <f>[24]Novembro!$B$5</f>
        <v>23.512499999999999</v>
      </c>
      <c r="C28" s="17">
        <f>[24]Novembro!$B$6</f>
        <v>22.162500000000005</v>
      </c>
      <c r="D28" s="17">
        <f>[24]Novembro!$B$7</f>
        <v>20.762499999999996</v>
      </c>
      <c r="E28" s="17">
        <f>[24]Novembro!$B$8</f>
        <v>22.695833333333329</v>
      </c>
      <c r="F28" s="17">
        <f>[24]Novembro!$B$9</f>
        <v>24.712499999999995</v>
      </c>
      <c r="G28" s="17">
        <f>[24]Novembro!$B$10</f>
        <v>24.912499999999998</v>
      </c>
      <c r="H28" s="17">
        <f>[24]Novembro!$B$11</f>
        <v>25.308333333333337</v>
      </c>
      <c r="I28" s="17">
        <f>[24]Novembro!$B$12</f>
        <v>23.416666666666661</v>
      </c>
      <c r="J28" s="17">
        <f>[24]Novembro!$B$13</f>
        <v>24.700000000000003</v>
      </c>
      <c r="K28" s="17">
        <f>[24]Novembro!$B$14</f>
        <v>25.620833333333334</v>
      </c>
      <c r="L28" s="17">
        <f>[24]Novembro!$B$15</f>
        <v>25.458333333333329</v>
      </c>
      <c r="M28" s="17">
        <f>[24]Novembro!$B$16</f>
        <v>21.7</v>
      </c>
      <c r="N28" s="17">
        <f>[24]Novembro!$B$17</f>
        <v>20.954166666666662</v>
      </c>
      <c r="O28" s="17">
        <f>[24]Novembro!$B$18</f>
        <v>22.516666666666669</v>
      </c>
      <c r="P28" s="17">
        <f>[24]Novembro!$B$19</f>
        <v>22.491666666666671</v>
      </c>
      <c r="Q28" s="17">
        <f>[24]Novembro!$B$20</f>
        <v>22.474999999999998</v>
      </c>
      <c r="R28" s="17">
        <f>[24]Novembro!$B$21</f>
        <v>22.695833333333329</v>
      </c>
      <c r="S28" s="17">
        <f>[24]Novembro!$B$22</f>
        <v>21.854166666666671</v>
      </c>
      <c r="T28" s="17">
        <f>[24]Novembro!$B$23</f>
        <v>20.745833333333337</v>
      </c>
      <c r="U28" s="17">
        <f>[24]Novembro!$B$24</f>
        <v>23.391666666666666</v>
      </c>
      <c r="V28" s="17">
        <f>[24]Novembro!$B$25</f>
        <v>23.474999999999998</v>
      </c>
      <c r="W28" s="17">
        <f>[24]Novembro!$B$26</f>
        <v>23.354166666666668</v>
      </c>
      <c r="X28" s="17">
        <f>[24]Novembro!$B$27</f>
        <v>25.054166666666671</v>
      </c>
      <c r="Y28" s="17">
        <f>[24]Novembro!$B$28</f>
        <v>25.987500000000008</v>
      </c>
      <c r="Z28" s="17">
        <f>[24]Novembro!$B$29</f>
        <v>26.720833333333331</v>
      </c>
      <c r="AA28" s="17">
        <f>[24]Novembro!$B$30</f>
        <v>25.695833333333329</v>
      </c>
      <c r="AB28" s="17">
        <f>[24]Novembro!$B$31</f>
        <v>25.529166666666669</v>
      </c>
      <c r="AC28" s="17">
        <f>[24]Novembro!$B$32</f>
        <v>25.958333333333329</v>
      </c>
      <c r="AD28" s="17">
        <f>[24]Novembro!$B$33</f>
        <v>25.312499999999996</v>
      </c>
      <c r="AE28" s="17">
        <f>[24]Novembro!$B$34</f>
        <v>24.279166666666665</v>
      </c>
      <c r="AF28" s="36">
        <f t="shared" si="4"/>
        <v>23.781805555555554</v>
      </c>
    </row>
    <row r="29" spans="1:35" ht="17.100000000000001" customHeight="1" x14ac:dyDescent="0.2">
      <c r="A29" s="15" t="s">
        <v>19</v>
      </c>
      <c r="B29" s="17">
        <f>[25]Novembro!$B$5</f>
        <v>25.208333333333329</v>
      </c>
      <c r="C29" s="17">
        <f>[25]Novembro!$B$6</f>
        <v>20.958333333333336</v>
      </c>
      <c r="D29" s="17">
        <f>[25]Novembro!$B$7</f>
        <v>17.525000000000002</v>
      </c>
      <c r="E29" s="17">
        <f>[25]Novembro!$B$8</f>
        <v>20.824999999999999</v>
      </c>
      <c r="F29" s="17">
        <f>[25]Novembro!$B$9</f>
        <v>24.133333333333336</v>
      </c>
      <c r="G29" s="17">
        <f>[25]Novembro!$B$10</f>
        <v>25.587500000000002</v>
      </c>
      <c r="H29" s="17">
        <f>[25]Novembro!$B$11</f>
        <v>27.308333333333337</v>
      </c>
      <c r="I29" s="17">
        <f>[25]Novembro!$B$12</f>
        <v>24.754166666666666</v>
      </c>
      <c r="J29" s="17">
        <f>[25]Novembro!$B$13</f>
        <v>24.8125</v>
      </c>
      <c r="K29" s="17">
        <f>[25]Novembro!$B$14</f>
        <v>26.379166666666674</v>
      </c>
      <c r="L29" s="17">
        <f>[25]Novembro!$B$15</f>
        <v>22.366666666666671</v>
      </c>
      <c r="M29" s="17">
        <f>[25]Novembro!$B$16</f>
        <v>22.483333333333334</v>
      </c>
      <c r="N29" s="17">
        <f>[25]Novembro!$B$17</f>
        <v>22.779166666666669</v>
      </c>
      <c r="O29" s="17">
        <f>[25]Novembro!$B$18</f>
        <v>23.962500000000002</v>
      </c>
      <c r="P29" s="17">
        <f>[25]Novembro!$B$19</f>
        <v>24.512500000000003</v>
      </c>
      <c r="Q29" s="17">
        <f>[25]Novembro!$B$20</f>
        <v>22.816666666666674</v>
      </c>
      <c r="R29" s="17">
        <f>[25]Novembro!$B$21</f>
        <v>23.408333333333335</v>
      </c>
      <c r="S29" s="17">
        <f>[25]Novembro!$B$22</f>
        <v>17.929166666666667</v>
      </c>
      <c r="T29" s="17">
        <f>[25]Novembro!$B$23</f>
        <v>19.733333333333331</v>
      </c>
      <c r="U29" s="17">
        <f>[25]Novembro!$B$24</f>
        <v>22.566666666666666</v>
      </c>
      <c r="V29" s="17">
        <f>[25]Novembro!$B$25</f>
        <v>25.133333333333329</v>
      </c>
      <c r="W29" s="17">
        <f>[25]Novembro!$B$26</f>
        <v>24.791666666666668</v>
      </c>
      <c r="X29" s="17">
        <f>[25]Novembro!$B$27</f>
        <v>23.741666666666671</v>
      </c>
      <c r="Y29" s="17">
        <f>[25]Novembro!$B$28</f>
        <v>26.720833333333331</v>
      </c>
      <c r="Z29" s="17">
        <f>[25]Novembro!$B$29</f>
        <v>26.574999999999999</v>
      </c>
      <c r="AA29" s="17">
        <f>[25]Novembro!$B$30</f>
        <v>25.354166666666661</v>
      </c>
      <c r="AB29" s="17">
        <f>[25]Novembro!$B$31</f>
        <v>26.608333333333338</v>
      </c>
      <c r="AC29" s="17">
        <f>[25]Novembro!$B$32</f>
        <v>23.637500000000003</v>
      </c>
      <c r="AD29" s="17">
        <f>[25]Novembro!$B$33</f>
        <v>24.8125</v>
      </c>
      <c r="AE29" s="17">
        <f>[25]Novembro!$B$34</f>
        <v>23.541666666666668</v>
      </c>
      <c r="AF29" s="36">
        <f t="shared" si="4"/>
        <v>23.698888888888892</v>
      </c>
    </row>
    <row r="30" spans="1:35" ht="17.100000000000001" customHeight="1" x14ac:dyDescent="0.2">
      <c r="A30" s="15" t="s">
        <v>31</v>
      </c>
      <c r="B30" s="17">
        <f>[26]Novembro!$B$5</f>
        <v>25.958333333333332</v>
      </c>
      <c r="C30" s="17">
        <f>[26]Novembro!$B$6</f>
        <v>22.204166666666669</v>
      </c>
      <c r="D30" s="17">
        <f>[26]Novembro!$B$7</f>
        <v>20.3125</v>
      </c>
      <c r="E30" s="17">
        <f>[26]Novembro!$B$8</f>
        <v>22.620833333333326</v>
      </c>
      <c r="F30" s="17">
        <f>[26]Novembro!$B$9</f>
        <v>25.683333333333334</v>
      </c>
      <c r="G30" s="17">
        <f>[26]Novembro!$B$10</f>
        <v>26.104166666666668</v>
      </c>
      <c r="H30" s="17">
        <f>[26]Novembro!$B$11</f>
        <v>27.320833333333329</v>
      </c>
      <c r="I30" s="17">
        <f>[26]Novembro!$B$12</f>
        <v>25.012500000000003</v>
      </c>
      <c r="J30" s="17">
        <f>[26]Novembro!$B$13</f>
        <v>25.341666666666669</v>
      </c>
      <c r="K30" s="17">
        <f>[26]Novembro!$B$14</f>
        <v>27.945833333333329</v>
      </c>
      <c r="L30" s="17">
        <f>[26]Novembro!$B$15</f>
        <v>24.362500000000001</v>
      </c>
      <c r="M30" s="17">
        <f>[26]Novembro!$B$16</f>
        <v>22.704166666666666</v>
      </c>
      <c r="N30" s="17">
        <f>[26]Novembro!$B$17</f>
        <v>22.716666666666665</v>
      </c>
      <c r="O30" s="17">
        <f>[26]Novembro!$B$18</f>
        <v>23.720833333333331</v>
      </c>
      <c r="P30" s="17">
        <f>[26]Novembro!$B$19</f>
        <v>24.083333333333329</v>
      </c>
      <c r="Q30" s="17">
        <f>[26]Novembro!$B$20</f>
        <v>25.691666666666674</v>
      </c>
      <c r="R30" s="17">
        <f>[26]Novembro!$B$21</f>
        <v>25.854166666666668</v>
      </c>
      <c r="S30" s="17">
        <f>[26]Novembro!$B$22</f>
        <v>22.291666666666671</v>
      </c>
      <c r="T30" s="17">
        <f>[26]Novembro!$B$23</f>
        <v>20.466666666666665</v>
      </c>
      <c r="U30" s="17">
        <f>[26]Novembro!$B$24</f>
        <v>23.966666666666665</v>
      </c>
      <c r="V30" s="17">
        <f>[26]Novembro!$B$25</f>
        <v>26.391666666666666</v>
      </c>
      <c r="W30" s="17">
        <f>[26]Novembro!$B$26</f>
        <v>27.070833333333336</v>
      </c>
      <c r="X30" s="17">
        <f>[26]Novembro!$B$27</f>
        <v>27.279166666666669</v>
      </c>
      <c r="Y30" s="17">
        <f>[26]Novembro!$B$28</f>
        <v>28.57083333333334</v>
      </c>
      <c r="Z30" s="17">
        <f>[26]Novembro!$B$29</f>
        <v>28.341666666666658</v>
      </c>
      <c r="AA30" s="17">
        <f>[26]Novembro!$B$30</f>
        <v>25.55</v>
      </c>
      <c r="AB30" s="17">
        <f>[26]Novembro!$B$31</f>
        <v>27.058333333333326</v>
      </c>
      <c r="AC30" s="17">
        <f>[26]Novembro!$B$32</f>
        <v>27.508333333333336</v>
      </c>
      <c r="AD30" s="17">
        <f>[26]Novembro!$B$33</f>
        <v>25.212500000000002</v>
      </c>
      <c r="AE30" s="17">
        <f>[26]Novembro!$B$34</f>
        <v>23</v>
      </c>
      <c r="AF30" s="36">
        <f t="shared" si="4"/>
        <v>25.011527777777768</v>
      </c>
    </row>
    <row r="31" spans="1:35" ht="17.100000000000001" customHeight="1" x14ac:dyDescent="0.2">
      <c r="A31" s="15" t="s">
        <v>51</v>
      </c>
      <c r="B31" s="17">
        <f>[27]Novembro!$B$5</f>
        <v>24.9375</v>
      </c>
      <c r="C31" s="17">
        <f>[27]Novembro!$B$6</f>
        <v>24.454166666666662</v>
      </c>
      <c r="D31" s="17">
        <f>[27]Novembro!$B$7</f>
        <v>21.408333333333335</v>
      </c>
      <c r="E31" s="17">
        <f>[27]Novembro!$B$8</f>
        <v>22.95</v>
      </c>
      <c r="F31" s="17">
        <f>[27]Novembro!$B$9</f>
        <v>25.675000000000001</v>
      </c>
      <c r="G31" s="17">
        <f>[27]Novembro!$B$10</f>
        <v>25.583333333333339</v>
      </c>
      <c r="H31" s="17">
        <f>[27]Novembro!$B$11</f>
        <v>25.883333333333336</v>
      </c>
      <c r="I31" s="17">
        <f>[27]Novembro!$B$12</f>
        <v>25.74166666666666</v>
      </c>
      <c r="J31" s="17">
        <f>[27]Novembro!$B$13</f>
        <v>25.354166666666671</v>
      </c>
      <c r="K31" s="17">
        <f>[27]Novembro!$B$14</f>
        <v>25.091666666666665</v>
      </c>
      <c r="L31" s="17">
        <f>[27]Novembro!$B$15</f>
        <v>25.587500000000002</v>
      </c>
      <c r="M31" s="17">
        <f>[27]Novembro!$B$16</f>
        <v>21.804166666666671</v>
      </c>
      <c r="N31" s="17">
        <f>[27]Novembro!$B$17</f>
        <v>22.487499999999997</v>
      </c>
      <c r="O31" s="17">
        <f>[27]Novembro!$B$18</f>
        <v>24.208333333333339</v>
      </c>
      <c r="P31" s="17">
        <f>[27]Novembro!$B$19</f>
        <v>24.320833333333329</v>
      </c>
      <c r="Q31" s="17">
        <f>[27]Novembro!$B$20</f>
        <v>24.9375</v>
      </c>
      <c r="R31" s="17">
        <f>[27]Novembro!$B$21</f>
        <v>24.883333333333329</v>
      </c>
      <c r="S31" s="17">
        <f>[27]Novembro!$B$22</f>
        <v>23.912499999999998</v>
      </c>
      <c r="T31" s="17">
        <f>[27]Novembro!$B$23</f>
        <v>22.775000000000002</v>
      </c>
      <c r="U31" s="17">
        <f>[27]Novembro!$B$24</f>
        <v>25.829166666666666</v>
      </c>
      <c r="V31" s="17">
        <f>[27]Novembro!$B$25</f>
        <v>24.55</v>
      </c>
      <c r="W31" s="17">
        <f>[27]Novembro!$B$26</f>
        <v>23.841666666666669</v>
      </c>
      <c r="X31" s="17">
        <f>[27]Novembro!$B$27</f>
        <v>26.170833333333331</v>
      </c>
      <c r="Y31" s="17">
        <f>[27]Novembro!$B$28</f>
        <v>25.516666666666666</v>
      </c>
      <c r="Z31" s="17">
        <f>[27]Novembro!$B$29</f>
        <v>25.095833333333331</v>
      </c>
      <c r="AA31" s="17">
        <f>[27]Novembro!$B$30</f>
        <v>27.258333333333329</v>
      </c>
      <c r="AB31" s="17">
        <f>[27]Novembro!$B$31</f>
        <v>26.124999999999989</v>
      </c>
      <c r="AC31" s="17">
        <f>[27]Novembro!$B$32</f>
        <v>25.645833333333329</v>
      </c>
      <c r="AD31" s="17">
        <f>[27]Novembro!$B$33</f>
        <v>26.412499999999994</v>
      </c>
      <c r="AE31" s="17">
        <f>[27]Novembro!$B$34</f>
        <v>25.349999999999998</v>
      </c>
      <c r="AF31" s="36">
        <f t="shared" si="4"/>
        <v>24.793055555555558</v>
      </c>
    </row>
    <row r="32" spans="1:35" ht="17.100000000000001" customHeight="1" x14ac:dyDescent="0.2">
      <c r="A32" s="15" t="s">
        <v>20</v>
      </c>
      <c r="B32" s="17" t="str">
        <f>[28]Novembro!$B$5</f>
        <v>*</v>
      </c>
      <c r="C32" s="17" t="str">
        <f>[28]Novembro!$B$6</f>
        <v>*</v>
      </c>
      <c r="D32" s="17">
        <f>[28]Novembro!$B$7</f>
        <v>23.790000000000003</v>
      </c>
      <c r="E32" s="17">
        <f>[28]Novembro!$B$8</f>
        <v>25.183333333333337</v>
      </c>
      <c r="F32" s="17">
        <f>[28]Novembro!$B$9</f>
        <v>27.337499999999995</v>
      </c>
      <c r="G32" s="17">
        <f>[28]Novembro!$B$10</f>
        <v>27.458333333333339</v>
      </c>
      <c r="H32" s="17">
        <f>[28]Novembro!$B$11</f>
        <v>28.045833333333331</v>
      </c>
      <c r="I32" s="17">
        <f>[28]Novembro!$B$12</f>
        <v>28.420833333333334</v>
      </c>
      <c r="J32" s="17">
        <f>[28]Novembro!$B$13</f>
        <v>28.929166666666671</v>
      </c>
      <c r="K32" s="17">
        <f>[28]Novembro!$B$14</f>
        <v>30.112500000000001</v>
      </c>
      <c r="L32" s="17">
        <f>[28]Novembro!$B$15</f>
        <v>28.154166666666669</v>
      </c>
      <c r="M32" s="17">
        <f>[28]Novembro!$B$16</f>
        <v>23.091666666666665</v>
      </c>
      <c r="N32" s="17">
        <f>[28]Novembro!$B$17</f>
        <v>20.854166666666664</v>
      </c>
      <c r="O32" s="17">
        <f>[28]Novembro!$B$18</f>
        <v>22.879166666666674</v>
      </c>
      <c r="P32" s="17">
        <f>[28]Novembro!$B$19</f>
        <v>25.633333333333336</v>
      </c>
      <c r="Q32" s="17">
        <f>[28]Novembro!$B$20</f>
        <v>27.891666666666666</v>
      </c>
      <c r="R32" s="17">
        <f>[28]Novembro!$B$21</f>
        <v>27.095833333333335</v>
      </c>
      <c r="S32" s="17">
        <f>[28]Novembro!$B$22</f>
        <v>26.329166666666669</v>
      </c>
      <c r="T32" s="17">
        <f>[28]Novembro!$B$23</f>
        <v>23.458333333333332</v>
      </c>
      <c r="U32" s="17">
        <f>[28]Novembro!$B$24</f>
        <v>24.216666666666669</v>
      </c>
      <c r="V32" s="17">
        <f>[28]Novembro!$B$25</f>
        <v>26.541666666666671</v>
      </c>
      <c r="W32" s="17">
        <f>[28]Novembro!$B$26</f>
        <v>27.783333333333331</v>
      </c>
      <c r="X32" s="17">
        <f>[28]Novembro!$B$27</f>
        <v>28.108333333333338</v>
      </c>
      <c r="Y32" s="17">
        <f>[28]Novembro!$B$28</f>
        <v>29.791666666666671</v>
      </c>
      <c r="Z32" s="17">
        <f>[28]Novembro!$B$29</f>
        <v>30.583333333333332</v>
      </c>
      <c r="AA32" s="17">
        <f>[28]Novembro!$B$30</f>
        <v>27.733333333333338</v>
      </c>
      <c r="AB32" s="17">
        <f>[28]Novembro!$B$31</f>
        <v>26.36666666666666</v>
      </c>
      <c r="AC32" s="17">
        <f>[28]Novembro!$B$32</f>
        <v>28.583333333333332</v>
      </c>
      <c r="AD32" s="17">
        <f>[28]Novembro!$B$33</f>
        <v>28.037500000000005</v>
      </c>
      <c r="AE32" s="17">
        <f>[28]Novembro!$B$34</f>
        <v>28.095833333333335</v>
      </c>
      <c r="AF32" s="36">
        <f t="shared" si="4"/>
        <v>26.803809523809527</v>
      </c>
    </row>
    <row r="33" spans="1:35" s="5" customFormat="1" ht="17.100000000000001" customHeight="1" x14ac:dyDescent="0.2">
      <c r="A33" s="29" t="s">
        <v>34</v>
      </c>
      <c r="B33" s="30">
        <f t="shared" ref="B33:AE33" si="5">AVERAGE(B5:B32)</f>
        <v>26.157015133988821</v>
      </c>
      <c r="C33" s="30">
        <f t="shared" si="5"/>
        <v>22.793704212454216</v>
      </c>
      <c r="D33" s="30">
        <f t="shared" si="5"/>
        <v>20.927148003938413</v>
      </c>
      <c r="E33" s="30">
        <f t="shared" si="5"/>
        <v>23.181845238095239</v>
      </c>
      <c r="F33" s="30">
        <f t="shared" si="5"/>
        <v>25.777083333333334</v>
      </c>
      <c r="G33" s="30">
        <f t="shared" si="5"/>
        <v>26.778273809523817</v>
      </c>
      <c r="H33" s="30">
        <f t="shared" si="5"/>
        <v>27.709622048949534</v>
      </c>
      <c r="I33" s="30">
        <f t="shared" si="5"/>
        <v>25.218919753086425</v>
      </c>
      <c r="J33" s="30">
        <f t="shared" si="5"/>
        <v>26.370546737213402</v>
      </c>
      <c r="K33" s="30">
        <f t="shared" si="5"/>
        <v>27.726292903525039</v>
      </c>
      <c r="L33" s="30">
        <f t="shared" si="5"/>
        <v>25.3822923681257</v>
      </c>
      <c r="M33" s="30">
        <f t="shared" si="5"/>
        <v>23.295547161172163</v>
      </c>
      <c r="N33" s="30">
        <f t="shared" si="5"/>
        <v>23.004315476190474</v>
      </c>
      <c r="O33" s="30">
        <f t="shared" si="5"/>
        <v>24.390625</v>
      </c>
      <c r="P33" s="30">
        <f t="shared" si="5"/>
        <v>24.74285714285714</v>
      </c>
      <c r="Q33" s="30">
        <f t="shared" si="5"/>
        <v>25.683630952380955</v>
      </c>
      <c r="R33" s="30">
        <f t="shared" si="5"/>
        <v>25.277555641821944</v>
      </c>
      <c r="S33" s="30">
        <f t="shared" si="5"/>
        <v>22.492261904761904</v>
      </c>
      <c r="T33" s="30">
        <f t="shared" si="5"/>
        <v>21.625248015873019</v>
      </c>
      <c r="U33" s="30">
        <f t="shared" si="5"/>
        <v>23.840447845804992</v>
      </c>
      <c r="V33" s="30">
        <f t="shared" si="5"/>
        <v>25.603244047619047</v>
      </c>
      <c r="W33" s="30">
        <f t="shared" si="5"/>
        <v>26.645718599033817</v>
      </c>
      <c r="X33" s="30">
        <f t="shared" si="5"/>
        <v>26.661755952380954</v>
      </c>
      <c r="Y33" s="30">
        <f t="shared" si="5"/>
        <v>28.051785714285707</v>
      </c>
      <c r="Z33" s="30">
        <f t="shared" si="5"/>
        <v>28.083482142857143</v>
      </c>
      <c r="AA33" s="30">
        <f t="shared" si="5"/>
        <v>26.355505952380948</v>
      </c>
      <c r="AB33" s="30">
        <f t="shared" si="5"/>
        <v>26.522916666666667</v>
      </c>
      <c r="AC33" s="30">
        <f t="shared" si="5"/>
        <v>26.605505952380955</v>
      </c>
      <c r="AD33" s="30">
        <f t="shared" si="5"/>
        <v>25.611309523809524</v>
      </c>
      <c r="AE33" s="30">
        <f t="shared" si="5"/>
        <v>25.705059523809521</v>
      </c>
      <c r="AF33" s="36">
        <f>AVERAGE(AF5:AF32)</f>
        <v>25.268823419135575</v>
      </c>
      <c r="AG33" s="8"/>
    </row>
    <row r="34" spans="1:35" s="57" customFormat="1" x14ac:dyDescent="0.2">
      <c r="A34" s="81"/>
      <c r="B34" s="82"/>
      <c r="C34" s="82"/>
      <c r="D34" s="82" t="s">
        <v>138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4"/>
      <c r="AG34" s="79"/>
    </row>
    <row r="35" spans="1:35" s="57" customFormat="1" x14ac:dyDescent="0.2">
      <c r="A35" s="85"/>
      <c r="B35" s="86"/>
      <c r="C35" s="86"/>
      <c r="D35" s="86"/>
      <c r="E35" s="86"/>
      <c r="F35" s="86"/>
      <c r="G35" s="86"/>
      <c r="H35" s="87"/>
      <c r="I35" s="87"/>
      <c r="J35" s="87"/>
      <c r="K35" s="87"/>
      <c r="L35" s="87" t="s">
        <v>52</v>
      </c>
      <c r="M35" s="87"/>
      <c r="N35" s="87"/>
      <c r="O35" s="87"/>
      <c r="P35" s="87"/>
      <c r="Q35" s="129" t="s">
        <v>139</v>
      </c>
      <c r="R35" s="129"/>
      <c r="S35" s="129"/>
      <c r="T35" s="129"/>
      <c r="U35" s="129"/>
      <c r="V35" s="87"/>
      <c r="W35" s="87"/>
      <c r="X35" s="87"/>
      <c r="Y35" s="87"/>
      <c r="Z35" s="88"/>
      <c r="AA35" s="88"/>
      <c r="AB35" s="88"/>
      <c r="AC35" s="87"/>
      <c r="AD35" s="89"/>
      <c r="AE35" s="87"/>
      <c r="AF35" s="90"/>
      <c r="AG35" s="78"/>
      <c r="AH35" s="77"/>
    </row>
    <row r="36" spans="1:35" s="57" customFormat="1" x14ac:dyDescent="0.2">
      <c r="A36" s="91"/>
      <c r="B36" s="87"/>
      <c r="C36" s="87"/>
      <c r="D36" s="87"/>
      <c r="E36" s="87"/>
      <c r="F36" s="87"/>
      <c r="G36" s="87"/>
      <c r="H36" s="87"/>
      <c r="I36" s="92"/>
      <c r="J36" s="92"/>
      <c r="K36" s="92"/>
      <c r="L36" s="92" t="s">
        <v>53</v>
      </c>
      <c r="M36" s="92"/>
      <c r="N36" s="92"/>
      <c r="O36" s="92"/>
      <c r="P36" s="92"/>
      <c r="Q36" s="130" t="s">
        <v>140</v>
      </c>
      <c r="R36" s="130"/>
      <c r="S36" s="130"/>
      <c r="T36" s="130"/>
      <c r="U36" s="130"/>
      <c r="V36" s="92"/>
      <c r="W36" s="92"/>
      <c r="X36" s="92"/>
      <c r="Y36" s="92"/>
      <c r="Z36" s="87"/>
      <c r="AA36" s="87"/>
      <c r="AB36" s="87"/>
      <c r="AC36" s="87"/>
      <c r="AD36" s="89"/>
      <c r="AE36" s="93"/>
      <c r="AF36" s="94"/>
      <c r="AG36" s="77"/>
      <c r="AH36" s="77"/>
      <c r="AI36" s="77"/>
    </row>
    <row r="37" spans="1:35" s="57" customFormat="1" x14ac:dyDescent="0.2">
      <c r="A37" s="95"/>
      <c r="B37" s="96"/>
      <c r="C37" s="96"/>
      <c r="D37" s="96"/>
      <c r="E37" s="96" t="s">
        <v>141</v>
      </c>
      <c r="F37" s="96"/>
      <c r="G37" s="96"/>
      <c r="H37" s="96"/>
      <c r="I37" s="96"/>
      <c r="J37" s="88"/>
      <c r="K37" s="87"/>
      <c r="L37" s="87"/>
      <c r="M37" s="87"/>
      <c r="N37" s="87"/>
      <c r="O37" s="87"/>
      <c r="P37" s="87"/>
      <c r="Q37" s="97"/>
      <c r="R37" s="97"/>
      <c r="S37" s="9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98"/>
      <c r="AG37" s="79"/>
      <c r="AH37" s="80"/>
    </row>
    <row r="38" spans="1:35" ht="13.5" thickBot="1" x14ac:dyDescent="0.25">
      <c r="A38" s="99"/>
      <c r="B38" s="100"/>
      <c r="C38" s="101"/>
      <c r="D38" s="101"/>
      <c r="E38" s="101"/>
      <c r="F38" s="101"/>
      <c r="G38" s="101"/>
      <c r="H38" s="101"/>
      <c r="I38" s="101"/>
      <c r="J38" s="101"/>
      <c r="K38" s="100"/>
      <c r="L38" s="101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2"/>
    </row>
    <row r="42" spans="1:35" x14ac:dyDescent="0.2">
      <c r="H42" s="2" t="s">
        <v>54</v>
      </c>
    </row>
    <row r="44" spans="1:35" x14ac:dyDescent="0.2">
      <c r="U44" s="2" t="s">
        <v>54</v>
      </c>
    </row>
  </sheetData>
  <sheetProtection password="C6EC" sheet="1" objects="1" scenarios="1"/>
  <mergeCells count="35">
    <mergeCell ref="Q35:U35"/>
    <mergeCell ref="Q36:U36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0" zoomScale="90" zoomScaleNormal="90" workbookViewId="0">
      <selection activeCell="W45" sqref="W4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2" bestFit="1" customWidth="1"/>
  </cols>
  <sheetData>
    <row r="1" spans="1:33" ht="20.100000000000001" customHeight="1" x14ac:dyDescent="0.2">
      <c r="A1" s="134" t="s">
        <v>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3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s="4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34" t="s">
        <v>41</v>
      </c>
      <c r="AG3" s="37" t="s">
        <v>40</v>
      </c>
    </row>
    <row r="4" spans="1:33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  <c r="AG4" s="37" t="s">
        <v>39</v>
      </c>
    </row>
    <row r="5" spans="1:33" s="5" customFormat="1" ht="20.100000000000001" customHeight="1" x14ac:dyDescent="0.2">
      <c r="A5" s="15" t="s">
        <v>47</v>
      </c>
      <c r="B5" s="16">
        <f>[1]Novembro!$C$5</f>
        <v>33.700000000000003</v>
      </c>
      <c r="C5" s="16">
        <f>[1]Novembro!$C$6</f>
        <v>32.6</v>
      </c>
      <c r="D5" s="16">
        <f>[1]Novembro!$C$7</f>
        <v>28.6</v>
      </c>
      <c r="E5" s="16">
        <f>[1]Novembro!$C$8</f>
        <v>32.700000000000003</v>
      </c>
      <c r="F5" s="16">
        <f>[1]Novembro!$C$9</f>
        <v>33.5</v>
      </c>
      <c r="G5" s="16">
        <f>[1]Novembro!$C$10</f>
        <v>35.700000000000003</v>
      </c>
      <c r="H5" s="16">
        <f>[1]Novembro!$C$11</f>
        <v>36.1</v>
      </c>
      <c r="I5" s="16">
        <f>[1]Novembro!$C$12</f>
        <v>35.700000000000003</v>
      </c>
      <c r="J5" s="16">
        <f>[1]Novembro!$C$13</f>
        <v>36.799999999999997</v>
      </c>
      <c r="K5" s="16">
        <f>[1]Novembro!$C$14</f>
        <v>36.6</v>
      </c>
      <c r="L5" s="16">
        <f>[1]Novembro!$C$15</f>
        <v>34.6</v>
      </c>
      <c r="M5" s="16">
        <f>[1]Novembro!$C$16</f>
        <v>28.9</v>
      </c>
      <c r="N5" s="16">
        <f>[1]Novembro!$C$17</f>
        <v>23.3</v>
      </c>
      <c r="O5" s="16">
        <f>[1]Novembro!$C$18</f>
        <v>28.8</v>
      </c>
      <c r="P5" s="16">
        <f>[1]Novembro!$C$19</f>
        <v>32.799999999999997</v>
      </c>
      <c r="Q5" s="16">
        <f>[1]Novembro!$C$20</f>
        <v>34.5</v>
      </c>
      <c r="R5" s="16">
        <f>[1]Novembro!$C$21</f>
        <v>33.200000000000003</v>
      </c>
      <c r="S5" s="16">
        <f>[1]Novembro!$C$22</f>
        <v>31.1</v>
      </c>
      <c r="T5" s="16">
        <f>[1]Novembro!$C$23</f>
        <v>30.4</v>
      </c>
      <c r="U5" s="16">
        <f>[1]Novembro!$C$24</f>
        <v>32.700000000000003</v>
      </c>
      <c r="V5" s="16">
        <f>[1]Novembro!$C$25</f>
        <v>36.200000000000003</v>
      </c>
      <c r="W5" s="16">
        <f>[1]Novembro!$C$26</f>
        <v>35.9</v>
      </c>
      <c r="X5" s="16">
        <f>[1]Novembro!$C$27</f>
        <v>37.1</v>
      </c>
      <c r="Y5" s="16">
        <f>[1]Novembro!$C$28</f>
        <v>37.799999999999997</v>
      </c>
      <c r="Z5" s="16">
        <f>[1]Novembro!$C$29</f>
        <v>39.299999999999997</v>
      </c>
      <c r="AA5" s="16">
        <f>[1]Novembro!$C$30</f>
        <v>36.9</v>
      </c>
      <c r="AB5" s="16">
        <f>[1]Novembro!$C$31</f>
        <v>33.9</v>
      </c>
      <c r="AC5" s="16">
        <f>[1]Novembro!$C$32</f>
        <v>37.1</v>
      </c>
      <c r="AD5" s="16">
        <f>[1]Novembro!$C$33</f>
        <v>35.700000000000003</v>
      </c>
      <c r="AE5" s="16">
        <f>[1]Novembro!$C$34</f>
        <v>34.1</v>
      </c>
      <c r="AF5" s="35">
        <f t="shared" ref="AF5:AF13" si="1">MAX(B5:AE5)</f>
        <v>39.299999999999997</v>
      </c>
      <c r="AG5" s="38">
        <f t="shared" ref="AG5:AG13" si="2">AVERAGE(B5:AE5)</f>
        <v>33.876666666666672</v>
      </c>
    </row>
    <row r="6" spans="1:33" ht="17.100000000000001" customHeight="1" x14ac:dyDescent="0.2">
      <c r="A6" s="15" t="s">
        <v>0</v>
      </c>
      <c r="B6" s="17">
        <f>[2]Novembro!$C$5</f>
        <v>34</v>
      </c>
      <c r="C6" s="17">
        <f>[2]Novembro!$C$6</f>
        <v>28</v>
      </c>
      <c r="D6" s="17">
        <f>[2]Novembro!$C$7</f>
        <v>26.6</v>
      </c>
      <c r="E6" s="17">
        <f>[2]Novembro!$C$8</f>
        <v>30.5</v>
      </c>
      <c r="F6" s="17">
        <f>[2]Novembro!$C$9</f>
        <v>32.1</v>
      </c>
      <c r="G6" s="17">
        <f>[2]Novembro!$C$10</f>
        <v>32.700000000000003</v>
      </c>
      <c r="H6" s="17">
        <f>[2]Novembro!$C$11</f>
        <v>35.200000000000003</v>
      </c>
      <c r="I6" s="17">
        <f>[2]Novembro!$C$12</f>
        <v>28.8</v>
      </c>
      <c r="J6" s="17">
        <f>[2]Novembro!$C$13</f>
        <v>33.4</v>
      </c>
      <c r="K6" s="17">
        <f>[2]Novembro!$C$14</f>
        <v>35.1</v>
      </c>
      <c r="L6" s="17">
        <f>[2]Novembro!$C$15</f>
        <v>27.6</v>
      </c>
      <c r="M6" s="17">
        <f>[2]Novembro!$C$16</f>
        <v>29.9</v>
      </c>
      <c r="N6" s="17">
        <f>[2]Novembro!$C$17</f>
        <v>26.1</v>
      </c>
      <c r="O6" s="17">
        <f>[2]Novembro!$C$18</f>
        <v>30.3</v>
      </c>
      <c r="P6" s="17">
        <f>[2]Novembro!$C$19</f>
        <v>31.1</v>
      </c>
      <c r="Q6" s="17">
        <f>[2]Novembro!$C$20</f>
        <v>32.700000000000003</v>
      </c>
      <c r="R6" s="17">
        <f>[2]Novembro!$C$21</f>
        <v>33.4</v>
      </c>
      <c r="S6" s="17">
        <f>[2]Novembro!$C$22</f>
        <v>26.5</v>
      </c>
      <c r="T6" s="17">
        <f>[2]Novembro!$C$23</f>
        <v>29.3</v>
      </c>
      <c r="U6" s="17">
        <f>[2]Novembro!$C$24</f>
        <v>30.6</v>
      </c>
      <c r="V6" s="17">
        <f>[2]Novembro!$C$25</f>
        <v>34.799999999999997</v>
      </c>
      <c r="W6" s="17">
        <f>[2]Novembro!$C$26</f>
        <v>34.1</v>
      </c>
      <c r="X6" s="17">
        <f>[2]Novembro!$C$27</f>
        <v>33.799999999999997</v>
      </c>
      <c r="Y6" s="17">
        <f>[2]Novembro!$C$28</f>
        <v>35.6</v>
      </c>
      <c r="Z6" s="17">
        <f>[2]Novembro!$C$29</f>
        <v>36</v>
      </c>
      <c r="AA6" s="17">
        <f>[2]Novembro!$C$30</f>
        <v>32.1</v>
      </c>
      <c r="AB6" s="17">
        <f>[2]Novembro!$C$31</f>
        <v>33.4</v>
      </c>
      <c r="AC6" s="17">
        <f>[2]Novembro!$C$32</f>
        <v>27.5</v>
      </c>
      <c r="AD6" s="17">
        <f>[2]Novembro!$C$33</f>
        <v>30.3</v>
      </c>
      <c r="AE6" s="17">
        <f>[2]Novembro!$C$34</f>
        <v>30.4</v>
      </c>
      <c r="AF6" s="36">
        <f t="shared" si="1"/>
        <v>36</v>
      </c>
      <c r="AG6" s="39">
        <f t="shared" si="2"/>
        <v>31.396666666666661</v>
      </c>
    </row>
    <row r="7" spans="1:33" ht="17.100000000000001" customHeight="1" x14ac:dyDescent="0.2">
      <c r="A7" s="15" t="s">
        <v>1</v>
      </c>
      <c r="B7" s="17">
        <f>[3]Novembro!$C$5</f>
        <v>36.4</v>
      </c>
      <c r="C7" s="17">
        <f>[3]Novembro!$C$6</f>
        <v>30.5</v>
      </c>
      <c r="D7" s="17">
        <f>[3]Novembro!$C$7</f>
        <v>28.8</v>
      </c>
      <c r="E7" s="17">
        <f>[3]Novembro!$C$8</f>
        <v>33.1</v>
      </c>
      <c r="F7" s="17">
        <f>[3]Novembro!$C$9</f>
        <v>36.4</v>
      </c>
      <c r="G7" s="17">
        <f>[3]Novembro!$C$10</f>
        <v>37.1</v>
      </c>
      <c r="H7" s="17">
        <f>[3]Novembro!$C$11</f>
        <v>37.1</v>
      </c>
      <c r="I7" s="17">
        <f>[3]Novembro!$C$12</f>
        <v>30.6</v>
      </c>
      <c r="J7" s="17">
        <f>[3]Novembro!$C$13</f>
        <v>33.799999999999997</v>
      </c>
      <c r="K7" s="17">
        <f>[3]Novembro!$C$14</f>
        <v>35.9</v>
      </c>
      <c r="L7" s="17">
        <f>[3]Novembro!$C$15</f>
        <v>35.4</v>
      </c>
      <c r="M7" s="17">
        <f>[3]Novembro!$C$16</f>
        <v>29.7</v>
      </c>
      <c r="N7" s="17">
        <f>[3]Novembro!$C$17</f>
        <v>28.2</v>
      </c>
      <c r="O7" s="17">
        <f>[3]Novembro!$C$18</f>
        <v>33.4</v>
      </c>
      <c r="P7" s="17">
        <f>[3]Novembro!$C$19</f>
        <v>31.1</v>
      </c>
      <c r="Q7" s="17">
        <f>[3]Novembro!$C$20</f>
        <v>33.9</v>
      </c>
      <c r="R7" s="17">
        <f>[3]Novembro!$C$21</f>
        <v>34.5</v>
      </c>
      <c r="S7" s="17">
        <f>[3]Novembro!$C$22</f>
        <v>31.3</v>
      </c>
      <c r="T7" s="17">
        <f>[3]Novembro!$C$23</f>
        <v>33.5</v>
      </c>
      <c r="U7" s="17">
        <f>[3]Novembro!$C$24</f>
        <v>36.1</v>
      </c>
      <c r="V7" s="17">
        <f>[3]Novembro!$C$25</f>
        <v>35</v>
      </c>
      <c r="W7" s="17">
        <f>[3]Novembro!$C$26</f>
        <v>35.700000000000003</v>
      </c>
      <c r="X7" s="17">
        <f>[3]Novembro!$C$27</f>
        <v>37.6</v>
      </c>
      <c r="Y7" s="17">
        <f>[3]Novembro!$C$28</f>
        <v>39.299999999999997</v>
      </c>
      <c r="Z7" s="17">
        <f>[3]Novembro!$C$29</f>
        <v>37.799999999999997</v>
      </c>
      <c r="AA7" s="17">
        <f>[3]Novembro!$C$30</f>
        <v>33.9</v>
      </c>
      <c r="AB7" s="17">
        <f>[3]Novembro!$C$31</f>
        <v>35.9</v>
      </c>
      <c r="AC7" s="17">
        <f>[3]Novembro!$C$32</f>
        <v>35.5</v>
      </c>
      <c r="AD7" s="17">
        <f>[3]Novembro!$C$33</f>
        <v>33.9</v>
      </c>
      <c r="AE7" s="17">
        <f>[3]Novembro!$C$34</f>
        <v>34.6</v>
      </c>
      <c r="AF7" s="36">
        <f t="shared" si="1"/>
        <v>39.299999999999997</v>
      </c>
      <c r="AG7" s="39">
        <f t="shared" si="2"/>
        <v>34.199999999999996</v>
      </c>
    </row>
    <row r="8" spans="1:33" ht="17.100000000000001" customHeight="1" x14ac:dyDescent="0.2">
      <c r="A8" s="15" t="s">
        <v>55</v>
      </c>
      <c r="B8" s="17">
        <f>[4]Novembro!$C$5</f>
        <v>32.799999999999997</v>
      </c>
      <c r="C8" s="17">
        <f>[4]Novembro!$C$6</f>
        <v>27.2</v>
      </c>
      <c r="D8" s="17">
        <f>[4]Novembro!$C$7</f>
        <v>28.3</v>
      </c>
      <c r="E8" s="17">
        <f>[4]Novembro!$C$8</f>
        <v>31.4</v>
      </c>
      <c r="F8" s="17">
        <f>[4]Novembro!$C$9</f>
        <v>31.7</v>
      </c>
      <c r="G8" s="17">
        <f>[4]Novembro!$C$10</f>
        <v>33.5</v>
      </c>
      <c r="H8" s="17">
        <f>[4]Novembro!$C$11</f>
        <v>34.299999999999997</v>
      </c>
      <c r="I8" s="17">
        <f>[4]Novembro!$C$12</f>
        <v>34.9</v>
      </c>
      <c r="J8" s="17">
        <f>[4]Novembro!$C$13</f>
        <v>34.9</v>
      </c>
      <c r="K8" s="17">
        <f>[4]Novembro!$C$14</f>
        <v>35.700000000000003</v>
      </c>
      <c r="L8" s="17">
        <f>[4]Novembro!$C$15</f>
        <v>33.4</v>
      </c>
      <c r="M8" s="17">
        <f>[4]Novembro!$C$16</f>
        <v>26.7</v>
      </c>
      <c r="N8" s="17">
        <f>[4]Novembro!$C$17</f>
        <v>23.9</v>
      </c>
      <c r="O8" s="17">
        <f>[4]Novembro!$C$18</f>
        <v>29.3</v>
      </c>
      <c r="P8" s="17">
        <f>[4]Novembro!$C$19</f>
        <v>31.9</v>
      </c>
      <c r="Q8" s="17">
        <f>[4]Novembro!$C$20</f>
        <v>34.200000000000003</v>
      </c>
      <c r="R8" s="17">
        <f>[4]Novembro!$C$21</f>
        <v>34.5</v>
      </c>
      <c r="S8" s="17">
        <f>[4]Novembro!$C$22</f>
        <v>29.9</v>
      </c>
      <c r="T8" s="17">
        <f>[4]Novembro!$C$23</f>
        <v>29.2</v>
      </c>
      <c r="U8" s="17">
        <f>[4]Novembro!$C$24</f>
        <v>30.6</v>
      </c>
      <c r="V8" s="17">
        <f>[4]Novembro!$C$25</f>
        <v>34.700000000000003</v>
      </c>
      <c r="W8" s="17">
        <f>[4]Novembro!$C$26</f>
        <v>35</v>
      </c>
      <c r="X8" s="17">
        <f>[4]Novembro!$C$27</f>
        <v>35.799999999999997</v>
      </c>
      <c r="Y8" s="17">
        <f>[4]Novembro!$C$28</f>
        <v>37.299999999999997</v>
      </c>
      <c r="Z8" s="17">
        <f>[4]Novembro!$C$29</f>
        <v>37.4</v>
      </c>
      <c r="AA8" s="17">
        <f>[4]Novembro!$C$30</f>
        <v>37.1</v>
      </c>
      <c r="AB8" s="17">
        <f>[4]Novembro!$C$31</f>
        <v>33.9</v>
      </c>
      <c r="AC8" s="17">
        <f>[4]Novembro!$C$32</f>
        <v>35.6</v>
      </c>
      <c r="AD8" s="17">
        <f>[4]Novembro!$C$33</f>
        <v>33.9</v>
      </c>
      <c r="AE8" s="17">
        <f>[4]Novembro!$C$34</f>
        <v>31.1</v>
      </c>
      <c r="AF8" s="36">
        <f t="shared" ref="AF8" si="3">MAX(B8:AE8)</f>
        <v>37.4</v>
      </c>
      <c r="AG8" s="39">
        <f t="shared" ref="AG8" si="4">AVERAGE(B8:AE8)</f>
        <v>32.669999999999995</v>
      </c>
    </row>
    <row r="9" spans="1:33" ht="17.100000000000001" customHeight="1" x14ac:dyDescent="0.2">
      <c r="A9" s="15" t="s">
        <v>48</v>
      </c>
      <c r="B9" s="17">
        <f>[5]Novembro!$C$5</f>
        <v>36.1</v>
      </c>
      <c r="C9" s="17">
        <f>[5]Novembro!$C$6</f>
        <v>30.7</v>
      </c>
      <c r="D9" s="17">
        <f>[5]Novembro!$C$7</f>
        <v>27.3</v>
      </c>
      <c r="E9" s="17">
        <f>[5]Novembro!$C$8</f>
        <v>31</v>
      </c>
      <c r="F9" s="17">
        <f>[5]Novembro!$C$9</f>
        <v>34.799999999999997</v>
      </c>
      <c r="G9" s="17">
        <f>[5]Novembro!$C$10</f>
        <v>35.799999999999997</v>
      </c>
      <c r="H9" s="17">
        <f>[5]Novembro!$C$11</f>
        <v>37.4</v>
      </c>
      <c r="I9" s="17">
        <f>[5]Novembro!$C$12</f>
        <v>30</v>
      </c>
      <c r="J9" s="17">
        <f>[5]Novembro!$C$13</f>
        <v>34.299999999999997</v>
      </c>
      <c r="K9" s="17">
        <f>[5]Novembro!$C$14</f>
        <v>35.9</v>
      </c>
      <c r="L9" s="17">
        <f>[5]Novembro!$C$15</f>
        <v>31</v>
      </c>
      <c r="M9" s="17">
        <f>[5]Novembro!$C$16</f>
        <v>30.7</v>
      </c>
      <c r="N9" s="17">
        <f>[5]Novembro!$C$17</f>
        <v>30.6</v>
      </c>
      <c r="O9" s="17">
        <f>[5]Novembro!$C$18</f>
        <v>32.200000000000003</v>
      </c>
      <c r="P9" s="17">
        <f>[5]Novembro!$C$19</f>
        <v>31.9</v>
      </c>
      <c r="Q9" s="17">
        <f>[5]Novembro!$C$20</f>
        <v>33.6</v>
      </c>
      <c r="R9" s="17">
        <f>[5]Novembro!$C$21</f>
        <v>32.5</v>
      </c>
      <c r="S9" s="17">
        <f>[5]Novembro!$C$22</f>
        <v>27.1</v>
      </c>
      <c r="T9" s="17">
        <f>[5]Novembro!$C$23</f>
        <v>32.1</v>
      </c>
      <c r="U9" s="17">
        <f>[5]Novembro!$C$24</f>
        <v>34.299999999999997</v>
      </c>
      <c r="V9" s="17">
        <f>[5]Novembro!$C$25</f>
        <v>35.4</v>
      </c>
      <c r="W9" s="17">
        <f>[5]Novembro!$C$26</f>
        <v>34</v>
      </c>
      <c r="X9" s="17">
        <f>[5]Novembro!$C$27</f>
        <v>34.5</v>
      </c>
      <c r="Y9" s="17">
        <f>[5]Novembro!$C$28</f>
        <v>37.799999999999997</v>
      </c>
      <c r="Z9" s="17">
        <f>[5]Novembro!$C$29</f>
        <v>36.6</v>
      </c>
      <c r="AA9" s="17">
        <f>[5]Novembro!$C$30</f>
        <v>31.3</v>
      </c>
      <c r="AB9" s="17">
        <f>[5]Novembro!$C$31</f>
        <v>33.299999999999997</v>
      </c>
      <c r="AC9" s="17">
        <f>[5]Novembro!$C$32</f>
        <v>30.9</v>
      </c>
      <c r="AD9" s="17">
        <f>[5]Novembro!$C$33</f>
        <v>31.4</v>
      </c>
      <c r="AE9" s="17">
        <f>[5]Novembro!$C$34</f>
        <v>32.299999999999997</v>
      </c>
      <c r="AF9" s="36">
        <f t="shared" si="1"/>
        <v>37.799999999999997</v>
      </c>
      <c r="AG9" s="39">
        <f t="shared" si="2"/>
        <v>32.893333333333324</v>
      </c>
    </row>
    <row r="10" spans="1:33" ht="17.100000000000001" customHeight="1" x14ac:dyDescent="0.2">
      <c r="A10" s="15" t="s">
        <v>2</v>
      </c>
      <c r="B10" s="17">
        <f>[6]Novembro!$C$5</f>
        <v>31.4</v>
      </c>
      <c r="C10" s="17">
        <f>[6]Novembro!$C$6</f>
        <v>27.2</v>
      </c>
      <c r="D10" s="17">
        <f>[6]Novembro!$C$7</f>
        <v>27.2</v>
      </c>
      <c r="E10" s="17">
        <f>[6]Novembro!$C$8</f>
        <v>31</v>
      </c>
      <c r="F10" s="17">
        <f>[6]Novembro!$C$9</f>
        <v>32.6</v>
      </c>
      <c r="G10" s="17">
        <f>[6]Novembro!$C$10</f>
        <v>32.5</v>
      </c>
      <c r="H10" s="17">
        <f>[6]Novembro!$C$11</f>
        <v>33.799999999999997</v>
      </c>
      <c r="I10" s="17">
        <f>[6]Novembro!$C$12</f>
        <v>30.6</v>
      </c>
      <c r="J10" s="17">
        <f>[6]Novembro!$C$13</f>
        <v>31.8</v>
      </c>
      <c r="K10" s="17">
        <f>[6]Novembro!$C$14</f>
        <v>32.799999999999997</v>
      </c>
      <c r="L10" s="17">
        <f>[6]Novembro!$C$15</f>
        <v>32</v>
      </c>
      <c r="M10" s="17">
        <f>[6]Novembro!$C$16</f>
        <v>26.7</v>
      </c>
      <c r="N10" s="17">
        <f>[6]Novembro!$C$17</f>
        <v>26</v>
      </c>
      <c r="O10" s="17">
        <f>[6]Novembro!$C$18</f>
        <v>29.7</v>
      </c>
      <c r="P10" s="17">
        <f>[6]Novembro!$C$19</f>
        <v>28.3</v>
      </c>
      <c r="Q10" s="17">
        <f>[6]Novembro!$C$20</f>
        <v>31.6</v>
      </c>
      <c r="R10" s="17">
        <f>[6]Novembro!$C$21</f>
        <v>31.6</v>
      </c>
      <c r="S10" s="17">
        <f>[6]Novembro!$C$22</f>
        <v>28.9</v>
      </c>
      <c r="T10" s="17">
        <f>[6]Novembro!$C$23</f>
        <v>30.5</v>
      </c>
      <c r="U10" s="17">
        <f>[6]Novembro!$C$24</f>
        <v>32.299999999999997</v>
      </c>
      <c r="V10" s="17">
        <f>[6]Novembro!$C$25</f>
        <v>32.200000000000003</v>
      </c>
      <c r="W10" s="17">
        <f>[6]Novembro!$C$26</f>
        <v>31.9</v>
      </c>
      <c r="X10" s="17">
        <f>[6]Novembro!$C$27</f>
        <v>33.5</v>
      </c>
      <c r="Y10" s="17">
        <f>[6]Novembro!$C$28</f>
        <v>34.5</v>
      </c>
      <c r="Z10" s="17">
        <f>[6]Novembro!$C$29</f>
        <v>31.7</v>
      </c>
      <c r="AA10" s="17">
        <f>[6]Novembro!$C$30</f>
        <v>31.8</v>
      </c>
      <c r="AB10" s="17">
        <f>[6]Novembro!$C$31</f>
        <v>30.9</v>
      </c>
      <c r="AC10" s="17">
        <f>[6]Novembro!$C$32</f>
        <v>32.700000000000003</v>
      </c>
      <c r="AD10" s="17">
        <f>[6]Novembro!$C$33</f>
        <v>32.6</v>
      </c>
      <c r="AE10" s="17">
        <f>[6]Novembro!$C$34</f>
        <v>31.4</v>
      </c>
      <c r="AF10" s="36">
        <f t="shared" si="1"/>
        <v>34.5</v>
      </c>
      <c r="AG10" s="39">
        <f t="shared" si="2"/>
        <v>31.056666666666665</v>
      </c>
    </row>
    <row r="11" spans="1:33" ht="17.100000000000001" customHeight="1" x14ac:dyDescent="0.2">
      <c r="A11" s="15" t="s">
        <v>3</v>
      </c>
      <c r="B11" s="17">
        <f>[7]Novembro!$C$5</f>
        <v>30.6</v>
      </c>
      <c r="C11" s="17">
        <f>[7]Novembro!$C$6</f>
        <v>34.5</v>
      </c>
      <c r="D11" s="17">
        <f>[7]Novembro!$C$7</f>
        <v>24.9</v>
      </c>
      <c r="E11" s="17">
        <f>[7]Novembro!$C$8</f>
        <v>28.8</v>
      </c>
      <c r="F11" s="17">
        <f>[7]Novembro!$C$9</f>
        <v>32.9</v>
      </c>
      <c r="G11" s="17">
        <f>[7]Novembro!$C$10</f>
        <v>32.9</v>
      </c>
      <c r="H11" s="17">
        <f>[7]Novembro!$C$11</f>
        <v>34.9</v>
      </c>
      <c r="I11" s="17">
        <f>[7]Novembro!$C$12</f>
        <v>35.5</v>
      </c>
      <c r="J11" s="17">
        <f>[7]Novembro!$C$13</f>
        <v>34.799999999999997</v>
      </c>
      <c r="K11" s="17">
        <f>[7]Novembro!$C$14</f>
        <v>35.700000000000003</v>
      </c>
      <c r="L11" s="17">
        <f>[7]Novembro!$C$15</f>
        <v>33.4</v>
      </c>
      <c r="M11" s="17">
        <f>[7]Novembro!$C$16</f>
        <v>26.7</v>
      </c>
      <c r="N11" s="17">
        <f>[7]Novembro!$C$17</f>
        <v>23.9</v>
      </c>
      <c r="O11" s="17">
        <f>[7]Novembro!$C$18</f>
        <v>28.4</v>
      </c>
      <c r="P11" s="17">
        <f>[7]Novembro!$C$19</f>
        <v>32.6</v>
      </c>
      <c r="Q11" s="17">
        <f>[7]Novembro!$C$20</f>
        <v>33.799999999999997</v>
      </c>
      <c r="R11" s="17">
        <f>[7]Novembro!$C$21</f>
        <v>31.4</v>
      </c>
      <c r="S11" s="17">
        <f>[7]Novembro!$C$22</f>
        <v>31.3</v>
      </c>
      <c r="T11" s="17">
        <f>[7]Novembro!$C$23</f>
        <v>29.6</v>
      </c>
      <c r="U11" s="17">
        <f>[7]Novembro!$C$24</f>
        <v>32.4</v>
      </c>
      <c r="V11" s="17">
        <f>[7]Novembro!$C$25</f>
        <v>32.200000000000003</v>
      </c>
      <c r="W11" s="17">
        <f>[7]Novembro!$C$26</f>
        <v>32.9</v>
      </c>
      <c r="X11" s="17">
        <f>[7]Novembro!$C$27</f>
        <v>32.1</v>
      </c>
      <c r="Y11" s="17">
        <f>[7]Novembro!$C$28</f>
        <v>34.4</v>
      </c>
      <c r="Z11" s="17">
        <f>[7]Novembro!$C$29</f>
        <v>34</v>
      </c>
      <c r="AA11" s="17">
        <f>[7]Novembro!$C$30</f>
        <v>34.299999999999997</v>
      </c>
      <c r="AB11" s="17">
        <f>[7]Novembro!$C$31</f>
        <v>32.299999999999997</v>
      </c>
      <c r="AC11" s="17">
        <f>[7]Novembro!$C$32</f>
        <v>33</v>
      </c>
      <c r="AD11" s="17">
        <f>[7]Novembro!$C$33</f>
        <v>34.4</v>
      </c>
      <c r="AE11" s="17">
        <f>[7]Novembro!$C$34</f>
        <v>33</v>
      </c>
      <c r="AF11" s="36">
        <f t="shared" si="1"/>
        <v>35.700000000000003</v>
      </c>
      <c r="AG11" s="39">
        <f t="shared" si="2"/>
        <v>32.053333333333327</v>
      </c>
    </row>
    <row r="12" spans="1:33" ht="17.100000000000001" customHeight="1" x14ac:dyDescent="0.2">
      <c r="A12" s="15" t="s">
        <v>4</v>
      </c>
      <c r="B12" s="17">
        <f>[8]Novembro!$C$5</f>
        <v>29.6</v>
      </c>
      <c r="C12" s="17">
        <f>[8]Novembro!$C$6</f>
        <v>31.4</v>
      </c>
      <c r="D12" s="17">
        <f>[8]Novembro!$C$7</f>
        <v>23.2</v>
      </c>
      <c r="E12" s="17">
        <f>[8]Novembro!$C$8</f>
        <v>24.7</v>
      </c>
      <c r="F12" s="17">
        <f>[8]Novembro!$C$9</f>
        <v>29.6</v>
      </c>
      <c r="G12" s="17">
        <f>[8]Novembro!$C$10</f>
        <v>30.5</v>
      </c>
      <c r="H12" s="17">
        <f>[8]Novembro!$C$11</f>
        <v>32.4</v>
      </c>
      <c r="I12" s="17">
        <f>[8]Novembro!$C$12</f>
        <v>31</v>
      </c>
      <c r="J12" s="17">
        <f>[8]Novembro!$C$13</f>
        <v>30.2</v>
      </c>
      <c r="K12" s="17">
        <f>[8]Novembro!$C$14</f>
        <v>32.1</v>
      </c>
      <c r="L12" s="17">
        <f>[8]Novembro!$C$15</f>
        <v>30</v>
      </c>
      <c r="M12" s="17">
        <f>[8]Novembro!$C$16</f>
        <v>24.4</v>
      </c>
      <c r="N12" s="17">
        <f>[8]Novembro!$C$17</f>
        <v>23.7</v>
      </c>
      <c r="O12" s="17">
        <f>[8]Novembro!$C$18</f>
        <v>24.6</v>
      </c>
      <c r="P12" s="17">
        <f>[8]Novembro!$C$19</f>
        <v>28.9</v>
      </c>
      <c r="Q12" s="17">
        <f>[8]Novembro!$C$20</f>
        <v>30.3</v>
      </c>
      <c r="R12" s="17">
        <f>[8]Novembro!$C$21</f>
        <v>29.9</v>
      </c>
      <c r="S12" s="17">
        <f>[8]Novembro!$C$22</f>
        <v>26.9</v>
      </c>
      <c r="T12" s="17">
        <f>[8]Novembro!$C$23</f>
        <v>26.2</v>
      </c>
      <c r="U12" s="17">
        <f>[8]Novembro!$C$24</f>
        <v>29.2</v>
      </c>
      <c r="V12" s="17">
        <f>[8]Novembro!$C$25</f>
        <v>29.1</v>
      </c>
      <c r="W12" s="17">
        <f>[8]Novembro!$C$26</f>
        <v>29.3</v>
      </c>
      <c r="X12" s="17">
        <f>[8]Novembro!$C$27</f>
        <v>29.8</v>
      </c>
      <c r="Y12" s="17">
        <f>[8]Novembro!$C$28</f>
        <v>31.3</v>
      </c>
      <c r="Z12" s="17">
        <f>[8]Novembro!$C$29</f>
        <v>32</v>
      </c>
      <c r="AA12" s="17">
        <f>[8]Novembro!$C$30</f>
        <v>29.9</v>
      </c>
      <c r="AB12" s="17">
        <f>[8]Novembro!$C$31</f>
        <v>29.7</v>
      </c>
      <c r="AC12" s="17">
        <f>[8]Novembro!$C$32</f>
        <v>30.3</v>
      </c>
      <c r="AD12" s="17">
        <f>[8]Novembro!$C$33</f>
        <v>30.3</v>
      </c>
      <c r="AE12" s="17">
        <f>[8]Novembro!$C$34</f>
        <v>30.8</v>
      </c>
      <c r="AF12" s="36">
        <f t="shared" si="1"/>
        <v>32.4</v>
      </c>
      <c r="AG12" s="39">
        <f t="shared" si="2"/>
        <v>29.043333333333329</v>
      </c>
    </row>
    <row r="13" spans="1:33" ht="17.100000000000001" customHeight="1" x14ac:dyDescent="0.2">
      <c r="A13" s="15" t="s">
        <v>5</v>
      </c>
      <c r="B13" s="17">
        <f>[9]Novembro!$C$5</f>
        <v>34.200000000000003</v>
      </c>
      <c r="C13" s="17">
        <f>[9]Novembro!$C$6</f>
        <v>30.1</v>
      </c>
      <c r="D13" s="17">
        <f>[9]Novembro!$C$7</f>
        <v>23.4</v>
      </c>
      <c r="E13" s="17">
        <f>[9]Novembro!$C$8</f>
        <v>31.3</v>
      </c>
      <c r="F13" s="17">
        <f>[9]Novembro!$C$9</f>
        <v>34.200000000000003</v>
      </c>
      <c r="G13" s="17">
        <f>[9]Novembro!$C$10</f>
        <v>35.6</v>
      </c>
      <c r="H13" s="17">
        <f>[9]Novembro!$C$11</f>
        <v>36</v>
      </c>
      <c r="I13" s="17">
        <f>[9]Novembro!$C$12</f>
        <v>31</v>
      </c>
      <c r="J13" s="17">
        <f>[9]Novembro!$C$13</f>
        <v>34.5</v>
      </c>
      <c r="K13" s="17">
        <f>[9]Novembro!$C$14</f>
        <v>36.5</v>
      </c>
      <c r="L13" s="17">
        <f>[9]Novembro!$C$15</f>
        <v>36.5</v>
      </c>
      <c r="M13" s="17">
        <f>[9]Novembro!$C$16</f>
        <v>28</v>
      </c>
      <c r="N13" s="17">
        <f>[9]Novembro!$C$17</f>
        <v>30.9</v>
      </c>
      <c r="O13" s="17">
        <f>[9]Novembro!$C$18</f>
        <v>33.9</v>
      </c>
      <c r="P13" s="17">
        <f>[9]Novembro!$C$19</f>
        <v>30.5</v>
      </c>
      <c r="Q13" s="17">
        <f>[9]Novembro!$C$20</f>
        <v>32.5</v>
      </c>
      <c r="R13" s="17">
        <f>[9]Novembro!$C$21</f>
        <v>32.9</v>
      </c>
      <c r="S13" s="17">
        <f>[9]Novembro!$C$22</f>
        <v>30.3</v>
      </c>
      <c r="T13" s="17">
        <f>[9]Novembro!$C$23</f>
        <v>30.6</v>
      </c>
      <c r="U13" s="17">
        <f>[9]Novembro!$C$24</f>
        <v>34.6</v>
      </c>
      <c r="V13" s="17">
        <f>[9]Novembro!$C$25</f>
        <v>31</v>
      </c>
      <c r="W13" s="17">
        <f>[9]Novembro!$C$26</f>
        <v>32.5</v>
      </c>
      <c r="X13" s="17">
        <f>[9]Novembro!$C$27</f>
        <v>33.299999999999997</v>
      </c>
      <c r="Y13" s="17">
        <f>[9]Novembro!$C$28</f>
        <v>35.299999999999997</v>
      </c>
      <c r="Z13" s="17">
        <f>[9]Novembro!$C$29</f>
        <v>35.9</v>
      </c>
      <c r="AA13" s="17">
        <f>[9]Novembro!$C$30</f>
        <v>30.7</v>
      </c>
      <c r="AB13" s="17">
        <f>[9]Novembro!$C$31</f>
        <v>34.6</v>
      </c>
      <c r="AC13" s="17">
        <f>[9]Novembro!$C$32</f>
        <v>35.299999999999997</v>
      </c>
      <c r="AD13" s="17">
        <f>[9]Novembro!$C$33</f>
        <v>31.3</v>
      </c>
      <c r="AE13" s="17">
        <f>[9]Novembro!$C$34</f>
        <v>34.299999999999997</v>
      </c>
      <c r="AF13" s="36">
        <f t="shared" si="1"/>
        <v>36.5</v>
      </c>
      <c r="AG13" s="39">
        <f t="shared" si="2"/>
        <v>32.723333333333322</v>
      </c>
    </row>
    <row r="14" spans="1:33" ht="17.100000000000001" customHeight="1" x14ac:dyDescent="0.2">
      <c r="A14" s="15" t="s">
        <v>50</v>
      </c>
      <c r="B14" s="17">
        <f>[10]Novembro!$C$5</f>
        <v>30.3</v>
      </c>
      <c r="C14" s="17">
        <f>[10]Novembro!$C$6</f>
        <v>32.5</v>
      </c>
      <c r="D14" s="17">
        <f>[10]Novembro!$C$7</f>
        <v>26.3</v>
      </c>
      <c r="E14" s="17">
        <f>[10]Novembro!$C$8</f>
        <v>26.2</v>
      </c>
      <c r="F14" s="17">
        <f>[10]Novembro!$C$9</f>
        <v>31.9</v>
      </c>
      <c r="G14" s="17">
        <f>[10]Novembro!$C$10</f>
        <v>31.8</v>
      </c>
      <c r="H14" s="17">
        <f>[10]Novembro!$C$11</f>
        <v>32.5</v>
      </c>
      <c r="I14" s="17">
        <f>[10]Novembro!$C$12</f>
        <v>30.7</v>
      </c>
      <c r="J14" s="17">
        <f>[10]Novembro!$C$13</f>
        <v>31.7</v>
      </c>
      <c r="K14" s="17">
        <f>[10]Novembro!$C$14</f>
        <v>32.700000000000003</v>
      </c>
      <c r="L14" s="17">
        <f>[10]Novembro!$C$15</f>
        <v>32.6</v>
      </c>
      <c r="M14" s="17">
        <f>[10]Novembro!$C$16</f>
        <v>26.3</v>
      </c>
      <c r="N14" s="17">
        <f>[10]Novembro!$C$17</f>
        <v>25.6</v>
      </c>
      <c r="O14" s="17">
        <f>[10]Novembro!$C$18</f>
        <v>26.5</v>
      </c>
      <c r="P14" s="17">
        <f>[10]Novembro!$C$19</f>
        <v>29.5</v>
      </c>
      <c r="Q14" s="17">
        <f>[10]Novembro!$C$20</f>
        <v>30.5</v>
      </c>
      <c r="R14" s="17">
        <f>[10]Novembro!$C$21</f>
        <v>30.8</v>
      </c>
      <c r="S14" s="17">
        <f>[10]Novembro!$C$22</f>
        <v>29</v>
      </c>
      <c r="T14" s="17">
        <f>[10]Novembro!$C$23</f>
        <v>29.5</v>
      </c>
      <c r="U14" s="17">
        <f>[10]Novembro!$C$24</f>
        <v>31.8</v>
      </c>
      <c r="V14" s="17">
        <f>[10]Novembro!$C$25</f>
        <v>29.4</v>
      </c>
      <c r="W14" s="17">
        <f>[10]Novembro!$C$26</f>
        <v>29.4</v>
      </c>
      <c r="X14" s="17">
        <f>[10]Novembro!$C$27</f>
        <v>31.5</v>
      </c>
      <c r="Y14" s="17">
        <f>[10]Novembro!$C$28</f>
        <v>32.799999999999997</v>
      </c>
      <c r="Z14" s="17">
        <f>[10]Novembro!$C$29</f>
        <v>32.9</v>
      </c>
      <c r="AA14" s="17">
        <f>[10]Novembro!$C$30</f>
        <v>33</v>
      </c>
      <c r="AB14" s="17">
        <f>[10]Novembro!$C$31</f>
        <v>31.6</v>
      </c>
      <c r="AC14" s="17">
        <f>[10]Novembro!$C$32</f>
        <v>30.7</v>
      </c>
      <c r="AD14" s="17">
        <f>[10]Novembro!$C$33</f>
        <v>31.7</v>
      </c>
      <c r="AE14" s="17">
        <f>[10]Novembro!$C$34</f>
        <v>31.2</v>
      </c>
      <c r="AF14" s="36">
        <f>MAX(B14:AE14)</f>
        <v>33</v>
      </c>
      <c r="AG14" s="39">
        <f>AVERAGE(B14:AE14)</f>
        <v>30.430000000000003</v>
      </c>
    </row>
    <row r="15" spans="1:33" ht="17.100000000000001" customHeight="1" x14ac:dyDescent="0.2">
      <c r="A15" s="15" t="s">
        <v>6</v>
      </c>
      <c r="B15" s="17">
        <f>[11]Novembro!$C$5</f>
        <v>32</v>
      </c>
      <c r="C15" s="17">
        <f>[11]Novembro!$C$6</f>
        <v>31.7</v>
      </c>
      <c r="D15" s="17">
        <f>[11]Novembro!$C$7</f>
        <v>30.6</v>
      </c>
      <c r="E15" s="17">
        <f>[11]Novembro!$C$8</f>
        <v>29.7</v>
      </c>
      <c r="F15" s="17">
        <f>[11]Novembro!$C$9</f>
        <v>35.5</v>
      </c>
      <c r="G15" s="17">
        <f>[11]Novembro!$C$10</f>
        <v>35.700000000000003</v>
      </c>
      <c r="H15" s="17">
        <f>[11]Novembro!$C$11</f>
        <v>35.6</v>
      </c>
      <c r="I15" s="17">
        <f>[11]Novembro!$C$12</f>
        <v>34</v>
      </c>
      <c r="J15" s="17">
        <f>[11]Novembro!$C$13</f>
        <v>33.5</v>
      </c>
      <c r="K15" s="17">
        <f>[11]Novembro!$C$14</f>
        <v>35.9</v>
      </c>
      <c r="L15" s="17">
        <f>[11]Novembro!$C$15</f>
        <v>35.1</v>
      </c>
      <c r="M15" s="17">
        <f>[11]Novembro!$C$16</f>
        <v>26.8</v>
      </c>
      <c r="N15" s="17">
        <f>[11]Novembro!$C$17</f>
        <v>31.1</v>
      </c>
      <c r="O15" s="17">
        <f>[11]Novembro!$C$18</f>
        <v>31.6</v>
      </c>
      <c r="P15" s="17">
        <f>[11]Novembro!$C$19</f>
        <v>30.6</v>
      </c>
      <c r="Q15" s="17">
        <f>[11]Novembro!$C$20</f>
        <v>33.5</v>
      </c>
      <c r="R15" s="17">
        <f>[11]Novembro!$C$21</f>
        <v>32.299999999999997</v>
      </c>
      <c r="S15" s="17">
        <f>[11]Novembro!$C$22</f>
        <v>31.1</v>
      </c>
      <c r="T15" s="17">
        <f>[11]Novembro!$C$23</f>
        <v>32.6</v>
      </c>
      <c r="U15" s="17">
        <f>[11]Novembro!$C$24</f>
        <v>33.299999999999997</v>
      </c>
      <c r="V15" s="17">
        <f>[11]Novembro!$C$25</f>
        <v>28.1</v>
      </c>
      <c r="W15" s="17">
        <f>[11]Novembro!$C$26</f>
        <v>34</v>
      </c>
      <c r="X15" s="17">
        <f>[11]Novembro!$C$27</f>
        <v>34.700000000000003</v>
      </c>
      <c r="Y15" s="17">
        <f>[11]Novembro!$C$28</f>
        <v>36</v>
      </c>
      <c r="Z15" s="17">
        <f>[11]Novembro!$C$29</f>
        <v>33.9</v>
      </c>
      <c r="AA15" s="17">
        <f>[11]Novembro!$C$30</f>
        <v>35.4</v>
      </c>
      <c r="AB15" s="17">
        <f>[11]Novembro!$C$31</f>
        <v>34.299999999999997</v>
      </c>
      <c r="AC15" s="17">
        <f>[11]Novembro!$C$32</f>
        <v>35.299999999999997</v>
      </c>
      <c r="AD15" s="17">
        <f>[11]Novembro!$C$33</f>
        <v>33.200000000000003</v>
      </c>
      <c r="AE15" s="17">
        <f>[11]Novembro!$C$34</f>
        <v>34.6</v>
      </c>
      <c r="AF15" s="36">
        <f t="shared" ref="AF15:AF30" si="5">MAX(B15:AE15)</f>
        <v>36</v>
      </c>
      <c r="AG15" s="39">
        <f t="shared" ref="AG15:AG30" si="6">AVERAGE(B15:AE15)</f>
        <v>33.056666666666665</v>
      </c>
    </row>
    <row r="16" spans="1:33" ht="17.100000000000001" customHeight="1" x14ac:dyDescent="0.2">
      <c r="A16" s="15" t="s">
        <v>7</v>
      </c>
      <c r="B16" s="17">
        <f>[12]Novembro!$C$5</f>
        <v>35.299999999999997</v>
      </c>
      <c r="C16" s="17">
        <f>[12]Novembro!$C$6</f>
        <v>28.6</v>
      </c>
      <c r="D16" s="17">
        <f>[12]Novembro!$C$7</f>
        <v>26.1</v>
      </c>
      <c r="E16" s="17">
        <f>[12]Novembro!$C$8</f>
        <v>30.3</v>
      </c>
      <c r="F16" s="17">
        <f>[12]Novembro!$C$9</f>
        <v>31.7</v>
      </c>
      <c r="G16" s="17">
        <f>[12]Novembro!$C$10</f>
        <v>33</v>
      </c>
      <c r="H16" s="17">
        <f>[12]Novembro!$C$11</f>
        <v>34.9</v>
      </c>
      <c r="I16" s="17">
        <f>[12]Novembro!$C$12</f>
        <v>29.8</v>
      </c>
      <c r="J16" s="17">
        <f>[12]Novembro!$C$13</f>
        <v>34.5</v>
      </c>
      <c r="K16" s="17">
        <f>[12]Novembro!$C$14</f>
        <v>34.799999999999997</v>
      </c>
      <c r="L16" s="17">
        <f>[12]Novembro!$C$15</f>
        <v>31.6</v>
      </c>
      <c r="M16" s="17">
        <f>[12]Novembro!$C$16</f>
        <v>29.7</v>
      </c>
      <c r="N16" s="17">
        <f>[12]Novembro!$C$17</f>
        <v>24.8</v>
      </c>
      <c r="O16" s="17">
        <f>[12]Novembro!$C$18</f>
        <v>30.4</v>
      </c>
      <c r="P16" s="17">
        <f>[12]Novembro!$C$19</f>
        <v>31.1</v>
      </c>
      <c r="Q16" s="17">
        <f>[12]Novembro!$C$20</f>
        <v>34.1</v>
      </c>
      <c r="R16" s="17">
        <f>[12]Novembro!$C$21</f>
        <v>32.799999999999997</v>
      </c>
      <c r="S16" s="17">
        <f>[12]Novembro!$C$22</f>
        <v>27</v>
      </c>
      <c r="T16" s="17">
        <f>[12]Novembro!$C$23</f>
        <v>29.3</v>
      </c>
      <c r="U16" s="17">
        <f>[12]Novembro!$C$24</f>
        <v>30.6</v>
      </c>
      <c r="V16" s="17">
        <f>[12]Novembro!$C$25</f>
        <v>33.6</v>
      </c>
      <c r="W16" s="17">
        <f>[12]Novembro!$C$26</f>
        <v>33.299999999999997</v>
      </c>
      <c r="X16" s="17">
        <f>[12]Novembro!$C$27</f>
        <v>34.9</v>
      </c>
      <c r="Y16" s="17">
        <f>[12]Novembro!$C$28</f>
        <v>36</v>
      </c>
      <c r="Z16" s="17">
        <f>[12]Novembro!$C$29</f>
        <v>35</v>
      </c>
      <c r="AA16" s="17">
        <f>[12]Novembro!$C$30</f>
        <v>33.6</v>
      </c>
      <c r="AB16" s="17">
        <f>[12]Novembro!$C$31</f>
        <v>31.7</v>
      </c>
      <c r="AC16" s="17">
        <f>[12]Novembro!$C$32</f>
        <v>34</v>
      </c>
      <c r="AD16" s="17">
        <f>[12]Novembro!$C$33</f>
        <v>28.4</v>
      </c>
      <c r="AE16" s="17">
        <f>[12]Novembro!$C$34</f>
        <v>29.6</v>
      </c>
      <c r="AF16" s="36">
        <f t="shared" si="5"/>
        <v>36</v>
      </c>
      <c r="AG16" s="39">
        <f t="shared" si="6"/>
        <v>31.683333333333337</v>
      </c>
    </row>
    <row r="17" spans="1:33" ht="17.100000000000001" customHeight="1" x14ac:dyDescent="0.2">
      <c r="A17" s="15" t="s">
        <v>8</v>
      </c>
      <c r="B17" s="17">
        <f>[13]Novembro!$C$5</f>
        <v>33.9</v>
      </c>
      <c r="C17" s="17">
        <f>[13]Novembro!$C$6</f>
        <v>28.5</v>
      </c>
      <c r="D17" s="17">
        <f>[13]Novembro!$C$7</f>
        <v>26.8</v>
      </c>
      <c r="E17" s="17">
        <f>[13]Novembro!$C$8</f>
        <v>30.2</v>
      </c>
      <c r="F17" s="17">
        <f>[13]Novembro!$C$9</f>
        <v>31.7</v>
      </c>
      <c r="G17" s="17">
        <f>[13]Novembro!$C$10</f>
        <v>32.200000000000003</v>
      </c>
      <c r="H17" s="17">
        <f>[13]Novembro!$C$11</f>
        <v>34.700000000000003</v>
      </c>
      <c r="I17" s="17">
        <f>[13]Novembro!$C$12</f>
        <v>30.9</v>
      </c>
      <c r="J17" s="17">
        <f>[13]Novembro!$C$13</f>
        <v>34.200000000000003</v>
      </c>
      <c r="K17" s="17">
        <f>[13]Novembro!$C$14</f>
        <v>34.9</v>
      </c>
      <c r="L17" s="17">
        <f>[13]Novembro!$C$15</f>
        <v>26.9</v>
      </c>
      <c r="M17" s="17">
        <f>[13]Novembro!$C$16</f>
        <v>29.6</v>
      </c>
      <c r="N17" s="17">
        <f>[13]Novembro!$C$17</f>
        <v>27.4</v>
      </c>
      <c r="O17" s="17">
        <f>[13]Novembro!$C$18</f>
        <v>30.5</v>
      </c>
      <c r="P17" s="17">
        <f>[13]Novembro!$C$19</f>
        <v>31</v>
      </c>
      <c r="Q17" s="17">
        <f>[13]Novembro!$C$20</f>
        <v>31.7</v>
      </c>
      <c r="R17" s="17">
        <f>[13]Novembro!$C$21</f>
        <v>32</v>
      </c>
      <c r="S17" s="17">
        <f>[13]Novembro!$C$22</f>
        <v>25.1</v>
      </c>
      <c r="T17" s="17">
        <f>[13]Novembro!$C$23</f>
        <v>28.8</v>
      </c>
      <c r="U17" s="17">
        <f>[13]Novembro!$C$24</f>
        <v>30.5</v>
      </c>
      <c r="V17" s="17">
        <f>[13]Novembro!$C$25</f>
        <v>34</v>
      </c>
      <c r="W17" s="17">
        <f>[13]Novembro!$C$26</f>
        <v>32.4</v>
      </c>
      <c r="X17" s="17">
        <f>[13]Novembro!$C$27</f>
        <v>32.9</v>
      </c>
      <c r="Y17" s="17">
        <f>[13]Novembro!$C$28</f>
        <v>36.299999999999997</v>
      </c>
      <c r="Z17" s="17">
        <f>[13]Novembro!$C$29</f>
        <v>36.1</v>
      </c>
      <c r="AA17" s="17">
        <f>[13]Novembro!$C$30</f>
        <v>31.8</v>
      </c>
      <c r="AB17" s="17">
        <f>[13]Novembro!$C$31</f>
        <v>32.9</v>
      </c>
      <c r="AC17" s="17">
        <f>[13]Novembro!$C$32</f>
        <v>31.5</v>
      </c>
      <c r="AD17" s="17">
        <f>[13]Novembro!$C$33</f>
        <v>31.2</v>
      </c>
      <c r="AE17" s="17">
        <f>[13]Novembro!$C$34</f>
        <v>30.3</v>
      </c>
      <c r="AF17" s="36">
        <f t="shared" si="5"/>
        <v>36.299999999999997</v>
      </c>
      <c r="AG17" s="39">
        <f t="shared" si="6"/>
        <v>31.363333333333326</v>
      </c>
    </row>
    <row r="18" spans="1:33" ht="17.100000000000001" customHeight="1" x14ac:dyDescent="0.2">
      <c r="A18" s="15" t="s">
        <v>9</v>
      </c>
      <c r="B18" s="17" t="str">
        <f>[14]Novembro!$C$5</f>
        <v>*</v>
      </c>
      <c r="C18" s="17">
        <f>[14]Novembro!$C$6</f>
        <v>24.9</v>
      </c>
      <c r="D18" s="17">
        <f>[14]Novembro!$C$7</f>
        <v>18.600000000000001</v>
      </c>
      <c r="E18" s="17">
        <f>[14]Novembro!$C$8</f>
        <v>22.8</v>
      </c>
      <c r="F18" s="17">
        <f>[14]Novembro!$C$9</f>
        <v>27.8</v>
      </c>
      <c r="G18" s="17">
        <f>[14]Novembro!$C$10</f>
        <v>25.1</v>
      </c>
      <c r="H18" s="17" t="str">
        <f>[14]Novembro!$C$11</f>
        <v>*</v>
      </c>
      <c r="I18" s="17" t="str">
        <f>[14]Novembro!$C$12</f>
        <v>*</v>
      </c>
      <c r="J18" s="17" t="str">
        <f>[14]Novembro!$C$13</f>
        <v>*</v>
      </c>
      <c r="K18" s="17">
        <f>[14]Novembro!$C$14</f>
        <v>24.6</v>
      </c>
      <c r="L18" s="17" t="str">
        <f>[14]Novembro!$C$15</f>
        <v>*</v>
      </c>
      <c r="M18" s="17">
        <f>[14]Novembro!$C$16</f>
        <v>21.9</v>
      </c>
      <c r="N18" s="17">
        <f>[14]Novembro!$C$17</f>
        <v>21.9</v>
      </c>
      <c r="O18" s="17">
        <f>[14]Novembro!$C$18</f>
        <v>22.4</v>
      </c>
      <c r="P18" s="17">
        <f>[14]Novembro!$C$19</f>
        <v>22.4</v>
      </c>
      <c r="Q18" s="17">
        <f>[14]Novembro!$C$20</f>
        <v>21.3</v>
      </c>
      <c r="R18" s="17">
        <f>[14]Novembro!$C$21</f>
        <v>22.3</v>
      </c>
      <c r="S18" s="17">
        <f>[14]Novembro!$C$22</f>
        <v>16.7</v>
      </c>
      <c r="T18" s="17">
        <f>[14]Novembro!$C$23</f>
        <v>23.3</v>
      </c>
      <c r="U18" s="17">
        <f>[14]Novembro!$C$24</f>
        <v>20</v>
      </c>
      <c r="V18" s="17">
        <f>[14]Novembro!$C$25</f>
        <v>22.6</v>
      </c>
      <c r="W18" s="17">
        <f>[14]Novembro!$C$26</f>
        <v>34.9</v>
      </c>
      <c r="X18" s="17">
        <f>[14]Novembro!$C$27</f>
        <v>35.9</v>
      </c>
      <c r="Y18" s="17">
        <f>[14]Novembro!$C$28</f>
        <v>36.9</v>
      </c>
      <c r="Z18" s="17">
        <f>[14]Novembro!$C$29</f>
        <v>37.200000000000003</v>
      </c>
      <c r="AA18" s="17">
        <f>[14]Novembro!$C$30</f>
        <v>36.1</v>
      </c>
      <c r="AB18" s="17">
        <f>[14]Novembro!$C$31</f>
        <v>31.7</v>
      </c>
      <c r="AC18" s="17">
        <f>[14]Novembro!$C$32</f>
        <v>33.5</v>
      </c>
      <c r="AD18" s="17">
        <f>[14]Novembro!$C$33</f>
        <v>30.3</v>
      </c>
      <c r="AE18" s="17">
        <f>[14]Novembro!$C$34</f>
        <v>30.4</v>
      </c>
      <c r="AF18" s="36">
        <f t="shared" si="5"/>
        <v>37.200000000000003</v>
      </c>
      <c r="AG18" s="39">
        <f t="shared" si="6"/>
        <v>26.619999999999994</v>
      </c>
    </row>
    <row r="19" spans="1:33" ht="17.100000000000001" customHeight="1" x14ac:dyDescent="0.2">
      <c r="A19" s="15" t="s">
        <v>49</v>
      </c>
      <c r="B19" s="17">
        <f>[15]Novembro!$C$5</f>
        <v>36</v>
      </c>
      <c r="C19" s="17">
        <f>[15]Novembro!$C$6</f>
        <v>30.5</v>
      </c>
      <c r="D19" s="17">
        <f>[15]Novembro!$C$7</f>
        <v>28.5</v>
      </c>
      <c r="E19" s="17">
        <f>[15]Novembro!$C$8</f>
        <v>32.1</v>
      </c>
      <c r="F19" s="17">
        <f>[15]Novembro!$C$9</f>
        <v>34.6</v>
      </c>
      <c r="G19" s="17">
        <f>[15]Novembro!$C$10</f>
        <v>35.799999999999997</v>
      </c>
      <c r="H19" s="17">
        <f>[15]Novembro!$C$11</f>
        <v>35.6</v>
      </c>
      <c r="I19" s="17">
        <f>[15]Novembro!$C$12</f>
        <v>28.7</v>
      </c>
      <c r="J19" s="17">
        <f>[15]Novembro!$C$13</f>
        <v>34</v>
      </c>
      <c r="K19" s="17">
        <f>[15]Novembro!$C$14</f>
        <v>35.200000000000003</v>
      </c>
      <c r="L19" s="17">
        <f>[15]Novembro!$C$15</f>
        <v>32.200000000000003</v>
      </c>
      <c r="M19" s="17">
        <f>[15]Novembro!$C$16</f>
        <v>30.9</v>
      </c>
      <c r="N19" s="17">
        <f>[15]Novembro!$C$17</f>
        <v>28.4</v>
      </c>
      <c r="O19" s="17">
        <f>[15]Novembro!$C$18</f>
        <v>32.4</v>
      </c>
      <c r="P19" s="17">
        <f>[15]Novembro!$C$19</f>
        <v>30.1</v>
      </c>
      <c r="Q19" s="17">
        <f>[15]Novembro!$C$20</f>
        <v>35</v>
      </c>
      <c r="R19" s="17">
        <f>[15]Novembro!$C$21</f>
        <v>34.200000000000003</v>
      </c>
      <c r="S19" s="17">
        <f>[15]Novembro!$C$22</f>
        <v>29.6</v>
      </c>
      <c r="T19" s="17">
        <f>[15]Novembro!$C$23</f>
        <v>32.6</v>
      </c>
      <c r="U19" s="17">
        <f>[15]Novembro!$C$24</f>
        <v>34.6</v>
      </c>
      <c r="V19" s="17">
        <f>[15]Novembro!$C$25</f>
        <v>32.799999999999997</v>
      </c>
      <c r="W19" s="17">
        <f>[15]Novembro!$C$26</f>
        <v>35.6</v>
      </c>
      <c r="X19" s="17">
        <f>[15]Novembro!$C$27</f>
        <v>35.799999999999997</v>
      </c>
      <c r="Y19" s="17">
        <f>[15]Novembro!$C$28</f>
        <v>38.200000000000003</v>
      </c>
      <c r="Z19" s="17">
        <f>[15]Novembro!$C$29</f>
        <v>32.700000000000003</v>
      </c>
      <c r="AA19" s="17">
        <f>[15]Novembro!$C$30</f>
        <v>32</v>
      </c>
      <c r="AB19" s="17">
        <f>[15]Novembro!$C$31</f>
        <v>34.5</v>
      </c>
      <c r="AC19" s="17">
        <f>[15]Novembro!$C$32</f>
        <v>34.799999999999997</v>
      </c>
      <c r="AD19" s="17">
        <f>[15]Novembro!$C$33</f>
        <v>29.1</v>
      </c>
      <c r="AE19" s="17">
        <f>[15]Novembro!$C$34</f>
        <v>33.700000000000003</v>
      </c>
      <c r="AF19" s="36">
        <f t="shared" si="5"/>
        <v>38.200000000000003</v>
      </c>
      <c r="AG19" s="39">
        <f t="shared" si="6"/>
        <v>33.006666666666675</v>
      </c>
    </row>
    <row r="20" spans="1:33" ht="17.100000000000001" customHeight="1" x14ac:dyDescent="0.2">
      <c r="A20" s="15" t="s">
        <v>10</v>
      </c>
      <c r="B20" s="17">
        <f>[16]Novembro!$C$5</f>
        <v>34.1</v>
      </c>
      <c r="C20" s="17" t="str">
        <f>[16]Novembro!$C$6</f>
        <v>*</v>
      </c>
      <c r="D20" s="17">
        <f>[16]Novembro!$C$7</f>
        <v>26.3</v>
      </c>
      <c r="E20" s="17">
        <f>[16]Novembro!$C$8</f>
        <v>31.3</v>
      </c>
      <c r="F20" s="17">
        <f>[16]Novembro!$C$9</f>
        <v>32.6</v>
      </c>
      <c r="G20" s="17">
        <f>[16]Novembro!$C$10</f>
        <v>33.9</v>
      </c>
      <c r="H20" s="17">
        <f>[16]Novembro!$C$11</f>
        <v>36</v>
      </c>
      <c r="I20" s="17">
        <f>[16]Novembro!$C$12</f>
        <v>28.9</v>
      </c>
      <c r="J20" s="17">
        <f>[16]Novembro!$C$13</f>
        <v>35.1</v>
      </c>
      <c r="K20" s="17">
        <f>[16]Novembro!$C$14</f>
        <v>36</v>
      </c>
      <c r="L20" s="17">
        <f>[16]Novembro!$C$15</f>
        <v>25.4</v>
      </c>
      <c r="M20" s="17">
        <f>[16]Novembro!$C$16</f>
        <v>31</v>
      </c>
      <c r="N20" s="17">
        <f>[16]Novembro!$C$17</f>
        <v>27.3</v>
      </c>
      <c r="O20" s="17">
        <f>[16]Novembro!$C$18</f>
        <v>31.7</v>
      </c>
      <c r="P20" s="17">
        <f>[16]Novembro!$C$19</f>
        <v>30.6</v>
      </c>
      <c r="Q20" s="17">
        <f>[16]Novembro!$C$20</f>
        <v>33.1</v>
      </c>
      <c r="R20" s="17">
        <f>[16]Novembro!$C$21</f>
        <v>32.5</v>
      </c>
      <c r="S20" s="17">
        <f>[16]Novembro!$C$22</f>
        <v>26.9</v>
      </c>
      <c r="T20" s="17">
        <f>[16]Novembro!$C$23</f>
        <v>29.4</v>
      </c>
      <c r="U20" s="17">
        <f>[16]Novembro!$C$24</f>
        <v>31.2</v>
      </c>
      <c r="V20" s="17">
        <f>[16]Novembro!$C$25</f>
        <v>34.5</v>
      </c>
      <c r="W20" s="17">
        <f>[16]Novembro!$C$26</f>
        <v>34.799999999999997</v>
      </c>
      <c r="X20" s="17">
        <f>[16]Novembro!$C$27</f>
        <v>34</v>
      </c>
      <c r="Y20" s="17">
        <f>[16]Novembro!$C$28</f>
        <v>36.5</v>
      </c>
      <c r="Z20" s="17">
        <f>[16]Novembro!$C$29</f>
        <v>36.4</v>
      </c>
      <c r="AA20" s="17">
        <f>[16]Novembro!$C$30</f>
        <v>35.200000000000003</v>
      </c>
      <c r="AB20" s="17">
        <f>[16]Novembro!$C$31</f>
        <v>33.5</v>
      </c>
      <c r="AC20" s="17">
        <f>[16]Novembro!$C$32</f>
        <v>31.8</v>
      </c>
      <c r="AD20" s="17">
        <f>[16]Novembro!$C$33</f>
        <v>28.9</v>
      </c>
      <c r="AE20" s="17">
        <f>[16]Novembro!$C$34</f>
        <v>31.5</v>
      </c>
      <c r="AF20" s="36">
        <f t="shared" si="5"/>
        <v>36.5</v>
      </c>
      <c r="AG20" s="39">
        <f t="shared" si="6"/>
        <v>32.082758620689653</v>
      </c>
    </row>
    <row r="21" spans="1:33" ht="17.100000000000001" customHeight="1" x14ac:dyDescent="0.2">
      <c r="A21" s="15" t="s">
        <v>11</v>
      </c>
      <c r="B21" s="17">
        <f>[17]Novembro!$C$5</f>
        <v>35.1</v>
      </c>
      <c r="C21" s="17">
        <f>[17]Novembro!$C$6</f>
        <v>27.1</v>
      </c>
      <c r="D21" s="17">
        <f>[17]Novembro!$C$7</f>
        <v>26.4</v>
      </c>
      <c r="E21" s="17">
        <f>[17]Novembro!$C$8</f>
        <v>31</v>
      </c>
      <c r="F21" s="17">
        <f>[17]Novembro!$C$9</f>
        <v>32.6</v>
      </c>
      <c r="G21" s="17">
        <f>[17]Novembro!$C$10</f>
        <v>34.6</v>
      </c>
      <c r="H21" s="17">
        <f>[17]Novembro!$C$11</f>
        <v>36.1</v>
      </c>
      <c r="I21" s="17">
        <f>[17]Novembro!$C$12</f>
        <v>27.7</v>
      </c>
      <c r="J21" s="17">
        <f>[17]Novembro!$C$13</f>
        <v>35</v>
      </c>
      <c r="K21" s="17">
        <f>[17]Novembro!$C$14</f>
        <v>35.9</v>
      </c>
      <c r="L21" s="17">
        <f>[17]Novembro!$C$15</f>
        <v>32</v>
      </c>
      <c r="M21" s="17">
        <f>[17]Novembro!$C$16</f>
        <v>28.3</v>
      </c>
      <c r="N21" s="17">
        <f>[17]Novembro!$C$17</f>
        <v>25</v>
      </c>
      <c r="O21" s="17">
        <f>[17]Novembro!$C$18</f>
        <v>30.3</v>
      </c>
      <c r="P21" s="17">
        <f>[17]Novembro!$C$19</f>
        <v>31.5</v>
      </c>
      <c r="Q21" s="17">
        <f>[17]Novembro!$C$20</f>
        <v>34.4</v>
      </c>
      <c r="R21" s="17">
        <f>[17]Novembro!$C$21</f>
        <v>34.299999999999997</v>
      </c>
      <c r="S21" s="17">
        <f>[17]Novembro!$C$22</f>
        <v>29.3</v>
      </c>
      <c r="T21" s="17">
        <f>[17]Novembro!$C$23</f>
        <v>30</v>
      </c>
      <c r="U21" s="17">
        <f>[17]Novembro!$C$24</f>
        <v>31.8</v>
      </c>
      <c r="V21" s="17">
        <f>[17]Novembro!$C$25</f>
        <v>34.5</v>
      </c>
      <c r="W21" s="17">
        <f>[17]Novembro!$C$26</f>
        <v>34.6</v>
      </c>
      <c r="X21" s="17">
        <f>[17]Novembro!$C$27</f>
        <v>34.1</v>
      </c>
      <c r="Y21" s="17">
        <f>[17]Novembro!$C$28</f>
        <v>37.200000000000003</v>
      </c>
      <c r="Z21" s="17">
        <f>[17]Novembro!$C$29</f>
        <v>33.700000000000003</v>
      </c>
      <c r="AA21" s="17">
        <f>[17]Novembro!$C$30</f>
        <v>32.700000000000003</v>
      </c>
      <c r="AB21" s="17">
        <f>[17]Novembro!$C$31</f>
        <v>34.1</v>
      </c>
      <c r="AC21" s="17">
        <f>[17]Novembro!$C$32</f>
        <v>34.299999999999997</v>
      </c>
      <c r="AD21" s="17">
        <f>[17]Novembro!$C$33</f>
        <v>29</v>
      </c>
      <c r="AE21" s="17">
        <f>[17]Novembro!$C$34</f>
        <v>30.4</v>
      </c>
      <c r="AF21" s="36">
        <f t="shared" si="5"/>
        <v>37.200000000000003</v>
      </c>
      <c r="AG21" s="39">
        <f t="shared" si="6"/>
        <v>32.1</v>
      </c>
    </row>
    <row r="22" spans="1:33" ht="17.100000000000001" customHeight="1" x14ac:dyDescent="0.2">
      <c r="A22" s="15" t="s">
        <v>12</v>
      </c>
      <c r="B22" s="17">
        <f>[18]Novembro!$C$5</f>
        <v>36.4</v>
      </c>
      <c r="C22" s="17">
        <f>[18]Novembro!$C$6</f>
        <v>31.3</v>
      </c>
      <c r="D22" s="17">
        <f>[18]Novembro!$C$7</f>
        <v>27.3</v>
      </c>
      <c r="E22" s="17">
        <f>[18]Novembro!$C$8</f>
        <v>31.8</v>
      </c>
      <c r="F22" s="17">
        <f>[18]Novembro!$C$9</f>
        <v>35.1</v>
      </c>
      <c r="G22" s="17">
        <f>[18]Novembro!$C$10</f>
        <v>36</v>
      </c>
      <c r="H22" s="17">
        <f>[18]Novembro!$C$11</f>
        <v>35.5</v>
      </c>
      <c r="I22" s="17">
        <f>[18]Novembro!$C$12</f>
        <v>30</v>
      </c>
      <c r="J22" s="17">
        <f>[18]Novembro!$C$13</f>
        <v>32.9</v>
      </c>
      <c r="K22" s="17">
        <f>[18]Novembro!$C$14</f>
        <v>35.1</v>
      </c>
      <c r="L22" s="17">
        <f>[18]Novembro!$C$15</f>
        <v>33.5</v>
      </c>
      <c r="M22" s="17">
        <f>[18]Novembro!$C$16</f>
        <v>28.6</v>
      </c>
      <c r="N22" s="17">
        <f>[18]Novembro!$C$17</f>
        <v>29.2</v>
      </c>
      <c r="O22" s="17">
        <f>[18]Novembro!$C$18</f>
        <v>33.1</v>
      </c>
      <c r="P22" s="17">
        <f>[18]Novembro!$C$19</f>
        <v>30.4</v>
      </c>
      <c r="Q22" s="17">
        <f>[18]Novembro!$C$20</f>
        <v>33.1</v>
      </c>
      <c r="R22" s="17">
        <f>[18]Novembro!$C$21</f>
        <v>31.8</v>
      </c>
      <c r="S22" s="17">
        <f>[18]Novembro!$C$22</f>
        <v>28.6</v>
      </c>
      <c r="T22" s="17">
        <f>[18]Novembro!$C$23</f>
        <v>31.2</v>
      </c>
      <c r="U22" s="17">
        <f>[18]Novembro!$C$24</f>
        <v>34.1</v>
      </c>
      <c r="V22" s="17">
        <f>[18]Novembro!$C$25</f>
        <v>29.5</v>
      </c>
      <c r="W22" s="17">
        <f>[18]Novembro!$C$26</f>
        <v>33.6</v>
      </c>
      <c r="X22" s="17">
        <f>[18]Novembro!$C$27</f>
        <v>35.1</v>
      </c>
      <c r="Y22" s="17">
        <f>[18]Novembro!$C$28</f>
        <v>36.700000000000003</v>
      </c>
      <c r="Z22" s="17">
        <f>[18]Novembro!$C$29</f>
        <v>35.799999999999997</v>
      </c>
      <c r="AA22" s="17">
        <f>[18]Novembro!$C$30</f>
        <v>32.4</v>
      </c>
      <c r="AB22" s="17">
        <f>[18]Novembro!$C$31</f>
        <v>34.9</v>
      </c>
      <c r="AC22" s="17">
        <f>[18]Novembro!$C$32</f>
        <v>34.200000000000003</v>
      </c>
      <c r="AD22" s="17">
        <f>[18]Novembro!$C$33</f>
        <v>34.5</v>
      </c>
      <c r="AE22" s="17">
        <f>[18]Novembro!$C$34</f>
        <v>34</v>
      </c>
      <c r="AF22" s="36">
        <f t="shared" si="5"/>
        <v>36.700000000000003</v>
      </c>
      <c r="AG22" s="39">
        <f t="shared" si="6"/>
        <v>32.856666666666669</v>
      </c>
    </row>
    <row r="23" spans="1:33" ht="17.100000000000001" customHeight="1" x14ac:dyDescent="0.2">
      <c r="A23" s="15" t="s">
        <v>13</v>
      </c>
      <c r="B23" s="17">
        <f>[19]Novembro!$C$5</f>
        <v>35.6</v>
      </c>
      <c r="C23" s="17">
        <f>[19]Novembro!$C$6</f>
        <v>32.1</v>
      </c>
      <c r="D23" s="17">
        <f>[19]Novembro!$C$7</f>
        <v>27.7</v>
      </c>
      <c r="E23" s="17">
        <f>[19]Novembro!$C$8</f>
        <v>32.1</v>
      </c>
      <c r="F23" s="17">
        <f>[19]Novembro!$C$9</f>
        <v>35.799999999999997</v>
      </c>
      <c r="G23" s="17">
        <f>[19]Novembro!$C$10</f>
        <v>37</v>
      </c>
      <c r="H23" s="17">
        <f>[19]Novembro!$C$11</f>
        <v>36.6</v>
      </c>
      <c r="I23" s="17">
        <f>[19]Novembro!$C$12</f>
        <v>33.799999999999997</v>
      </c>
      <c r="J23" s="17">
        <f>[19]Novembro!$C$13</f>
        <v>34.299999999999997</v>
      </c>
      <c r="K23" s="17">
        <f>[19]Novembro!$C$14</f>
        <v>35.799999999999997</v>
      </c>
      <c r="L23" s="17">
        <f>[19]Novembro!$C$15</f>
        <v>34.9</v>
      </c>
      <c r="M23" s="17">
        <f>[19]Novembro!$C$16</f>
        <v>26.1</v>
      </c>
      <c r="N23" s="17">
        <f>[19]Novembro!$C$17</f>
        <v>30.5</v>
      </c>
      <c r="O23" s="17">
        <f>[19]Novembro!$C$18</f>
        <v>33.6</v>
      </c>
      <c r="P23" s="17">
        <f>[19]Novembro!$C$19</f>
        <v>30.8</v>
      </c>
      <c r="Q23" s="17">
        <f>[19]Novembro!$C$20</f>
        <v>33.4</v>
      </c>
      <c r="R23" s="17">
        <f>[19]Novembro!$C$21</f>
        <v>31.7</v>
      </c>
      <c r="S23" s="17">
        <f>[19]Novembro!$C$22</f>
        <v>28.3</v>
      </c>
      <c r="T23" s="17">
        <f>[19]Novembro!$C$23</f>
        <v>31.2</v>
      </c>
      <c r="U23" s="17">
        <f>[19]Novembro!$C$24</f>
        <v>34.799999999999997</v>
      </c>
      <c r="V23" s="17">
        <f>[19]Novembro!$C$25</f>
        <v>28.5</v>
      </c>
      <c r="W23" s="17">
        <f>[19]Novembro!$C$26</f>
        <v>33.200000000000003</v>
      </c>
      <c r="X23" s="17">
        <f>[19]Novembro!$C$27</f>
        <v>34.299999999999997</v>
      </c>
      <c r="Y23" s="17">
        <f>[19]Novembro!$C$28</f>
        <v>36.4</v>
      </c>
      <c r="Z23" s="17">
        <f>[19]Novembro!$C$29</f>
        <v>35.299999999999997</v>
      </c>
      <c r="AA23" s="17">
        <f>[19]Novembro!$C$30</f>
        <v>32.299999999999997</v>
      </c>
      <c r="AB23" s="17">
        <f>[19]Novembro!$C$31</f>
        <v>34.4</v>
      </c>
      <c r="AC23" s="17">
        <f>[19]Novembro!$C$32</f>
        <v>35.299999999999997</v>
      </c>
      <c r="AD23" s="17">
        <f>[19]Novembro!$C$33</f>
        <v>32.700000000000003</v>
      </c>
      <c r="AE23" s="17">
        <f>[19]Novembro!$C$34</f>
        <v>34.9</v>
      </c>
      <c r="AF23" s="36">
        <f t="shared" si="5"/>
        <v>37</v>
      </c>
      <c r="AG23" s="39">
        <f t="shared" si="6"/>
        <v>33.11333333333333</v>
      </c>
    </row>
    <row r="24" spans="1:33" ht="17.100000000000001" customHeight="1" x14ac:dyDescent="0.2">
      <c r="A24" s="15" t="s">
        <v>14</v>
      </c>
      <c r="B24" s="17">
        <f>[20]Novembro!$C$5</f>
        <v>31.4</v>
      </c>
      <c r="C24" s="17">
        <f>[20]Novembro!$C$6</f>
        <v>36.299999999999997</v>
      </c>
      <c r="D24" s="17">
        <f>[20]Novembro!$C$7</f>
        <v>25.2</v>
      </c>
      <c r="E24" s="17">
        <f>[20]Novembro!$C$8</f>
        <v>30.6</v>
      </c>
      <c r="F24" s="17">
        <f>[20]Novembro!$C$9</f>
        <v>33.5</v>
      </c>
      <c r="G24" s="17">
        <f>[20]Novembro!$C$10</f>
        <v>34.1</v>
      </c>
      <c r="H24" s="17">
        <f>[20]Novembro!$C$11</f>
        <v>35.6</v>
      </c>
      <c r="I24" s="17">
        <f>[20]Novembro!$C$12</f>
        <v>36.200000000000003</v>
      </c>
      <c r="J24" s="17">
        <f>[20]Novembro!$C$13</f>
        <v>36.200000000000003</v>
      </c>
      <c r="K24" s="17">
        <f>[20]Novembro!$C$14</f>
        <v>35</v>
      </c>
      <c r="L24" s="17">
        <f>[20]Novembro!$C$15</f>
        <v>35.6</v>
      </c>
      <c r="M24" s="17">
        <f>[20]Novembro!$C$16</f>
        <v>24.7</v>
      </c>
      <c r="N24" s="17">
        <f>[20]Novembro!$C$17</f>
        <v>23.8</v>
      </c>
      <c r="O24" s="17">
        <f>[20]Novembro!$C$18</f>
        <v>26.5</v>
      </c>
      <c r="P24" s="17">
        <f>[20]Novembro!$C$19</f>
        <v>31.7</v>
      </c>
      <c r="Q24" s="17">
        <f>[20]Novembro!$C$20</f>
        <v>34.5</v>
      </c>
      <c r="R24" s="17">
        <f>[20]Novembro!$C$21</f>
        <v>32.200000000000003</v>
      </c>
      <c r="S24" s="17">
        <f>[20]Novembro!$C$22</f>
        <v>30.8</v>
      </c>
      <c r="T24" s="17">
        <f>[20]Novembro!$C$23</f>
        <v>28.6</v>
      </c>
      <c r="U24" s="17">
        <f>[20]Novembro!$C$24</f>
        <v>31.4</v>
      </c>
      <c r="V24" s="17">
        <f>[20]Novembro!$C$25</f>
        <v>33.299999999999997</v>
      </c>
      <c r="W24" s="17">
        <f>[20]Novembro!$C$26</f>
        <v>32.6</v>
      </c>
      <c r="X24" s="17">
        <f>[20]Novembro!$C$27</f>
        <v>33.200000000000003</v>
      </c>
      <c r="Y24" s="17">
        <f>[20]Novembro!$C$28</f>
        <v>34.1</v>
      </c>
      <c r="Z24" s="17">
        <f>[20]Novembro!$C$29</f>
        <v>34.1</v>
      </c>
      <c r="AA24" s="17">
        <f>[20]Novembro!$C$30</f>
        <v>33.5</v>
      </c>
      <c r="AB24" s="17">
        <f>[20]Novembro!$C$31</f>
        <v>34</v>
      </c>
      <c r="AC24" s="17">
        <f>[20]Novembro!$C$32</f>
        <v>34.299999999999997</v>
      </c>
      <c r="AD24" s="17">
        <f>[20]Novembro!$C$33</f>
        <v>34.1</v>
      </c>
      <c r="AE24" s="17">
        <f>[20]Novembro!$C$34</f>
        <v>32.4</v>
      </c>
      <c r="AF24" s="36">
        <f t="shared" si="5"/>
        <v>36.299999999999997</v>
      </c>
      <c r="AG24" s="39">
        <f t="shared" si="6"/>
        <v>32.31666666666667</v>
      </c>
    </row>
    <row r="25" spans="1:33" ht="17.100000000000001" customHeight="1" x14ac:dyDescent="0.2">
      <c r="A25" s="15" t="s">
        <v>15</v>
      </c>
      <c r="B25" s="17">
        <f>[21]Novembro!$C$5</f>
        <v>31.9</v>
      </c>
      <c r="C25" s="17">
        <f>[21]Novembro!$C$6</f>
        <v>28.2</v>
      </c>
      <c r="D25" s="17">
        <f>[21]Novembro!$C$7</f>
        <v>24.4</v>
      </c>
      <c r="E25" s="17">
        <f>[21]Novembro!$C$8</f>
        <v>28.6</v>
      </c>
      <c r="F25" s="17">
        <f>[21]Novembro!$C$9</f>
        <v>31</v>
      </c>
      <c r="G25" s="17">
        <f>[21]Novembro!$C$10</f>
        <v>32.4</v>
      </c>
      <c r="H25" s="17">
        <f>[21]Novembro!$C$11</f>
        <v>34.4</v>
      </c>
      <c r="I25" s="17">
        <f>[21]Novembro!$C$12</f>
        <v>28.7</v>
      </c>
      <c r="J25" s="17">
        <f>[21]Novembro!$C$13</f>
        <v>31.1</v>
      </c>
      <c r="K25" s="17">
        <f>[21]Novembro!$C$14</f>
        <v>32.200000000000003</v>
      </c>
      <c r="L25" s="17">
        <f>[21]Novembro!$C$15</f>
        <v>28.5</v>
      </c>
      <c r="M25" s="17">
        <f>[21]Novembro!$C$16</f>
        <v>28.6</v>
      </c>
      <c r="N25" s="17">
        <f>[21]Novembro!$C$17</f>
        <v>25.3</v>
      </c>
      <c r="O25" s="17">
        <f>[21]Novembro!$C$18</f>
        <v>29.5</v>
      </c>
      <c r="P25" s="17">
        <f>[21]Novembro!$C$19</f>
        <v>29.5</v>
      </c>
      <c r="Q25" s="17">
        <f>[21]Novembro!$C$20</f>
        <v>30.1</v>
      </c>
      <c r="R25" s="17">
        <f>[21]Novembro!$C$21</f>
        <v>29.6</v>
      </c>
      <c r="S25" s="17">
        <f>[21]Novembro!$C$22</f>
        <v>23.7</v>
      </c>
      <c r="T25" s="17">
        <f>[21]Novembro!$C$23</f>
        <v>28.3</v>
      </c>
      <c r="U25" s="17">
        <f>[21]Novembro!$C$24</f>
        <v>29.9</v>
      </c>
      <c r="V25" s="17">
        <f>[21]Novembro!$C$25</f>
        <v>32.1</v>
      </c>
      <c r="W25" s="17">
        <f>[21]Novembro!$C$26</f>
        <v>30.7</v>
      </c>
      <c r="X25" s="17">
        <f>[21]Novembro!$C$27</f>
        <v>33.6</v>
      </c>
      <c r="Y25" s="17">
        <f>[21]Novembro!$C$28</f>
        <v>34.6</v>
      </c>
      <c r="Z25" s="17">
        <f>[21]Novembro!$C$29</f>
        <v>33.299999999999997</v>
      </c>
      <c r="AA25" s="17">
        <f>[21]Novembro!$C$30</f>
        <v>29.4</v>
      </c>
      <c r="AB25" s="17">
        <f>[21]Novembro!$C$31</f>
        <v>29.5</v>
      </c>
      <c r="AC25" s="17">
        <f>[21]Novembro!$C$32</f>
        <v>28.1</v>
      </c>
      <c r="AD25" s="17">
        <f>[21]Novembro!$C$33</f>
        <v>27.8</v>
      </c>
      <c r="AE25" s="17">
        <f>[21]Novembro!$C$34</f>
        <v>28.4</v>
      </c>
      <c r="AF25" s="36">
        <f t="shared" si="5"/>
        <v>34.6</v>
      </c>
      <c r="AG25" s="39">
        <f t="shared" si="6"/>
        <v>29.779999999999998</v>
      </c>
    </row>
    <row r="26" spans="1:33" ht="17.100000000000001" customHeight="1" x14ac:dyDescent="0.2">
      <c r="A26" s="15" t="s">
        <v>16</v>
      </c>
      <c r="B26" s="17">
        <f>[22]Novembro!$C$5</f>
        <v>37.799999999999997</v>
      </c>
      <c r="C26" s="17">
        <f>[22]Novembro!$C$6</f>
        <v>34.299999999999997</v>
      </c>
      <c r="D26" s="17">
        <f>[22]Novembro!$C$7</f>
        <v>27.5</v>
      </c>
      <c r="E26" s="17">
        <f>[22]Novembro!$C$8</f>
        <v>32.200000000000003</v>
      </c>
      <c r="F26" s="17">
        <f>[22]Novembro!$C$9</f>
        <v>35.5</v>
      </c>
      <c r="G26" s="17">
        <f>[22]Novembro!$C$10</f>
        <v>37.6</v>
      </c>
      <c r="H26" s="17">
        <f>[22]Novembro!$C$11</f>
        <v>38.5</v>
      </c>
      <c r="I26" s="17">
        <f>[22]Novembro!$C$12</f>
        <v>30.5</v>
      </c>
      <c r="J26" s="17">
        <f>[22]Novembro!$C$13</f>
        <v>34.5</v>
      </c>
      <c r="K26" s="17">
        <f>[22]Novembro!$C$14</f>
        <v>36.4</v>
      </c>
      <c r="L26" s="17">
        <f>[22]Novembro!$C$15</f>
        <v>32.1</v>
      </c>
      <c r="M26" s="17">
        <f>[22]Novembro!$C$16</f>
        <v>31.7</v>
      </c>
      <c r="N26" s="17">
        <f>[22]Novembro!$C$17</f>
        <v>33.4</v>
      </c>
      <c r="O26" s="17">
        <f>[22]Novembro!$C$18</f>
        <v>35</v>
      </c>
      <c r="P26" s="17">
        <f>[22]Novembro!$C$19</f>
        <v>32.4</v>
      </c>
      <c r="Q26" s="17">
        <f>[22]Novembro!$C$20</f>
        <v>33.9</v>
      </c>
      <c r="R26" s="17">
        <f>[22]Novembro!$C$21</f>
        <v>33.1</v>
      </c>
      <c r="S26" s="17">
        <f>[22]Novembro!$C$22</f>
        <v>27.5</v>
      </c>
      <c r="T26" s="17">
        <f>[22]Novembro!$C$23</f>
        <v>32.1</v>
      </c>
      <c r="U26" s="17">
        <f>[22]Novembro!$C$24</f>
        <v>34.9</v>
      </c>
      <c r="V26" s="17">
        <f>[22]Novembro!$C$25</f>
        <v>32.4</v>
      </c>
      <c r="W26" s="17">
        <f>[22]Novembro!$C$26</f>
        <v>31.9</v>
      </c>
      <c r="X26" s="17">
        <f>[22]Novembro!$C$27</f>
        <v>34.1</v>
      </c>
      <c r="Y26" s="17">
        <f>[22]Novembro!$C$28</f>
        <v>38.1</v>
      </c>
      <c r="Z26" s="17">
        <f>[22]Novembro!$C$29</f>
        <v>39.200000000000003</v>
      </c>
      <c r="AA26" s="17">
        <f>[22]Novembro!$C$30</f>
        <v>35.299999999999997</v>
      </c>
      <c r="AB26" s="17">
        <f>[22]Novembro!$C$31</f>
        <v>36.4</v>
      </c>
      <c r="AC26" s="17">
        <f>[22]Novembro!$C$32</f>
        <v>33.1</v>
      </c>
      <c r="AD26" s="17">
        <f>[22]Novembro!$C$33</f>
        <v>30.3</v>
      </c>
      <c r="AE26" s="17">
        <f>[22]Novembro!$C$34</f>
        <v>32.799999999999997</v>
      </c>
      <c r="AF26" s="36">
        <f t="shared" si="5"/>
        <v>39.200000000000003</v>
      </c>
      <c r="AG26" s="39">
        <f t="shared" si="6"/>
        <v>33.816666666666663</v>
      </c>
    </row>
    <row r="27" spans="1:33" ht="17.100000000000001" customHeight="1" x14ac:dyDescent="0.2">
      <c r="A27" s="15" t="s">
        <v>17</v>
      </c>
      <c r="B27" s="17">
        <f>[23]Novembro!$C$5</f>
        <v>34</v>
      </c>
      <c r="C27" s="17">
        <f>[23]Novembro!$C$6</f>
        <v>27.1</v>
      </c>
      <c r="D27" s="17">
        <f>[23]Novembro!$C$7</f>
        <v>26.5</v>
      </c>
      <c r="E27" s="17">
        <f>[23]Novembro!$C$8</f>
        <v>30.8</v>
      </c>
      <c r="F27" s="17">
        <f>[23]Novembro!$C$9</f>
        <v>32.9</v>
      </c>
      <c r="G27" s="17">
        <f>[23]Novembro!$C$10</f>
        <v>34.5</v>
      </c>
      <c r="H27" s="17">
        <f>[23]Novembro!$C$11</f>
        <v>35.6</v>
      </c>
      <c r="I27" s="17">
        <f>[23]Novembro!$C$12</f>
        <v>31.1</v>
      </c>
      <c r="J27" s="17">
        <f>[23]Novembro!$C$13</f>
        <v>35.1</v>
      </c>
      <c r="K27" s="17">
        <f>[23]Novembro!$C$14</f>
        <v>35.5</v>
      </c>
      <c r="L27" s="17">
        <f>[23]Novembro!$C$15</f>
        <v>33.1</v>
      </c>
      <c r="M27" s="17">
        <f>[23]Novembro!$C$16</f>
        <v>29.5</v>
      </c>
      <c r="N27" s="17">
        <f>[23]Novembro!$C$17</f>
        <v>26.1</v>
      </c>
      <c r="O27" s="17">
        <f>[23]Novembro!$C$18</f>
        <v>30.7</v>
      </c>
      <c r="P27" s="17">
        <f>[23]Novembro!$C$19</f>
        <v>31.2</v>
      </c>
      <c r="Q27" s="17">
        <f>[23]Novembro!$C$20</f>
        <v>34.6</v>
      </c>
      <c r="R27" s="17">
        <f>[23]Novembro!$C$21</f>
        <v>33.799999999999997</v>
      </c>
      <c r="S27" s="17">
        <f>[23]Novembro!$C$22</f>
        <v>28.7</v>
      </c>
      <c r="T27" s="17">
        <f>[23]Novembro!$C$23</f>
        <v>29.9</v>
      </c>
      <c r="U27" s="17">
        <f>[23]Novembro!$C$24</f>
        <v>31.5</v>
      </c>
      <c r="V27" s="17">
        <f>[23]Novembro!$C$25</f>
        <v>34.799999999999997</v>
      </c>
      <c r="W27" s="17">
        <f>[23]Novembro!$C$26</f>
        <v>34</v>
      </c>
      <c r="X27" s="17">
        <f>[23]Novembro!$C$27</f>
        <v>34.1</v>
      </c>
      <c r="Y27" s="17">
        <f>[23]Novembro!$C$28</f>
        <v>37</v>
      </c>
      <c r="Z27" s="17">
        <f>[23]Novembro!$C$29</f>
        <v>34.9</v>
      </c>
      <c r="AA27" s="17">
        <f>[23]Novembro!$C$30</f>
        <v>33</v>
      </c>
      <c r="AB27" s="17">
        <f>[23]Novembro!$C$31</f>
        <v>30.2</v>
      </c>
      <c r="AC27" s="17">
        <f>[23]Novembro!$C$32</f>
        <v>31.8</v>
      </c>
      <c r="AD27" s="17">
        <f>[23]Novembro!$C$33</f>
        <v>30.1</v>
      </c>
      <c r="AE27" s="17">
        <f>[23]Novembro!$C$34</f>
        <v>31.2</v>
      </c>
      <c r="AF27" s="36">
        <f>MAX(B27:AE27)</f>
        <v>37</v>
      </c>
      <c r="AG27" s="39">
        <f>AVERAGE(B27:AE27)</f>
        <v>32.11</v>
      </c>
    </row>
    <row r="28" spans="1:33" ht="17.100000000000001" customHeight="1" x14ac:dyDescent="0.2">
      <c r="A28" s="15" t="s">
        <v>18</v>
      </c>
      <c r="B28" s="17">
        <f>[24]Novembro!$C$5</f>
        <v>32</v>
      </c>
      <c r="C28" s="17">
        <f>[24]Novembro!$C$6</f>
        <v>30.3</v>
      </c>
      <c r="D28" s="17">
        <f>[24]Novembro!$C$7</f>
        <v>26.9</v>
      </c>
      <c r="E28" s="17">
        <f>[24]Novembro!$C$8</f>
        <v>29.7</v>
      </c>
      <c r="F28" s="17">
        <f>[24]Novembro!$C$9</f>
        <v>32.700000000000003</v>
      </c>
      <c r="G28" s="17">
        <f>[24]Novembro!$C$10</f>
        <v>34.299999999999997</v>
      </c>
      <c r="H28" s="17">
        <f>[24]Novembro!$C$11</f>
        <v>34.1</v>
      </c>
      <c r="I28" s="17">
        <f>[24]Novembro!$C$12</f>
        <v>32.4</v>
      </c>
      <c r="J28" s="17">
        <f>[24]Novembro!$C$13</f>
        <v>32.700000000000003</v>
      </c>
      <c r="K28" s="17">
        <f>[24]Novembro!$C$14</f>
        <v>33.4</v>
      </c>
      <c r="L28" s="17">
        <f>[24]Novembro!$C$15</f>
        <v>33.1</v>
      </c>
      <c r="M28" s="17">
        <f>[24]Novembro!$C$16</f>
        <v>23.3</v>
      </c>
      <c r="N28" s="17">
        <f>[24]Novembro!$C$17</f>
        <v>25</v>
      </c>
      <c r="O28" s="17">
        <f>[24]Novembro!$C$18</f>
        <v>28.1</v>
      </c>
      <c r="P28" s="17">
        <f>[24]Novembro!$C$19</f>
        <v>27.3</v>
      </c>
      <c r="Q28" s="17">
        <f>[24]Novembro!$C$20</f>
        <v>29.8</v>
      </c>
      <c r="R28" s="17">
        <f>[24]Novembro!$C$21</f>
        <v>28.8</v>
      </c>
      <c r="S28" s="17">
        <f>[24]Novembro!$C$22</f>
        <v>27.5</v>
      </c>
      <c r="T28" s="17">
        <f>[24]Novembro!$C$23</f>
        <v>29.4</v>
      </c>
      <c r="U28" s="17">
        <f>[24]Novembro!$C$24</f>
        <v>32.200000000000003</v>
      </c>
      <c r="V28" s="17">
        <f>[24]Novembro!$C$25</f>
        <v>27.9</v>
      </c>
      <c r="W28" s="17">
        <f>[24]Novembro!$C$26</f>
        <v>31.4</v>
      </c>
      <c r="X28" s="17">
        <f>[24]Novembro!$C$27</f>
        <v>33.5</v>
      </c>
      <c r="Y28" s="17">
        <f>[24]Novembro!$C$28</f>
        <v>33.299999999999997</v>
      </c>
      <c r="Z28" s="17">
        <f>[24]Novembro!$C$29</f>
        <v>33.5</v>
      </c>
      <c r="AA28" s="17">
        <f>[24]Novembro!$C$30</f>
        <v>33.1</v>
      </c>
      <c r="AB28" s="17">
        <f>[24]Novembro!$C$31</f>
        <v>31.1</v>
      </c>
      <c r="AC28" s="17">
        <f>[24]Novembro!$C$32</f>
        <v>34</v>
      </c>
      <c r="AD28" s="17">
        <f>[24]Novembro!$C$33</f>
        <v>32.9</v>
      </c>
      <c r="AE28" s="17">
        <f>[24]Novembro!$C$34</f>
        <v>32.1</v>
      </c>
      <c r="AF28" s="36">
        <f t="shared" si="5"/>
        <v>34.299999999999997</v>
      </c>
      <c r="AG28" s="39">
        <f t="shared" si="6"/>
        <v>30.86</v>
      </c>
    </row>
    <row r="29" spans="1:33" ht="17.100000000000001" customHeight="1" x14ac:dyDescent="0.2">
      <c r="A29" s="15" t="s">
        <v>19</v>
      </c>
      <c r="B29" s="17">
        <f>[25]Novembro!$C$5</f>
        <v>32.9</v>
      </c>
      <c r="C29" s="17">
        <f>[25]Novembro!$C$6</f>
        <v>27.9</v>
      </c>
      <c r="D29" s="17">
        <f>[25]Novembro!$C$7</f>
        <v>25.7</v>
      </c>
      <c r="E29" s="17">
        <f>[25]Novembro!$C$8</f>
        <v>29.6</v>
      </c>
      <c r="F29" s="17">
        <f>[25]Novembro!$C$9</f>
        <v>31.9</v>
      </c>
      <c r="G29" s="17">
        <f>[25]Novembro!$C$10</f>
        <v>32.4</v>
      </c>
      <c r="H29" s="17">
        <f>[25]Novembro!$C$11</f>
        <v>34.4</v>
      </c>
      <c r="I29" s="17">
        <f>[25]Novembro!$C$12</f>
        <v>28.4</v>
      </c>
      <c r="J29" s="17">
        <f>[25]Novembro!$C$13</f>
        <v>30.7</v>
      </c>
      <c r="K29" s="17">
        <f>[25]Novembro!$C$14</f>
        <v>32.700000000000003</v>
      </c>
      <c r="L29" s="17">
        <f>[25]Novembro!$C$15</f>
        <v>26.7</v>
      </c>
      <c r="M29" s="17">
        <f>[25]Novembro!$C$16</f>
        <v>28.4</v>
      </c>
      <c r="N29" s="17">
        <f>[25]Novembro!$C$17</f>
        <v>27.9</v>
      </c>
      <c r="O29" s="17">
        <f>[25]Novembro!$C$18</f>
        <v>30</v>
      </c>
      <c r="P29" s="17">
        <f>[25]Novembro!$C$19</f>
        <v>30.4</v>
      </c>
      <c r="Q29" s="17">
        <f>[25]Novembro!$C$20</f>
        <v>29.7</v>
      </c>
      <c r="R29" s="17">
        <f>[25]Novembro!$C$21</f>
        <v>30.7</v>
      </c>
      <c r="S29" s="17">
        <f>[25]Novembro!$C$22</f>
        <v>23.3</v>
      </c>
      <c r="T29" s="17">
        <f>[25]Novembro!$C$23</f>
        <v>28.3</v>
      </c>
      <c r="U29" s="17">
        <f>[25]Novembro!$C$24</f>
        <v>30</v>
      </c>
      <c r="V29" s="17">
        <f>[25]Novembro!$C$25</f>
        <v>33</v>
      </c>
      <c r="W29" s="17">
        <f>[25]Novembro!$C$26</f>
        <v>31.9</v>
      </c>
      <c r="X29" s="17">
        <f>[25]Novembro!$C$27</f>
        <v>31.6</v>
      </c>
      <c r="Y29" s="17">
        <f>[25]Novembro!$C$28</f>
        <v>35.4</v>
      </c>
      <c r="Z29" s="17">
        <f>[25]Novembro!$C$29</f>
        <v>32</v>
      </c>
      <c r="AA29" s="17">
        <f>[25]Novembro!$C$30</f>
        <v>33.4</v>
      </c>
      <c r="AB29" s="17">
        <f>[25]Novembro!$C$31</f>
        <v>33.700000000000003</v>
      </c>
      <c r="AC29" s="17">
        <f>[25]Novembro!$C$32</f>
        <v>25</v>
      </c>
      <c r="AD29" s="17">
        <f>[25]Novembro!$C$33</f>
        <v>31.2</v>
      </c>
      <c r="AE29" s="17">
        <f>[25]Novembro!$C$34</f>
        <v>29.5</v>
      </c>
      <c r="AF29" s="36">
        <f t="shared" si="5"/>
        <v>35.4</v>
      </c>
      <c r="AG29" s="39">
        <f t="shared" si="6"/>
        <v>30.29</v>
      </c>
    </row>
    <row r="30" spans="1:33" ht="17.100000000000001" customHeight="1" x14ac:dyDescent="0.2">
      <c r="A30" s="15" t="s">
        <v>31</v>
      </c>
      <c r="B30" s="17">
        <f>[26]Novembro!$C$5</f>
        <v>34.1</v>
      </c>
      <c r="C30" s="17">
        <f>[26]Novembro!$C$6</f>
        <v>26.7</v>
      </c>
      <c r="D30" s="17">
        <f>[26]Novembro!$C$7</f>
        <v>26</v>
      </c>
      <c r="E30" s="17">
        <f>[26]Novembro!$C$8</f>
        <v>31.2</v>
      </c>
      <c r="F30" s="17">
        <f>[26]Novembro!$C$9</f>
        <v>33.799999999999997</v>
      </c>
      <c r="G30" s="17">
        <f>[26]Novembro!$C$10</f>
        <v>34.6</v>
      </c>
      <c r="H30" s="17">
        <f>[26]Novembro!$C$11</f>
        <v>35.200000000000003</v>
      </c>
      <c r="I30" s="17">
        <f>[26]Novembro!$C$12</f>
        <v>30</v>
      </c>
      <c r="J30" s="17">
        <f>[26]Novembro!$C$13</f>
        <v>33.6</v>
      </c>
      <c r="K30" s="17">
        <f>[26]Novembro!$C$14</f>
        <v>34.700000000000003</v>
      </c>
      <c r="L30" s="17">
        <f>[26]Novembro!$C$15</f>
        <v>33.299999999999997</v>
      </c>
      <c r="M30" s="17">
        <f>[26]Novembro!$C$16</f>
        <v>27.8</v>
      </c>
      <c r="N30" s="17">
        <f>[26]Novembro!$C$17</f>
        <v>25.1</v>
      </c>
      <c r="O30" s="17">
        <f>[26]Novembro!$C$18</f>
        <v>29.9</v>
      </c>
      <c r="P30" s="17">
        <f>[26]Novembro!$C$19</f>
        <v>29.1</v>
      </c>
      <c r="Q30" s="17">
        <f>[26]Novembro!$C$20</f>
        <v>34</v>
      </c>
      <c r="R30" s="17">
        <f>[26]Novembro!$C$21</f>
        <v>34</v>
      </c>
      <c r="S30" s="17">
        <f>[26]Novembro!$C$22</f>
        <v>28.4</v>
      </c>
      <c r="T30" s="17">
        <f>[26]Novembro!$C$23</f>
        <v>30.6</v>
      </c>
      <c r="U30" s="17">
        <f>[26]Novembro!$C$24</f>
        <v>33.1</v>
      </c>
      <c r="V30" s="17">
        <f>[26]Novembro!$C$25</f>
        <v>34.6</v>
      </c>
      <c r="W30" s="17">
        <f>[26]Novembro!$C$26</f>
        <v>33</v>
      </c>
      <c r="X30" s="17">
        <f>[26]Novembro!$C$27</f>
        <v>35.1</v>
      </c>
      <c r="Y30" s="17">
        <f>[26]Novembro!$C$28</f>
        <v>37</v>
      </c>
      <c r="Z30" s="17">
        <f>[26]Novembro!$C$29</f>
        <v>35.6</v>
      </c>
      <c r="AA30" s="17">
        <f>[26]Novembro!$C$30</f>
        <v>32.200000000000003</v>
      </c>
      <c r="AB30" s="17">
        <f>[26]Novembro!$C$31</f>
        <v>33.1</v>
      </c>
      <c r="AC30" s="17">
        <f>[26]Novembro!$C$32</f>
        <v>34.5</v>
      </c>
      <c r="AD30" s="17">
        <f>[26]Novembro!$C$33</f>
        <v>31.1</v>
      </c>
      <c r="AE30" s="17">
        <f>[26]Novembro!$C$34</f>
        <v>23</v>
      </c>
      <c r="AF30" s="36">
        <f t="shared" si="5"/>
        <v>37</v>
      </c>
      <c r="AG30" s="39">
        <f t="shared" si="6"/>
        <v>31.813333333333343</v>
      </c>
    </row>
    <row r="31" spans="1:33" ht="17.100000000000001" customHeight="1" x14ac:dyDescent="0.2">
      <c r="A31" s="15" t="s">
        <v>51</v>
      </c>
      <c r="B31" s="17">
        <f>[27]Novembro!$C$5</f>
        <v>32.200000000000003</v>
      </c>
      <c r="C31" s="17">
        <f>[27]Novembro!$C$6</f>
        <v>32.799999999999997</v>
      </c>
      <c r="D31" s="17">
        <f>[27]Novembro!$C$7</f>
        <v>26.5</v>
      </c>
      <c r="E31" s="17">
        <f>[27]Novembro!$C$8</f>
        <v>26.1</v>
      </c>
      <c r="F31" s="17">
        <f>[27]Novembro!$C$9</f>
        <v>34.299999999999997</v>
      </c>
      <c r="G31" s="17">
        <f>[27]Novembro!$C$10</f>
        <v>34.299999999999997</v>
      </c>
      <c r="H31" s="17">
        <f>[27]Novembro!$C$11</f>
        <v>33.4</v>
      </c>
      <c r="I31" s="17">
        <f>[27]Novembro!$C$12</f>
        <v>33.1</v>
      </c>
      <c r="J31" s="17">
        <f>[27]Novembro!$C$13</f>
        <v>31.2</v>
      </c>
      <c r="K31" s="17">
        <f>[27]Novembro!$C$14</f>
        <v>31.1</v>
      </c>
      <c r="L31" s="17">
        <f>[27]Novembro!$C$15</f>
        <v>32.6</v>
      </c>
      <c r="M31" s="17">
        <f>[27]Novembro!$C$16</f>
        <v>24.1</v>
      </c>
      <c r="N31" s="17">
        <f>[27]Novembro!$C$17</f>
        <v>26.1</v>
      </c>
      <c r="O31" s="17">
        <f>[27]Novembro!$C$18</f>
        <v>30.4</v>
      </c>
      <c r="P31" s="17">
        <f>[27]Novembro!$C$19</f>
        <v>30.8</v>
      </c>
      <c r="Q31" s="17">
        <f>[27]Novembro!$C$20</f>
        <v>31.8</v>
      </c>
      <c r="R31" s="17">
        <f>[27]Novembro!$C$21</f>
        <v>30.6</v>
      </c>
      <c r="S31" s="17">
        <f>[27]Novembro!$C$22</f>
        <v>28.8</v>
      </c>
      <c r="T31" s="17">
        <f>[27]Novembro!$C$23</f>
        <v>31.1</v>
      </c>
      <c r="U31" s="17">
        <f>[27]Novembro!$C$24</f>
        <v>32</v>
      </c>
      <c r="V31" s="17">
        <f>[27]Novembro!$C$25</f>
        <v>27.3</v>
      </c>
      <c r="W31" s="17">
        <f>[27]Novembro!$C$26</f>
        <v>30.2</v>
      </c>
      <c r="X31" s="17">
        <f>[27]Novembro!$C$27</f>
        <v>32.299999999999997</v>
      </c>
      <c r="Y31" s="17">
        <f>[27]Novembro!$C$28</f>
        <v>32.1</v>
      </c>
      <c r="Z31" s="17">
        <f>[27]Novembro!$C$29</f>
        <v>31.8</v>
      </c>
      <c r="AA31" s="17">
        <f>[27]Novembro!$C$30</f>
        <v>34.4</v>
      </c>
      <c r="AB31" s="17">
        <f>[27]Novembro!$C$31</f>
        <v>33.799999999999997</v>
      </c>
      <c r="AC31" s="17">
        <f>[27]Novembro!$C$32</f>
        <v>32.4</v>
      </c>
      <c r="AD31" s="17">
        <f>[27]Novembro!$C$33</f>
        <v>33</v>
      </c>
      <c r="AE31" s="17">
        <f>[27]Novembro!$C$34</f>
        <v>31.9</v>
      </c>
      <c r="AF31" s="36">
        <f>MAX(B31:AE31)</f>
        <v>34.4</v>
      </c>
      <c r="AG31" s="39">
        <f>AVERAGE(B31:AE31)</f>
        <v>31.083333333333329</v>
      </c>
    </row>
    <row r="32" spans="1:33" ht="17.100000000000001" customHeight="1" x14ac:dyDescent="0.2">
      <c r="A32" s="15" t="s">
        <v>20</v>
      </c>
      <c r="B32" s="17" t="str">
        <f>[28]Novembro!$C$5</f>
        <v>*</v>
      </c>
      <c r="C32" s="17" t="str">
        <f>[28]Novembro!$C$6</f>
        <v>*</v>
      </c>
      <c r="D32" s="17">
        <f>[28]Novembro!$C$7</f>
        <v>25</v>
      </c>
      <c r="E32" s="17">
        <f>[28]Novembro!$C$8</f>
        <v>31.5</v>
      </c>
      <c r="F32" s="17">
        <f>[28]Novembro!$C$9</f>
        <v>34.299999999999997</v>
      </c>
      <c r="G32" s="17">
        <f>[28]Novembro!$C$10</f>
        <v>34.299999999999997</v>
      </c>
      <c r="H32" s="17">
        <f>[28]Novembro!$C$11</f>
        <v>35.299999999999997</v>
      </c>
      <c r="I32" s="17">
        <f>[28]Novembro!$C$12</f>
        <v>34.9</v>
      </c>
      <c r="J32" s="17">
        <f>[28]Novembro!$C$13</f>
        <v>36.299999999999997</v>
      </c>
      <c r="K32" s="17">
        <f>[28]Novembro!$C$14</f>
        <v>36.700000000000003</v>
      </c>
      <c r="L32" s="17">
        <f>[28]Novembro!$C$15</f>
        <v>34.9</v>
      </c>
      <c r="M32" s="17">
        <f>[28]Novembro!$C$16</f>
        <v>24.9</v>
      </c>
      <c r="N32" s="17">
        <f>[28]Novembro!$C$17</f>
        <v>23.9</v>
      </c>
      <c r="O32" s="17">
        <f>[28]Novembro!$C$18</f>
        <v>27.3</v>
      </c>
      <c r="P32" s="17">
        <f>[28]Novembro!$C$19</f>
        <v>32.200000000000003</v>
      </c>
      <c r="Q32" s="17">
        <f>[28]Novembro!$C$20</f>
        <v>34.4</v>
      </c>
      <c r="R32" s="17">
        <f>[28]Novembro!$C$21</f>
        <v>33.4</v>
      </c>
      <c r="S32" s="17">
        <f>[28]Novembro!$C$22</f>
        <v>31.4</v>
      </c>
      <c r="T32" s="17">
        <f>[28]Novembro!$C$23</f>
        <v>30.7</v>
      </c>
      <c r="U32" s="17">
        <f>[28]Novembro!$C$24</f>
        <v>32.700000000000003</v>
      </c>
      <c r="V32" s="17">
        <f>[28]Novembro!$C$25</f>
        <v>35.299999999999997</v>
      </c>
      <c r="W32" s="17">
        <f>[28]Novembro!$C$26</f>
        <v>34.5</v>
      </c>
      <c r="X32" s="17">
        <f>[28]Novembro!$C$27</f>
        <v>35</v>
      </c>
      <c r="Y32" s="17">
        <f>[28]Novembro!$C$28</f>
        <v>36.299999999999997</v>
      </c>
      <c r="Z32" s="17">
        <f>[28]Novembro!$C$29</f>
        <v>38</v>
      </c>
      <c r="AA32" s="17">
        <f>[28]Novembro!$C$30</f>
        <v>36.4</v>
      </c>
      <c r="AB32" s="17">
        <f>[28]Novembro!$C$31</f>
        <v>33.9</v>
      </c>
      <c r="AC32" s="17">
        <f>[28]Novembro!$C$32</f>
        <v>34.4</v>
      </c>
      <c r="AD32" s="17">
        <f>[28]Novembro!$C$33</f>
        <v>34.9</v>
      </c>
      <c r="AE32" s="17">
        <f>[28]Novembro!$C$34</f>
        <v>35.6</v>
      </c>
      <c r="AF32" s="36">
        <f>MAX(B32:AE32)</f>
        <v>38</v>
      </c>
      <c r="AG32" s="39">
        <f>AVERAGE(B32:AE32)</f>
        <v>33.157142857142851</v>
      </c>
    </row>
    <row r="33" spans="1:35" s="5" customFormat="1" ht="17.100000000000001" customHeight="1" x14ac:dyDescent="0.2">
      <c r="A33" s="29" t="s">
        <v>33</v>
      </c>
      <c r="B33" s="30">
        <f>MAX(B5:B32)</f>
        <v>37.799999999999997</v>
      </c>
      <c r="C33" s="30">
        <f t="shared" ref="C33:AF33" si="7">MAX(C5:C32)</f>
        <v>36.299999999999997</v>
      </c>
      <c r="D33" s="30">
        <f t="shared" si="7"/>
        <v>30.6</v>
      </c>
      <c r="E33" s="30">
        <f t="shared" si="7"/>
        <v>33.1</v>
      </c>
      <c r="F33" s="30">
        <f t="shared" si="7"/>
        <v>36.4</v>
      </c>
      <c r="G33" s="30">
        <f t="shared" si="7"/>
        <v>37.6</v>
      </c>
      <c r="H33" s="30">
        <f t="shared" si="7"/>
        <v>38.5</v>
      </c>
      <c r="I33" s="30">
        <f t="shared" si="7"/>
        <v>36.200000000000003</v>
      </c>
      <c r="J33" s="30">
        <f t="shared" si="7"/>
        <v>36.799999999999997</v>
      </c>
      <c r="K33" s="30">
        <f t="shared" si="7"/>
        <v>36.700000000000003</v>
      </c>
      <c r="L33" s="30">
        <f t="shared" si="7"/>
        <v>36.5</v>
      </c>
      <c r="M33" s="30">
        <f t="shared" si="7"/>
        <v>31.7</v>
      </c>
      <c r="N33" s="30">
        <f t="shared" si="7"/>
        <v>33.4</v>
      </c>
      <c r="O33" s="30">
        <f t="shared" si="7"/>
        <v>35</v>
      </c>
      <c r="P33" s="30">
        <f t="shared" si="7"/>
        <v>32.799999999999997</v>
      </c>
      <c r="Q33" s="30">
        <f t="shared" si="7"/>
        <v>35</v>
      </c>
      <c r="R33" s="30">
        <f t="shared" si="7"/>
        <v>34.5</v>
      </c>
      <c r="S33" s="30">
        <f t="shared" si="7"/>
        <v>31.4</v>
      </c>
      <c r="T33" s="30">
        <f t="shared" si="7"/>
        <v>33.5</v>
      </c>
      <c r="U33" s="30">
        <f t="shared" si="7"/>
        <v>36.1</v>
      </c>
      <c r="V33" s="30">
        <f t="shared" si="7"/>
        <v>36.200000000000003</v>
      </c>
      <c r="W33" s="30">
        <f t="shared" si="7"/>
        <v>35.9</v>
      </c>
      <c r="X33" s="30">
        <f t="shared" si="7"/>
        <v>37.6</v>
      </c>
      <c r="Y33" s="30">
        <f t="shared" si="7"/>
        <v>39.299999999999997</v>
      </c>
      <c r="Z33" s="30">
        <f t="shared" si="7"/>
        <v>39.299999999999997</v>
      </c>
      <c r="AA33" s="30">
        <f t="shared" si="7"/>
        <v>37.1</v>
      </c>
      <c r="AB33" s="30">
        <f t="shared" si="7"/>
        <v>36.4</v>
      </c>
      <c r="AC33" s="30">
        <f t="shared" si="7"/>
        <v>37.1</v>
      </c>
      <c r="AD33" s="30">
        <f t="shared" si="7"/>
        <v>35.700000000000003</v>
      </c>
      <c r="AE33" s="30">
        <f t="shared" si="7"/>
        <v>35.6</v>
      </c>
      <c r="AF33" s="36">
        <f t="shared" si="7"/>
        <v>39.299999999999997</v>
      </c>
      <c r="AG33" s="39">
        <f>AVERAGE(AG5:AG32)</f>
        <v>31.837615528970211</v>
      </c>
    </row>
    <row r="34" spans="1:35" s="57" customFormat="1" x14ac:dyDescent="0.2">
      <c r="A34" s="81"/>
      <c r="B34" s="82"/>
      <c r="C34" s="82"/>
      <c r="D34" s="82" t="s">
        <v>138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03"/>
      <c r="AG34" s="104"/>
    </row>
    <row r="35" spans="1:35" s="57" customFormat="1" x14ac:dyDescent="0.2">
      <c r="A35" s="85"/>
      <c r="B35" s="86"/>
      <c r="C35" s="86"/>
      <c r="D35" s="86"/>
      <c r="E35" s="86"/>
      <c r="F35" s="86"/>
      <c r="G35" s="86"/>
      <c r="H35" s="87"/>
      <c r="I35" s="87"/>
      <c r="J35" s="87"/>
      <c r="K35" s="87"/>
      <c r="L35" s="87" t="s">
        <v>52</v>
      </c>
      <c r="M35" s="87"/>
      <c r="N35" s="87"/>
      <c r="O35" s="87"/>
      <c r="P35" s="87"/>
      <c r="Q35" s="129" t="s">
        <v>139</v>
      </c>
      <c r="R35" s="129"/>
      <c r="S35" s="129"/>
      <c r="T35" s="129"/>
      <c r="U35" s="129"/>
      <c r="V35" s="87"/>
      <c r="W35" s="87"/>
      <c r="X35" s="87"/>
      <c r="Y35" s="87"/>
      <c r="Z35" s="88"/>
      <c r="AA35" s="88"/>
      <c r="AB35" s="88"/>
      <c r="AC35" s="87"/>
      <c r="AD35" s="89"/>
      <c r="AE35" s="87"/>
      <c r="AF35" s="87"/>
      <c r="AG35" s="98"/>
      <c r="AH35" s="77"/>
    </row>
    <row r="36" spans="1:35" s="57" customFormat="1" x14ac:dyDescent="0.2">
      <c r="A36" s="91"/>
      <c r="B36" s="87"/>
      <c r="C36" s="87"/>
      <c r="D36" s="87"/>
      <c r="E36" s="87"/>
      <c r="F36" s="87"/>
      <c r="G36" s="87"/>
      <c r="H36" s="87"/>
      <c r="I36" s="92"/>
      <c r="J36" s="92"/>
      <c r="K36" s="92"/>
      <c r="L36" s="92" t="s">
        <v>53</v>
      </c>
      <c r="M36" s="92"/>
      <c r="N36" s="92"/>
      <c r="O36" s="92"/>
      <c r="P36" s="92"/>
      <c r="Q36" s="130" t="s">
        <v>140</v>
      </c>
      <c r="R36" s="130"/>
      <c r="S36" s="130"/>
      <c r="T36" s="130"/>
      <c r="U36" s="130"/>
      <c r="V36" s="92"/>
      <c r="W36" s="92"/>
      <c r="X36" s="92"/>
      <c r="Y36" s="92"/>
      <c r="Z36" s="87"/>
      <c r="AA36" s="87"/>
      <c r="AB36" s="87"/>
      <c r="AC36" s="87"/>
      <c r="AD36" s="89"/>
      <c r="AE36" s="93"/>
      <c r="AF36" s="105"/>
      <c r="AG36" s="90"/>
      <c r="AH36" s="77"/>
      <c r="AI36" s="77"/>
    </row>
    <row r="37" spans="1:35" s="57" customFormat="1" x14ac:dyDescent="0.2">
      <c r="A37" s="95"/>
      <c r="B37" s="96"/>
      <c r="C37" s="96"/>
      <c r="D37" s="96"/>
      <c r="E37" s="96" t="s">
        <v>141</v>
      </c>
      <c r="F37" s="96"/>
      <c r="G37" s="96"/>
      <c r="H37" s="96"/>
      <c r="I37" s="96"/>
      <c r="J37" s="88"/>
      <c r="K37" s="87"/>
      <c r="L37" s="87"/>
      <c r="M37" s="87"/>
      <c r="N37" s="87"/>
      <c r="O37" s="87"/>
      <c r="P37" s="87"/>
      <c r="Q37" s="97"/>
      <c r="R37" s="97"/>
      <c r="S37" s="9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9"/>
      <c r="AG37" s="106"/>
      <c r="AH37" s="80"/>
    </row>
    <row r="38" spans="1:35" ht="13.5" thickBot="1" x14ac:dyDescent="0.25">
      <c r="A38" s="99"/>
      <c r="B38" s="100"/>
      <c r="C38" s="101"/>
      <c r="D38" s="101"/>
      <c r="E38" s="101"/>
      <c r="F38" s="101"/>
      <c r="G38" s="101"/>
      <c r="H38" s="101"/>
      <c r="I38" s="101"/>
      <c r="J38" s="101"/>
      <c r="K38" s="100"/>
      <c r="L38" s="101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7"/>
      <c r="AG38" s="108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</row>
    <row r="42" spans="1:35" x14ac:dyDescent="0.2">
      <c r="I42" s="2" t="s">
        <v>54</v>
      </c>
    </row>
  </sheetData>
  <sheetProtection password="C6EC" sheet="1" objects="1" scenarios="1"/>
  <mergeCells count="35">
    <mergeCell ref="V3:V4"/>
    <mergeCell ref="B2:AG2"/>
    <mergeCell ref="F3:F4"/>
    <mergeCell ref="H3:H4"/>
    <mergeCell ref="J3:J4"/>
    <mergeCell ref="S3:S4"/>
    <mergeCell ref="C3:C4"/>
    <mergeCell ref="D3:D4"/>
    <mergeCell ref="G3:G4"/>
    <mergeCell ref="E3:E4"/>
    <mergeCell ref="N3:N4"/>
    <mergeCell ref="I3:I4"/>
    <mergeCell ref="Q36:U36"/>
    <mergeCell ref="K3:K4"/>
    <mergeCell ref="Q35:U35"/>
    <mergeCell ref="M3:M4"/>
    <mergeCell ref="T3:T4"/>
    <mergeCell ref="L3:L4"/>
    <mergeCell ref="U3:U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O3:O4"/>
    <mergeCell ref="A2:A4"/>
    <mergeCell ref="AE3:AE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0" zoomScale="90" zoomScaleNormal="90" workbookViewId="0">
      <selection activeCell="AF13" sqref="AF1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134" t="s">
        <v>24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3" s="4" customFormat="1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s="5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34" t="s">
        <v>42</v>
      </c>
      <c r="AG3" s="37" t="s">
        <v>40</v>
      </c>
    </row>
    <row r="4" spans="1:33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  <c r="AG4" s="37" t="s">
        <v>39</v>
      </c>
    </row>
    <row r="5" spans="1:33" s="5" customFormat="1" ht="20.100000000000001" customHeight="1" x14ac:dyDescent="0.2">
      <c r="A5" s="15" t="s">
        <v>47</v>
      </c>
      <c r="B5" s="16">
        <f>[1]Novembro!$D$5</f>
        <v>19.100000000000001</v>
      </c>
      <c r="C5" s="16">
        <f>[1]Novembro!$D$6</f>
        <v>18.2</v>
      </c>
      <c r="D5" s="16">
        <f>[1]Novembro!$D$7</f>
        <v>18.600000000000001</v>
      </c>
      <c r="E5" s="16">
        <f>[1]Novembro!$D$8</f>
        <v>19.7</v>
      </c>
      <c r="F5" s="16">
        <f>[1]Novembro!$D$9</f>
        <v>20.7</v>
      </c>
      <c r="G5" s="16">
        <f>[1]Novembro!$D$10</f>
        <v>19.899999999999999</v>
      </c>
      <c r="H5" s="16">
        <f>[1]Novembro!$D$11</f>
        <v>20</v>
      </c>
      <c r="I5" s="16">
        <f>[1]Novembro!$D$12</f>
        <v>20.2</v>
      </c>
      <c r="J5" s="16">
        <f>[1]Novembro!$D$13</f>
        <v>20.8</v>
      </c>
      <c r="K5" s="16">
        <f>[1]Novembro!$D$14</f>
        <v>21.8</v>
      </c>
      <c r="L5" s="16">
        <f>[1]Novembro!$D$15</f>
        <v>23.4</v>
      </c>
      <c r="M5" s="16">
        <f>[1]Novembro!$D$16</f>
        <v>22.4</v>
      </c>
      <c r="N5" s="16">
        <f>[1]Novembro!$D$17</f>
        <v>19.3</v>
      </c>
      <c r="O5" s="16">
        <f>[1]Novembro!$D$18</f>
        <v>20.7</v>
      </c>
      <c r="P5" s="16">
        <f>[1]Novembro!$D$19</f>
        <v>18.8</v>
      </c>
      <c r="Q5" s="16">
        <f>[1]Novembro!$D$20</f>
        <v>20.3</v>
      </c>
      <c r="R5" s="16">
        <f>[1]Novembro!$D$21</f>
        <v>23.3</v>
      </c>
      <c r="S5" s="16">
        <f>[1]Novembro!$D$22</f>
        <v>20.2</v>
      </c>
      <c r="T5" s="16">
        <f>[1]Novembro!$D$23</f>
        <v>13.3</v>
      </c>
      <c r="U5" s="16">
        <f>[1]Novembro!$D$24</f>
        <v>12.5</v>
      </c>
      <c r="V5" s="16">
        <f>[1]Novembro!$D$25</f>
        <v>14.2</v>
      </c>
      <c r="W5" s="16">
        <f>[1]Novembro!$D$26</f>
        <v>21.2</v>
      </c>
      <c r="X5" s="16">
        <f>[1]Novembro!$D$27</f>
        <v>20</v>
      </c>
      <c r="Y5" s="16">
        <f>[1]Novembro!$D$28</f>
        <v>20.3</v>
      </c>
      <c r="Z5" s="16">
        <f>[1]Novembro!$D$29</f>
        <v>23.4</v>
      </c>
      <c r="AA5" s="16">
        <f>[1]Novembro!$D$30</f>
        <v>22.1</v>
      </c>
      <c r="AB5" s="16">
        <f>[1]Novembro!$D$31</f>
        <v>22.7</v>
      </c>
      <c r="AC5" s="16">
        <f>[1]Novembro!$D$32</f>
        <v>24.3</v>
      </c>
      <c r="AD5" s="16">
        <f>[1]Novembro!$D$33</f>
        <v>22.1</v>
      </c>
      <c r="AE5" s="16">
        <f>[1]Novembro!$D$34</f>
        <v>22.6</v>
      </c>
      <c r="AF5" s="35">
        <f t="shared" ref="AF5:AF13" si="1">MIN(B5:AE5)</f>
        <v>12.5</v>
      </c>
      <c r="AG5" s="38">
        <f t="shared" ref="AG5:AG13" si="2">AVERAGE(B5:AE5)</f>
        <v>20.203333333333333</v>
      </c>
    </row>
    <row r="6" spans="1:33" ht="17.100000000000001" customHeight="1" x14ac:dyDescent="0.2">
      <c r="A6" s="15" t="s">
        <v>0</v>
      </c>
      <c r="B6" s="17">
        <f>[2]Novembro!$D$5</f>
        <v>19.399999999999999</v>
      </c>
      <c r="C6" s="17">
        <f>[2]Novembro!$D$6</f>
        <v>17.2</v>
      </c>
      <c r="D6" s="17">
        <f>[2]Novembro!$D$7</f>
        <v>11.5</v>
      </c>
      <c r="E6" s="17">
        <f>[2]Novembro!$D$8</f>
        <v>10.9</v>
      </c>
      <c r="F6" s="17">
        <f>[2]Novembro!$D$9</f>
        <v>16</v>
      </c>
      <c r="G6" s="17">
        <f>[2]Novembro!$D$10</f>
        <v>17.100000000000001</v>
      </c>
      <c r="H6" s="17">
        <f>[2]Novembro!$D$11</f>
        <v>19.2</v>
      </c>
      <c r="I6" s="17">
        <f>[2]Novembro!$D$12</f>
        <v>20.100000000000001</v>
      </c>
      <c r="J6" s="17">
        <f>[2]Novembro!$D$13</f>
        <v>18.399999999999999</v>
      </c>
      <c r="K6" s="17">
        <f>[2]Novembro!$D$14</f>
        <v>20.2</v>
      </c>
      <c r="L6" s="17">
        <f>[2]Novembro!$D$15</f>
        <v>17.2</v>
      </c>
      <c r="M6" s="17">
        <f>[2]Novembro!$D$16</f>
        <v>18</v>
      </c>
      <c r="N6" s="17">
        <f>[2]Novembro!$D$17</f>
        <v>19.600000000000001</v>
      </c>
      <c r="O6" s="17">
        <f>[2]Novembro!$D$18</f>
        <v>17.5</v>
      </c>
      <c r="P6" s="17">
        <f>[2]Novembro!$D$19</f>
        <v>18</v>
      </c>
      <c r="Q6" s="17">
        <f>[2]Novembro!$D$20</f>
        <v>18</v>
      </c>
      <c r="R6" s="17">
        <f>[2]Novembro!$D$21</f>
        <v>17.100000000000001</v>
      </c>
      <c r="S6" s="17">
        <f>[2]Novembro!$D$22</f>
        <v>13.3</v>
      </c>
      <c r="T6" s="17">
        <f>[2]Novembro!$D$23</f>
        <v>8.9</v>
      </c>
      <c r="U6" s="17">
        <f>[2]Novembro!$D$24</f>
        <v>10.9</v>
      </c>
      <c r="V6" s="17">
        <f>[2]Novembro!$D$25</f>
        <v>14.5</v>
      </c>
      <c r="W6" s="17">
        <f>[2]Novembro!$D$26</f>
        <v>17.899999999999999</v>
      </c>
      <c r="X6" s="17">
        <f>[2]Novembro!$D$27</f>
        <v>16.600000000000001</v>
      </c>
      <c r="Y6" s="17">
        <f>[2]Novembro!$D$28</f>
        <v>19.399999999999999</v>
      </c>
      <c r="Z6" s="17">
        <f>[2]Novembro!$D$29</f>
        <v>20.6</v>
      </c>
      <c r="AA6" s="17">
        <f>[2]Novembro!$D$30</f>
        <v>20.2</v>
      </c>
      <c r="AB6" s="17">
        <f>[2]Novembro!$D$31</f>
        <v>21.8</v>
      </c>
      <c r="AC6" s="17">
        <f>[2]Novembro!$D$32</f>
        <v>22.5</v>
      </c>
      <c r="AD6" s="17">
        <f>[2]Novembro!$D$33</f>
        <v>21.2</v>
      </c>
      <c r="AE6" s="17">
        <f>[2]Novembro!$D$34</f>
        <v>18.600000000000001</v>
      </c>
      <c r="AF6" s="36">
        <f t="shared" si="1"/>
        <v>8.9</v>
      </c>
      <c r="AG6" s="39">
        <f t="shared" si="2"/>
        <v>17.393333333333331</v>
      </c>
    </row>
    <row r="7" spans="1:33" ht="17.100000000000001" customHeight="1" x14ac:dyDescent="0.2">
      <c r="A7" s="15" t="s">
        <v>1</v>
      </c>
      <c r="B7" s="17">
        <f>[3]Novembro!$D$5</f>
        <v>22.4</v>
      </c>
      <c r="C7" s="17">
        <f>[3]Novembro!$D$6</f>
        <v>18.7</v>
      </c>
      <c r="D7" s="17">
        <f>[3]Novembro!$D$7</f>
        <v>19.7</v>
      </c>
      <c r="E7" s="17">
        <f>[3]Novembro!$D$8</f>
        <v>17.2</v>
      </c>
      <c r="F7" s="17">
        <f>[3]Novembro!$D$9</f>
        <v>19.5</v>
      </c>
      <c r="G7" s="17">
        <f>[3]Novembro!$D$10</f>
        <v>22.4</v>
      </c>
      <c r="H7" s="17">
        <f>[3]Novembro!$D$11</f>
        <v>21.9</v>
      </c>
      <c r="I7" s="17">
        <f>[3]Novembro!$D$12</f>
        <v>19.7</v>
      </c>
      <c r="J7" s="17">
        <f>[3]Novembro!$D$13</f>
        <v>20.100000000000001</v>
      </c>
      <c r="K7" s="17">
        <f>[3]Novembro!$D$14</f>
        <v>22.8</v>
      </c>
      <c r="L7" s="17">
        <f>[3]Novembro!$D$15</f>
        <v>22.9</v>
      </c>
      <c r="M7" s="17">
        <f>[3]Novembro!$D$16</f>
        <v>21.2</v>
      </c>
      <c r="N7" s="17">
        <f>[3]Novembro!$D$17</f>
        <v>23.9</v>
      </c>
      <c r="O7" s="17">
        <f>[3]Novembro!$D$18</f>
        <v>23.2</v>
      </c>
      <c r="P7" s="17">
        <f>[3]Novembro!$D$19</f>
        <v>20.6</v>
      </c>
      <c r="Q7" s="17">
        <f>[3]Novembro!$D$20</f>
        <v>19.600000000000001</v>
      </c>
      <c r="R7" s="17">
        <f>[3]Novembro!$D$21</f>
        <v>20.100000000000001</v>
      </c>
      <c r="S7" s="17">
        <f>[3]Novembro!$D$22</f>
        <v>18.399999999999999</v>
      </c>
      <c r="T7" s="17">
        <f>[3]Novembro!$D$23</f>
        <v>12.9</v>
      </c>
      <c r="U7" s="17">
        <f>[3]Novembro!$D$24</f>
        <v>15.2</v>
      </c>
      <c r="V7" s="17">
        <f>[3]Novembro!$D$25</f>
        <v>21.6</v>
      </c>
      <c r="W7" s="17">
        <f>[3]Novembro!$D$26</f>
        <v>22.4</v>
      </c>
      <c r="X7" s="17">
        <f>[3]Novembro!$D$27</f>
        <v>20.6</v>
      </c>
      <c r="Y7" s="17">
        <f>[3]Novembro!$D$28</f>
        <v>21.8</v>
      </c>
      <c r="Z7" s="17">
        <f>[3]Novembro!$D$29</f>
        <v>20.100000000000001</v>
      </c>
      <c r="AA7" s="17">
        <f>[3]Novembro!$D$30</f>
        <v>22.4</v>
      </c>
      <c r="AB7" s="17">
        <f>[3]Novembro!$D$31</f>
        <v>24</v>
      </c>
      <c r="AC7" s="17">
        <f>[3]Novembro!$D$32</f>
        <v>23.3</v>
      </c>
      <c r="AD7" s="17">
        <f>[3]Novembro!$D$33</f>
        <v>22.8</v>
      </c>
      <c r="AE7" s="17">
        <f>[3]Novembro!$D$34</f>
        <v>24.1</v>
      </c>
      <c r="AF7" s="36">
        <f t="shared" si="1"/>
        <v>12.9</v>
      </c>
      <c r="AG7" s="39">
        <f t="shared" si="2"/>
        <v>20.85</v>
      </c>
    </row>
    <row r="8" spans="1:33" ht="17.100000000000001" customHeight="1" x14ac:dyDescent="0.2">
      <c r="A8" s="15" t="s">
        <v>55</v>
      </c>
      <c r="B8" s="17">
        <f>[4]Novembro!$D$5</f>
        <v>19.5</v>
      </c>
      <c r="C8" s="17">
        <f>[4]Novembro!$D$6</f>
        <v>18.3</v>
      </c>
      <c r="D8" s="17">
        <f>[4]Novembro!$D$7</f>
        <v>17.899999999999999</v>
      </c>
      <c r="E8" s="17">
        <f>[4]Novembro!$D$8</f>
        <v>18.8</v>
      </c>
      <c r="F8" s="17">
        <f>[4]Novembro!$D$9</f>
        <v>20.6</v>
      </c>
      <c r="G8" s="17">
        <f>[4]Novembro!$D$10</f>
        <v>19.2</v>
      </c>
      <c r="H8" s="17">
        <f>[4]Novembro!$D$11</f>
        <v>21.8</v>
      </c>
      <c r="I8" s="17">
        <f>[4]Novembro!$D$12</f>
        <v>22.2</v>
      </c>
      <c r="J8" s="17">
        <f>[4]Novembro!$D$13</f>
        <v>22.5</v>
      </c>
      <c r="K8" s="17">
        <f>[4]Novembro!$D$14</f>
        <v>22.8</v>
      </c>
      <c r="L8" s="17">
        <f>[4]Novembro!$D$15</f>
        <v>19.600000000000001</v>
      </c>
      <c r="M8" s="17">
        <f>[4]Novembro!$D$16</f>
        <v>21.7</v>
      </c>
      <c r="N8" s="17">
        <f>[4]Novembro!$D$17</f>
        <v>18.7</v>
      </c>
      <c r="O8" s="17">
        <f>[4]Novembro!$D$18</f>
        <v>20</v>
      </c>
      <c r="P8" s="17">
        <f>[4]Novembro!$D$19</f>
        <v>20.5</v>
      </c>
      <c r="Q8" s="17">
        <f>[4]Novembro!$D$20</f>
        <v>20.9</v>
      </c>
      <c r="R8" s="17">
        <f>[4]Novembro!$D$21</f>
        <v>21.6</v>
      </c>
      <c r="S8" s="17">
        <f>[4]Novembro!$D$22</f>
        <v>18.8</v>
      </c>
      <c r="T8" s="17">
        <f>[4]Novembro!$D$23</f>
        <v>15</v>
      </c>
      <c r="U8" s="17">
        <f>[4]Novembro!$D$24</f>
        <v>15.5</v>
      </c>
      <c r="V8" s="17">
        <f>[4]Novembro!$D$25</f>
        <v>18.5</v>
      </c>
      <c r="W8" s="17">
        <f>[4]Novembro!$D$26</f>
        <v>20.7</v>
      </c>
      <c r="X8" s="17">
        <f>[4]Novembro!$D$27</f>
        <v>22.1</v>
      </c>
      <c r="Y8" s="17">
        <f>[4]Novembro!$D$28</f>
        <v>21.4</v>
      </c>
      <c r="Z8" s="17">
        <f>[4]Novembro!$D$29</f>
        <v>24.9</v>
      </c>
      <c r="AA8" s="17">
        <f>[4]Novembro!$D$30</f>
        <v>22.2</v>
      </c>
      <c r="AB8" s="17">
        <f>[4]Novembro!$D$31</f>
        <v>21.3</v>
      </c>
      <c r="AC8" s="17">
        <f>[4]Novembro!$D$32</f>
        <v>23.7</v>
      </c>
      <c r="AD8" s="17">
        <f>[4]Novembro!$D$33</f>
        <v>23.4</v>
      </c>
      <c r="AE8" s="17">
        <f>[4]Novembro!$D$34</f>
        <v>21.6</v>
      </c>
      <c r="AF8" s="36">
        <f t="shared" ref="AF8" si="3">MIN(B8:AE8)</f>
        <v>15</v>
      </c>
      <c r="AG8" s="39">
        <f t="shared" ref="AG8" si="4">AVERAGE(B8:AE8)</f>
        <v>20.52333333333333</v>
      </c>
    </row>
    <row r="9" spans="1:33" ht="17.100000000000001" customHeight="1" x14ac:dyDescent="0.2">
      <c r="A9" s="15" t="s">
        <v>48</v>
      </c>
      <c r="B9" s="17">
        <f>[5]Novembro!$D$5</f>
        <v>22.5</v>
      </c>
      <c r="C9" s="17">
        <f>[5]Novembro!$D$6</f>
        <v>17.7</v>
      </c>
      <c r="D9" s="17">
        <f>[5]Novembro!$D$7</f>
        <v>15.2</v>
      </c>
      <c r="E9" s="17">
        <f>[5]Novembro!$D$8</f>
        <v>11.2</v>
      </c>
      <c r="F9" s="17">
        <f>[5]Novembro!$D$9</f>
        <v>13.6</v>
      </c>
      <c r="G9" s="17">
        <f>[5]Novembro!$D$10</f>
        <v>17.8</v>
      </c>
      <c r="H9" s="17">
        <f>[5]Novembro!$D$11</f>
        <v>21.1</v>
      </c>
      <c r="I9" s="17">
        <f>[5]Novembro!$D$12</f>
        <v>19.100000000000001</v>
      </c>
      <c r="J9" s="17">
        <f>[5]Novembro!$D$13</f>
        <v>25.2</v>
      </c>
      <c r="K9" s="17">
        <f>[5]Novembro!$D$14</f>
        <v>23.3</v>
      </c>
      <c r="L9" s="17">
        <f>[5]Novembro!$D$15</f>
        <v>18.7</v>
      </c>
      <c r="M9" s="17">
        <f>[5]Novembro!$D$16</f>
        <v>22.7</v>
      </c>
      <c r="N9" s="17">
        <f>[5]Novembro!$D$17</f>
        <v>20.6</v>
      </c>
      <c r="O9" s="17">
        <f>[5]Novembro!$D$18</f>
        <v>18.2</v>
      </c>
      <c r="P9" s="17">
        <f>[5]Novembro!$D$19</f>
        <v>19.7</v>
      </c>
      <c r="Q9" s="17">
        <f>[5]Novembro!$D$20</f>
        <v>17.899999999999999</v>
      </c>
      <c r="R9" s="17">
        <f>[5]Novembro!$D$21</f>
        <v>16.7</v>
      </c>
      <c r="S9" s="17">
        <f>[5]Novembro!$D$22</f>
        <v>15.2</v>
      </c>
      <c r="T9" s="17">
        <f>[5]Novembro!$D$23</f>
        <v>10.3</v>
      </c>
      <c r="U9" s="17">
        <f>[5]Novembro!$D$24</f>
        <v>21</v>
      </c>
      <c r="V9" s="17">
        <f>[5]Novembro!$D$25</f>
        <v>25.3</v>
      </c>
      <c r="W9" s="17">
        <f>[5]Novembro!$D$26</f>
        <v>23.1</v>
      </c>
      <c r="X9" s="17">
        <f>[5]Novembro!$D$27</f>
        <v>22.7</v>
      </c>
      <c r="Y9" s="17">
        <f>[5]Novembro!$D$28</f>
        <v>18.2</v>
      </c>
      <c r="Z9" s="17">
        <f>[5]Novembro!$D$29</f>
        <v>22.4</v>
      </c>
      <c r="AA9" s="17">
        <f>[5]Novembro!$D$30</f>
        <v>23.6</v>
      </c>
      <c r="AB9" s="17">
        <f>[5]Novembro!$D$31</f>
        <v>23.4</v>
      </c>
      <c r="AC9" s="17">
        <f>[5]Novembro!$D$32</f>
        <v>20.5</v>
      </c>
      <c r="AD9" s="17">
        <f>[5]Novembro!$D$33</f>
        <v>22.2</v>
      </c>
      <c r="AE9" s="17">
        <f>[5]Novembro!$D$34</f>
        <v>20.399999999999999</v>
      </c>
      <c r="AF9" s="36">
        <f t="shared" si="1"/>
        <v>10.3</v>
      </c>
      <c r="AG9" s="39">
        <f t="shared" si="2"/>
        <v>19.649999999999999</v>
      </c>
    </row>
    <row r="10" spans="1:33" ht="17.100000000000001" customHeight="1" x14ac:dyDescent="0.2">
      <c r="A10" s="15" t="s">
        <v>2</v>
      </c>
      <c r="B10" s="17">
        <f>[6]Novembro!$D$5</f>
        <v>20.5</v>
      </c>
      <c r="C10" s="17">
        <f>[6]Novembro!$D$6</f>
        <v>18.100000000000001</v>
      </c>
      <c r="D10" s="17">
        <f>[6]Novembro!$D$7</f>
        <v>17.8</v>
      </c>
      <c r="E10" s="17">
        <f>[6]Novembro!$D$8</f>
        <v>19.600000000000001</v>
      </c>
      <c r="F10" s="17">
        <f>[6]Novembro!$D$9</f>
        <v>23</v>
      </c>
      <c r="G10" s="17">
        <f>[6]Novembro!$D$10</f>
        <v>23.6</v>
      </c>
      <c r="H10" s="17">
        <f>[6]Novembro!$D$11</f>
        <v>22.4</v>
      </c>
      <c r="I10" s="17">
        <f>[6]Novembro!$D$12</f>
        <v>22.3</v>
      </c>
      <c r="J10" s="17">
        <f>[6]Novembro!$D$13</f>
        <v>20.7</v>
      </c>
      <c r="K10" s="17">
        <f>[6]Novembro!$D$14</f>
        <v>23.8</v>
      </c>
      <c r="L10" s="17">
        <f>[6]Novembro!$D$15</f>
        <v>23.3</v>
      </c>
      <c r="M10" s="17">
        <f>[6]Novembro!$D$16</f>
        <v>21.8</v>
      </c>
      <c r="N10" s="17">
        <f>[6]Novembro!$D$17</f>
        <v>22.2</v>
      </c>
      <c r="O10" s="17">
        <f>[6]Novembro!$D$18</f>
        <v>22.8</v>
      </c>
      <c r="P10" s="17">
        <f>[6]Novembro!$D$19</f>
        <v>21.9</v>
      </c>
      <c r="Q10" s="17">
        <f>[6]Novembro!$D$20</f>
        <v>21.8</v>
      </c>
      <c r="R10" s="17">
        <f>[6]Novembro!$D$21</f>
        <v>22.9</v>
      </c>
      <c r="S10" s="17">
        <f>[6]Novembro!$D$22</f>
        <v>18</v>
      </c>
      <c r="T10" s="17">
        <f>[6]Novembro!$D$23</f>
        <v>15.3</v>
      </c>
      <c r="U10" s="17">
        <f>[6]Novembro!$D$24</f>
        <v>20.3</v>
      </c>
      <c r="V10" s="17">
        <f>[6]Novembro!$D$25</f>
        <v>23.8</v>
      </c>
      <c r="W10" s="17">
        <f>[6]Novembro!$D$26</f>
        <v>22.7</v>
      </c>
      <c r="X10" s="17">
        <f>[6]Novembro!$D$27</f>
        <v>22.4</v>
      </c>
      <c r="Y10" s="17">
        <f>[6]Novembro!$D$28</f>
        <v>21.9</v>
      </c>
      <c r="Z10" s="17">
        <f>[6]Novembro!$D$29</f>
        <v>20.5</v>
      </c>
      <c r="AA10" s="17">
        <f>[6]Novembro!$D$30</f>
        <v>21.7</v>
      </c>
      <c r="AB10" s="17">
        <f>[6]Novembro!$D$31</f>
        <v>22.7</v>
      </c>
      <c r="AC10" s="17">
        <f>[6]Novembro!$D$32</f>
        <v>21.8</v>
      </c>
      <c r="AD10" s="17">
        <f>[6]Novembro!$D$33</f>
        <v>21.5</v>
      </c>
      <c r="AE10" s="17">
        <f>[6]Novembro!$D$34</f>
        <v>20.9</v>
      </c>
      <c r="AF10" s="36">
        <f t="shared" si="1"/>
        <v>15.3</v>
      </c>
      <c r="AG10" s="39">
        <f t="shared" si="2"/>
        <v>21.4</v>
      </c>
    </row>
    <row r="11" spans="1:33" ht="17.100000000000001" customHeight="1" x14ac:dyDescent="0.2">
      <c r="A11" s="15" t="s">
        <v>3</v>
      </c>
      <c r="B11" s="17">
        <f>[7]Novembro!$D$5</f>
        <v>19.3</v>
      </c>
      <c r="C11" s="17">
        <f>[7]Novembro!$D$6</f>
        <v>19.5</v>
      </c>
      <c r="D11" s="17">
        <f>[7]Novembro!$D$7</f>
        <v>18.600000000000001</v>
      </c>
      <c r="E11" s="17">
        <f>[7]Novembro!$D$8</f>
        <v>19.899999999999999</v>
      </c>
      <c r="F11" s="17">
        <f>[7]Novembro!$D$9</f>
        <v>20.9</v>
      </c>
      <c r="G11" s="17">
        <f>[7]Novembro!$D$10</f>
        <v>20.9</v>
      </c>
      <c r="H11" s="17">
        <f>[7]Novembro!$D$11</f>
        <v>20.100000000000001</v>
      </c>
      <c r="I11" s="17">
        <f>[7]Novembro!$D$12</f>
        <v>19.8</v>
      </c>
      <c r="J11" s="17">
        <f>[7]Novembro!$D$13</f>
        <v>20.7</v>
      </c>
      <c r="K11" s="17">
        <f>[7]Novembro!$D$14</f>
        <v>20.8</v>
      </c>
      <c r="L11" s="17">
        <f>[7]Novembro!$D$15</f>
        <v>20.399999999999999</v>
      </c>
      <c r="M11" s="17">
        <f>[7]Novembro!$D$16</f>
        <v>21.5</v>
      </c>
      <c r="N11" s="17">
        <f>[7]Novembro!$D$17</f>
        <v>20.7</v>
      </c>
      <c r="O11" s="17">
        <f>[7]Novembro!$D$18</f>
        <v>20.7</v>
      </c>
      <c r="P11" s="17">
        <f>[7]Novembro!$D$19</f>
        <v>18.2</v>
      </c>
      <c r="Q11" s="17">
        <f>[7]Novembro!$D$20</f>
        <v>21.2</v>
      </c>
      <c r="R11" s="17">
        <f>[7]Novembro!$D$21</f>
        <v>21.6</v>
      </c>
      <c r="S11" s="17">
        <f>[7]Novembro!$D$22</f>
        <v>20.6</v>
      </c>
      <c r="T11" s="17">
        <f>[7]Novembro!$D$23</f>
        <v>18</v>
      </c>
      <c r="U11" s="17">
        <f>[7]Novembro!$D$24</f>
        <v>13.8</v>
      </c>
      <c r="V11" s="17">
        <f>[7]Novembro!$D$25</f>
        <v>17.5</v>
      </c>
      <c r="W11" s="17">
        <f>[7]Novembro!$D$26</f>
        <v>21.3</v>
      </c>
      <c r="X11" s="17">
        <f>[7]Novembro!$D$27</f>
        <v>21.8</v>
      </c>
      <c r="Y11" s="17">
        <f>[7]Novembro!$D$28</f>
        <v>21.7</v>
      </c>
      <c r="Z11" s="17">
        <f>[7]Novembro!$D$29</f>
        <v>22.3</v>
      </c>
      <c r="AA11" s="17">
        <f>[7]Novembro!$D$30</f>
        <v>21.3</v>
      </c>
      <c r="AB11" s="17">
        <f>[7]Novembro!$D$31</f>
        <v>22</v>
      </c>
      <c r="AC11" s="17">
        <f>[7]Novembro!$D$32</f>
        <v>21.6</v>
      </c>
      <c r="AD11" s="17">
        <f>[7]Novembro!$D$33</f>
        <v>22.4</v>
      </c>
      <c r="AE11" s="17">
        <f>[7]Novembro!$D$34</f>
        <v>23.5</v>
      </c>
      <c r="AF11" s="36">
        <f t="shared" si="1"/>
        <v>13.8</v>
      </c>
      <c r="AG11" s="39">
        <f t="shared" si="2"/>
        <v>20.420000000000002</v>
      </c>
    </row>
    <row r="12" spans="1:33" ht="17.100000000000001" customHeight="1" x14ac:dyDescent="0.2">
      <c r="A12" s="15" t="s">
        <v>4</v>
      </c>
      <c r="B12" s="17">
        <f>[8]Novembro!$D$5</f>
        <v>17.399999999999999</v>
      </c>
      <c r="C12" s="17">
        <f>[8]Novembro!$D$6</f>
        <v>16</v>
      </c>
      <c r="D12" s="17">
        <f>[8]Novembro!$D$7</f>
        <v>16</v>
      </c>
      <c r="E12" s="17">
        <f>[8]Novembro!$D$8</f>
        <v>18</v>
      </c>
      <c r="F12" s="17">
        <f>[8]Novembro!$D$9</f>
        <v>19.5</v>
      </c>
      <c r="G12" s="17">
        <f>[8]Novembro!$D$10</f>
        <v>18.600000000000001</v>
      </c>
      <c r="H12" s="17">
        <f>[8]Novembro!$D$11</f>
        <v>18.100000000000001</v>
      </c>
      <c r="I12" s="17">
        <f>[8]Novembro!$D$12</f>
        <v>19</v>
      </c>
      <c r="J12" s="17">
        <f>[8]Novembro!$D$13</f>
        <v>19.100000000000001</v>
      </c>
      <c r="K12" s="17">
        <f>[8]Novembro!$D$14</f>
        <v>18.899999999999999</v>
      </c>
      <c r="L12" s="17">
        <f>[8]Novembro!$D$15</f>
        <v>20.5</v>
      </c>
      <c r="M12" s="17">
        <f>[8]Novembro!$D$16</f>
        <v>18.8</v>
      </c>
      <c r="N12" s="17">
        <f>[8]Novembro!$D$17</f>
        <v>18.899999999999999</v>
      </c>
      <c r="O12" s="17">
        <f>[8]Novembro!$D$18</f>
        <v>19.100000000000001</v>
      </c>
      <c r="P12" s="17">
        <f>[8]Novembro!$D$19</f>
        <v>17</v>
      </c>
      <c r="Q12" s="17">
        <f>[8]Novembro!$D$20</f>
        <v>18.399999999999999</v>
      </c>
      <c r="R12" s="17">
        <f>[8]Novembro!$D$21</f>
        <v>19.8</v>
      </c>
      <c r="S12" s="17">
        <f>[8]Novembro!$D$22</f>
        <v>17.7</v>
      </c>
      <c r="T12" s="17">
        <f>[8]Novembro!$D$23</f>
        <v>13.3</v>
      </c>
      <c r="U12" s="17">
        <f>[8]Novembro!$D$24</f>
        <v>15.4</v>
      </c>
      <c r="V12" s="17">
        <f>[8]Novembro!$D$25</f>
        <v>18.8</v>
      </c>
      <c r="W12" s="17">
        <f>[8]Novembro!$D$26</f>
        <v>19.600000000000001</v>
      </c>
      <c r="X12" s="17">
        <f>[8]Novembro!$D$27</f>
        <v>19</v>
      </c>
      <c r="Y12" s="17">
        <f>[8]Novembro!$D$28</f>
        <v>20.5</v>
      </c>
      <c r="Z12" s="17">
        <f>[8]Novembro!$D$29</f>
        <v>21.1</v>
      </c>
      <c r="AA12" s="17">
        <f>[8]Novembro!$D$30</f>
        <v>20.399999999999999</v>
      </c>
      <c r="AB12" s="17">
        <f>[8]Novembro!$D$31</f>
        <v>20.3</v>
      </c>
      <c r="AC12" s="17">
        <f>[8]Novembro!$D$32</f>
        <v>18.600000000000001</v>
      </c>
      <c r="AD12" s="17">
        <f>[8]Novembro!$D$33</f>
        <v>20.6</v>
      </c>
      <c r="AE12" s="17">
        <f>[8]Novembro!$D$34</f>
        <v>19.899999999999999</v>
      </c>
      <c r="AF12" s="36">
        <f t="shared" si="1"/>
        <v>13.3</v>
      </c>
      <c r="AG12" s="39">
        <f t="shared" si="2"/>
        <v>18.610000000000003</v>
      </c>
    </row>
    <row r="13" spans="1:33" ht="17.100000000000001" customHeight="1" x14ac:dyDescent="0.2">
      <c r="A13" s="15" t="s">
        <v>5</v>
      </c>
      <c r="B13" s="17">
        <f>[9]Novembro!$D$5</f>
        <v>22.9</v>
      </c>
      <c r="C13" s="17">
        <f>[9]Novembro!$D$6</f>
        <v>19.600000000000001</v>
      </c>
      <c r="D13" s="18">
        <f>[9]Novembro!$D$7</f>
        <v>19.399999999999999</v>
      </c>
      <c r="E13" s="18">
        <f>[9]Novembro!$D$8</f>
        <v>17.899999999999999</v>
      </c>
      <c r="F13" s="18">
        <f>[9]Novembro!$D$9</f>
        <v>20.5</v>
      </c>
      <c r="G13" s="18">
        <f>[9]Novembro!$D$10</f>
        <v>25.2</v>
      </c>
      <c r="H13" s="18">
        <f>[9]Novembro!$D$11</f>
        <v>25.1</v>
      </c>
      <c r="I13" s="18">
        <f>[9]Novembro!$D$12</f>
        <v>22</v>
      </c>
      <c r="J13" s="18">
        <f>[9]Novembro!$D$13</f>
        <v>20.6</v>
      </c>
      <c r="K13" s="18">
        <f>[9]Novembro!$D$14</f>
        <v>24.5</v>
      </c>
      <c r="L13" s="18">
        <f>[9]Novembro!$D$15</f>
        <v>24.7</v>
      </c>
      <c r="M13" s="18">
        <f>[9]Novembro!$D$16</f>
        <v>21.1</v>
      </c>
      <c r="N13" s="18">
        <f>[9]Novembro!$D$17</f>
        <v>22.7</v>
      </c>
      <c r="O13" s="18">
        <f>[9]Novembro!$D$18</f>
        <v>23.5</v>
      </c>
      <c r="P13" s="17">
        <f>[9]Novembro!$D$19</f>
        <v>19.8</v>
      </c>
      <c r="Q13" s="17">
        <f>[9]Novembro!$D$20</f>
        <v>22.6</v>
      </c>
      <c r="R13" s="17">
        <f>[9]Novembro!$D$21</f>
        <v>22.5</v>
      </c>
      <c r="S13" s="17">
        <f>[9]Novembro!$D$22</f>
        <v>18.899999999999999</v>
      </c>
      <c r="T13" s="17">
        <f>[9]Novembro!$D$23</f>
        <v>17.2</v>
      </c>
      <c r="U13" s="17">
        <f>[9]Novembro!$D$24</f>
        <v>18.5</v>
      </c>
      <c r="V13" s="17">
        <f>[9]Novembro!$D$25</f>
        <v>24.6</v>
      </c>
      <c r="W13" s="17">
        <f>[9]Novembro!$D$26</f>
        <v>23.6</v>
      </c>
      <c r="X13" s="17">
        <f>[9]Novembro!$D$27</f>
        <v>22.6</v>
      </c>
      <c r="Y13" s="17">
        <f>[9]Novembro!$D$28</f>
        <v>23.2</v>
      </c>
      <c r="Z13" s="17">
        <f>[9]Novembro!$D$29</f>
        <v>25.9</v>
      </c>
      <c r="AA13" s="17">
        <f>[9]Novembro!$D$30</f>
        <v>23.2</v>
      </c>
      <c r="AB13" s="17">
        <f>[9]Novembro!$D$31</f>
        <v>24.3</v>
      </c>
      <c r="AC13" s="17">
        <f>[9]Novembro!$D$32</f>
        <v>25.1</v>
      </c>
      <c r="AD13" s="17">
        <f>[9]Novembro!$D$33</f>
        <v>24.2</v>
      </c>
      <c r="AE13" s="17">
        <f>[9]Novembro!$D$34</f>
        <v>25</v>
      </c>
      <c r="AF13" s="36">
        <f t="shared" si="1"/>
        <v>17.2</v>
      </c>
      <c r="AG13" s="39">
        <f t="shared" si="2"/>
        <v>22.363333333333337</v>
      </c>
    </row>
    <row r="14" spans="1:33" ht="17.100000000000001" customHeight="1" x14ac:dyDescent="0.2">
      <c r="A14" s="15" t="s">
        <v>50</v>
      </c>
      <c r="B14" s="17">
        <f>[10]Novembro!$D$5</f>
        <v>18.100000000000001</v>
      </c>
      <c r="C14" s="17">
        <f>[10]Novembro!$D$6</f>
        <v>16.899999999999999</v>
      </c>
      <c r="D14" s="18">
        <f>[10]Novembro!$D$7</f>
        <v>17</v>
      </c>
      <c r="E14" s="18">
        <f>[10]Novembro!$D$8</f>
        <v>18.3</v>
      </c>
      <c r="F14" s="18">
        <f>[10]Novembro!$D$9</f>
        <v>18.899999999999999</v>
      </c>
      <c r="G14" s="18">
        <f>[10]Novembro!$D$10</f>
        <v>18.8</v>
      </c>
      <c r="H14" s="18">
        <f>[10]Novembro!$D$11</f>
        <v>17.399999999999999</v>
      </c>
      <c r="I14" s="18">
        <f>[10]Novembro!$D$12</f>
        <v>20.100000000000001</v>
      </c>
      <c r="J14" s="18">
        <f>[10]Novembro!$D$13</f>
        <v>19.2</v>
      </c>
      <c r="K14" s="18">
        <f>[10]Novembro!$D$14</f>
        <v>18.600000000000001</v>
      </c>
      <c r="L14" s="18">
        <f>[10]Novembro!$D$15</f>
        <v>19.7</v>
      </c>
      <c r="M14" s="18">
        <f>[10]Novembro!$D$16</f>
        <v>19.3</v>
      </c>
      <c r="N14" s="18">
        <f>[10]Novembro!$D$17</f>
        <v>19.3</v>
      </c>
      <c r="O14" s="18">
        <f>[10]Novembro!$D$18</f>
        <v>19.8</v>
      </c>
      <c r="P14" s="17">
        <f>[10]Novembro!$D$19</f>
        <v>18.3</v>
      </c>
      <c r="Q14" s="17">
        <f>[10]Novembro!$D$20</f>
        <v>18.3</v>
      </c>
      <c r="R14" s="17">
        <f>[10]Novembro!$D$21</f>
        <v>19.3</v>
      </c>
      <c r="S14" s="17">
        <f>[10]Novembro!$D$22</f>
        <v>18.399999999999999</v>
      </c>
      <c r="T14" s="17">
        <f>[10]Novembro!$D$23</f>
        <v>15.4</v>
      </c>
      <c r="U14" s="17">
        <f>[10]Novembro!$D$24</f>
        <v>17.100000000000001</v>
      </c>
      <c r="V14" s="17">
        <f>[10]Novembro!$D$25</f>
        <v>18.2</v>
      </c>
      <c r="W14" s="17">
        <f>[10]Novembro!$D$26</f>
        <v>19.5</v>
      </c>
      <c r="X14" s="17">
        <f>[10]Novembro!$D$27</f>
        <v>19.2</v>
      </c>
      <c r="Y14" s="17">
        <f>[10]Novembro!$D$28</f>
        <v>20.399999999999999</v>
      </c>
      <c r="Z14" s="17">
        <f>[10]Novembro!$D$29</f>
        <v>21.3</v>
      </c>
      <c r="AA14" s="17">
        <f>[10]Novembro!$D$30</f>
        <v>20.5</v>
      </c>
      <c r="AB14" s="17">
        <f>[10]Novembro!$D$31</f>
        <v>20.5</v>
      </c>
      <c r="AC14" s="17">
        <f>[10]Novembro!$D$32</f>
        <v>21.3</v>
      </c>
      <c r="AD14" s="17">
        <f>[10]Novembro!$D$33</f>
        <v>20.399999999999999</v>
      </c>
      <c r="AE14" s="17">
        <f>[10]Novembro!$D$34</f>
        <v>20.2</v>
      </c>
      <c r="AF14" s="36">
        <f>MIN(B14:AE14)</f>
        <v>15.4</v>
      </c>
      <c r="AG14" s="39">
        <f>AVERAGE(B14:AE14)</f>
        <v>18.989999999999998</v>
      </c>
    </row>
    <row r="15" spans="1:33" ht="17.100000000000001" customHeight="1" x14ac:dyDescent="0.2">
      <c r="A15" s="15" t="s">
        <v>6</v>
      </c>
      <c r="B15" s="18">
        <f>[11]Novembro!$D$5</f>
        <v>19.899999999999999</v>
      </c>
      <c r="C15" s="18">
        <f>[11]Novembro!$D$6</f>
        <v>19.2</v>
      </c>
      <c r="D15" s="18">
        <f>[11]Novembro!$D$7</f>
        <v>18.8</v>
      </c>
      <c r="E15" s="18">
        <f>[11]Novembro!$D$8</f>
        <v>21.1</v>
      </c>
      <c r="F15" s="18">
        <f>[11]Novembro!$D$9</f>
        <v>20.5</v>
      </c>
      <c r="G15" s="18">
        <f>[11]Novembro!$D$10</f>
        <v>20</v>
      </c>
      <c r="H15" s="18">
        <f>[11]Novembro!$D$11</f>
        <v>20</v>
      </c>
      <c r="I15" s="18">
        <f>[11]Novembro!$D$12</f>
        <v>21.1</v>
      </c>
      <c r="J15" s="18">
        <f>[11]Novembro!$D$13</f>
        <v>19.8</v>
      </c>
      <c r="K15" s="18">
        <f>[11]Novembro!$D$14</f>
        <v>20.6</v>
      </c>
      <c r="L15" s="18">
        <f>[11]Novembro!$D$15</f>
        <v>20.8</v>
      </c>
      <c r="M15" s="18">
        <f>[11]Novembro!$D$16</f>
        <v>22.2</v>
      </c>
      <c r="N15" s="18">
        <f>[11]Novembro!$D$17</f>
        <v>21.6</v>
      </c>
      <c r="O15" s="18">
        <f>[11]Novembro!$D$18</f>
        <v>22.7</v>
      </c>
      <c r="P15" s="18">
        <f>[11]Novembro!$D$19</f>
        <v>20.2</v>
      </c>
      <c r="Q15" s="18">
        <f>[11]Novembro!$D$20</f>
        <v>20.2</v>
      </c>
      <c r="R15" s="18">
        <f>[11]Novembro!$D$21</f>
        <v>19.899999999999999</v>
      </c>
      <c r="S15" s="18">
        <f>[11]Novembro!$D$22</f>
        <v>21.4</v>
      </c>
      <c r="T15" s="18">
        <f>[11]Novembro!$D$23</f>
        <v>15.6</v>
      </c>
      <c r="U15" s="18">
        <f>[11]Novembro!$D$24</f>
        <v>17.600000000000001</v>
      </c>
      <c r="V15" s="18">
        <f>[11]Novembro!$D$25</f>
        <v>20.8</v>
      </c>
      <c r="W15" s="18">
        <f>[11]Novembro!$D$26</f>
        <v>21.4</v>
      </c>
      <c r="X15" s="18">
        <f>[11]Novembro!$D$27</f>
        <v>20.6</v>
      </c>
      <c r="Y15" s="18">
        <f>[11]Novembro!$D$28</f>
        <v>22</v>
      </c>
      <c r="Z15" s="18">
        <f>[11]Novembro!$D$29</f>
        <v>23</v>
      </c>
      <c r="AA15" s="18">
        <f>[11]Novembro!$D$30</f>
        <v>22.2</v>
      </c>
      <c r="AB15" s="18">
        <f>[11]Novembro!$D$31</f>
        <v>23.2</v>
      </c>
      <c r="AC15" s="18">
        <f>[11]Novembro!$D$32</f>
        <v>21.1</v>
      </c>
      <c r="AD15" s="18">
        <f>[11]Novembro!$D$33</f>
        <v>23.6</v>
      </c>
      <c r="AE15" s="18">
        <f>[11]Novembro!$D$34</f>
        <v>22.3</v>
      </c>
      <c r="AF15" s="36">
        <f t="shared" ref="AF15:AF30" si="5">MIN(B15:AE15)</f>
        <v>15.6</v>
      </c>
      <c r="AG15" s="39">
        <f t="shared" ref="AG15:AG30" si="6">AVERAGE(B15:AE15)</f>
        <v>20.780000000000005</v>
      </c>
    </row>
    <row r="16" spans="1:33" ht="17.100000000000001" customHeight="1" x14ac:dyDescent="0.2">
      <c r="A16" s="15" t="s">
        <v>7</v>
      </c>
      <c r="B16" s="18">
        <f>[12]Novembro!$D$5</f>
        <v>18.8</v>
      </c>
      <c r="C16" s="18">
        <f>[12]Novembro!$D$6</f>
        <v>17.2</v>
      </c>
      <c r="D16" s="18">
        <f>[12]Novembro!$D$7</f>
        <v>13.9</v>
      </c>
      <c r="E16" s="18">
        <f>[12]Novembro!$D$8</f>
        <v>13.9</v>
      </c>
      <c r="F16" s="18">
        <f>[12]Novembro!$D$9</f>
        <v>19.3</v>
      </c>
      <c r="G16" s="18">
        <f>[12]Novembro!$D$10</f>
        <v>20.3</v>
      </c>
      <c r="H16" s="18">
        <f>[12]Novembro!$D$11</f>
        <v>21.3</v>
      </c>
      <c r="I16" s="18">
        <f>[12]Novembro!$D$12</f>
        <v>22.4</v>
      </c>
      <c r="J16" s="18">
        <f>[12]Novembro!$D$13</f>
        <v>18.600000000000001</v>
      </c>
      <c r="K16" s="18">
        <f>[12]Novembro!$D$14</f>
        <v>23</v>
      </c>
      <c r="L16" s="18">
        <f>[12]Novembro!$D$15</f>
        <v>18.2</v>
      </c>
      <c r="M16" s="18">
        <f>[12]Novembro!$D$16</f>
        <v>19</v>
      </c>
      <c r="N16" s="18">
        <f>[12]Novembro!$D$17</f>
        <v>19.600000000000001</v>
      </c>
      <c r="O16" s="18">
        <f>[12]Novembro!$D$18</f>
        <v>19.5</v>
      </c>
      <c r="P16" s="18">
        <f>[12]Novembro!$D$19</f>
        <v>19.2</v>
      </c>
      <c r="Q16" s="18">
        <f>[12]Novembro!$D$20</f>
        <v>19.7</v>
      </c>
      <c r="R16" s="18">
        <f>[12]Novembro!$D$21</f>
        <v>18.5</v>
      </c>
      <c r="S16" s="18">
        <f>[12]Novembro!$D$22</f>
        <v>14.6</v>
      </c>
      <c r="T16" s="18">
        <f>[12]Novembro!$D$23</f>
        <v>10.5</v>
      </c>
      <c r="U16" s="18">
        <f>[12]Novembro!$D$24</f>
        <v>16.600000000000001</v>
      </c>
      <c r="V16" s="18">
        <f>[12]Novembro!$D$25</f>
        <v>18.3</v>
      </c>
      <c r="W16" s="18">
        <f>[12]Novembro!$D$26</f>
        <v>20.2</v>
      </c>
      <c r="X16" s="18">
        <f>[12]Novembro!$D$27</f>
        <v>18.399999999999999</v>
      </c>
      <c r="Y16" s="18">
        <f>[12]Novembro!$D$28</f>
        <v>20.399999999999999</v>
      </c>
      <c r="Z16" s="18">
        <f>[12]Novembro!$D$29</f>
        <v>21.6</v>
      </c>
      <c r="AA16" s="18">
        <f>[12]Novembro!$D$30</f>
        <v>21.2</v>
      </c>
      <c r="AB16" s="18">
        <f>[12]Novembro!$D$31</f>
        <v>21.6</v>
      </c>
      <c r="AC16" s="18">
        <f>[12]Novembro!$D$32</f>
        <v>21.8</v>
      </c>
      <c r="AD16" s="18">
        <f>[12]Novembro!$D$33</f>
        <v>21.4</v>
      </c>
      <c r="AE16" s="18">
        <f>[12]Novembro!$D$34</f>
        <v>20.399999999999999</v>
      </c>
      <c r="AF16" s="36">
        <f t="shared" si="5"/>
        <v>10.5</v>
      </c>
      <c r="AG16" s="39">
        <f t="shared" si="6"/>
        <v>18.98</v>
      </c>
    </row>
    <row r="17" spans="1:33" ht="17.100000000000001" customHeight="1" x14ac:dyDescent="0.2">
      <c r="A17" s="15" t="s">
        <v>8</v>
      </c>
      <c r="B17" s="18">
        <f>[13]Novembro!$D$5</f>
        <v>19.399999999999999</v>
      </c>
      <c r="C17" s="18">
        <f>[13]Novembro!$D$6</f>
        <v>17.399999999999999</v>
      </c>
      <c r="D17" s="18">
        <f>[13]Novembro!$D$7</f>
        <v>13.6</v>
      </c>
      <c r="E17" s="18">
        <f>[13]Novembro!$D$8</f>
        <v>13.9</v>
      </c>
      <c r="F17" s="18">
        <f>[13]Novembro!$D$9</f>
        <v>17.7</v>
      </c>
      <c r="G17" s="18">
        <f>[13]Novembro!$D$10</f>
        <v>18.5</v>
      </c>
      <c r="H17" s="18">
        <f>[13]Novembro!$D$11</f>
        <v>21.2</v>
      </c>
      <c r="I17" s="18">
        <f>[13]Novembro!$D$12</f>
        <v>21.6</v>
      </c>
      <c r="J17" s="18">
        <f>[13]Novembro!$D$13</f>
        <v>20.3</v>
      </c>
      <c r="K17" s="18">
        <f>[13]Novembro!$D$14</f>
        <v>21.5</v>
      </c>
      <c r="L17" s="18">
        <f>[13]Novembro!$D$15</f>
        <v>17.7</v>
      </c>
      <c r="M17" s="18">
        <f>[13]Novembro!$D$16</f>
        <v>19.100000000000001</v>
      </c>
      <c r="N17" s="18">
        <f>[13]Novembro!$D$17</f>
        <v>18.600000000000001</v>
      </c>
      <c r="O17" s="18">
        <f>[13]Novembro!$D$18</f>
        <v>18.899999999999999</v>
      </c>
      <c r="P17" s="18">
        <f>[13]Novembro!$D$19</f>
        <v>19.8</v>
      </c>
      <c r="Q17" s="18">
        <f>[13]Novembro!$D$20</f>
        <v>18.600000000000001</v>
      </c>
      <c r="R17" s="18">
        <f>[13]Novembro!$D$21</f>
        <v>19.2</v>
      </c>
      <c r="S17" s="18">
        <f>[13]Novembro!$D$22</f>
        <v>15</v>
      </c>
      <c r="T17" s="18">
        <f>[13]Novembro!$D$23</f>
        <v>13.4</v>
      </c>
      <c r="U17" s="18">
        <f>[13]Novembro!$D$24</f>
        <v>14.6</v>
      </c>
      <c r="V17" s="18">
        <f>[13]Novembro!$D$25</f>
        <v>18.2</v>
      </c>
      <c r="W17" s="18">
        <f>[13]Novembro!$D$26</f>
        <v>20.2</v>
      </c>
      <c r="X17" s="18">
        <f>[13]Novembro!$D$27</f>
        <v>19.100000000000001</v>
      </c>
      <c r="Y17" s="18">
        <f>[13]Novembro!$D$28</f>
        <v>20.7</v>
      </c>
      <c r="Z17" s="18">
        <f>[13]Novembro!$D$29</f>
        <v>19.8</v>
      </c>
      <c r="AA17" s="18">
        <f>[13]Novembro!$D$30</f>
        <v>20.5</v>
      </c>
      <c r="AB17" s="18">
        <f>[13]Novembro!$D$31</f>
        <v>22.8</v>
      </c>
      <c r="AC17" s="18">
        <f>[13]Novembro!$D$32</f>
        <v>24.2</v>
      </c>
      <c r="AD17" s="18">
        <f>[13]Novembro!$D$33</f>
        <v>21.7</v>
      </c>
      <c r="AE17" s="18">
        <f>[13]Novembro!$D$34</f>
        <v>21.3</v>
      </c>
      <c r="AF17" s="36">
        <f t="shared" si="5"/>
        <v>13.4</v>
      </c>
      <c r="AG17" s="39">
        <f t="shared" si="6"/>
        <v>18.95</v>
      </c>
    </row>
    <row r="18" spans="1:33" ht="17.100000000000001" customHeight="1" x14ac:dyDescent="0.2">
      <c r="A18" s="15" t="s">
        <v>9</v>
      </c>
      <c r="B18" s="18" t="str">
        <f>[14]Novembro!$D$5</f>
        <v>*</v>
      </c>
      <c r="C18" s="18">
        <f>[14]Novembro!$D$6</f>
        <v>19.399999999999999</v>
      </c>
      <c r="D18" s="18">
        <f>[14]Novembro!$D$7</f>
        <v>16.5</v>
      </c>
      <c r="E18" s="18">
        <f>[14]Novembro!$D$8</f>
        <v>21.3</v>
      </c>
      <c r="F18" s="18">
        <f>[14]Novembro!$D$9</f>
        <v>23.4</v>
      </c>
      <c r="G18" s="18">
        <f>[14]Novembro!$D$10</f>
        <v>24.4</v>
      </c>
      <c r="H18" s="18" t="str">
        <f>[14]Novembro!$D$11</f>
        <v>*</v>
      </c>
      <c r="I18" s="18" t="str">
        <f>[14]Novembro!$D$12</f>
        <v>*</v>
      </c>
      <c r="J18" s="18" t="str">
        <f>[14]Novembro!$D$13</f>
        <v>*</v>
      </c>
      <c r="K18" s="18">
        <f>[14]Novembro!$D$14</f>
        <v>23.9</v>
      </c>
      <c r="L18" s="18" t="str">
        <f>[14]Novembro!$D$15</f>
        <v>*</v>
      </c>
      <c r="M18" s="18">
        <f>[14]Novembro!$D$16</f>
        <v>21.4</v>
      </c>
      <c r="N18" s="18">
        <f>[14]Novembro!$D$17</f>
        <v>19.3</v>
      </c>
      <c r="O18" s="18">
        <f>[14]Novembro!$D$18</f>
        <v>19.100000000000001</v>
      </c>
      <c r="P18" s="18">
        <f>[14]Novembro!$D$19</f>
        <v>20.6</v>
      </c>
      <c r="Q18" s="18">
        <f>[14]Novembro!$D$20</f>
        <v>21</v>
      </c>
      <c r="R18" s="18">
        <f>[14]Novembro!$D$21</f>
        <v>20.7</v>
      </c>
      <c r="S18" s="18">
        <f>[14]Novembro!$D$22</f>
        <v>16.3</v>
      </c>
      <c r="T18" s="18">
        <f>[14]Novembro!$D$23</f>
        <v>13.9</v>
      </c>
      <c r="U18" s="18">
        <f>[14]Novembro!$D$24</f>
        <v>16.5</v>
      </c>
      <c r="V18" s="18">
        <f>[14]Novembro!$D$25</f>
        <v>19.899999999999999</v>
      </c>
      <c r="W18" s="18">
        <f>[14]Novembro!$D$26</f>
        <v>24.9</v>
      </c>
      <c r="X18" s="18">
        <f>[14]Novembro!$D$27</f>
        <v>20.5</v>
      </c>
      <c r="Y18" s="18">
        <f>[14]Novembro!$D$28</f>
        <v>22.1</v>
      </c>
      <c r="Z18" s="18">
        <f>[14]Novembro!$D$29</f>
        <v>21.2</v>
      </c>
      <c r="AA18" s="18">
        <f>[14]Novembro!$D$30</f>
        <v>21.3</v>
      </c>
      <c r="AB18" s="18">
        <f>[14]Novembro!$D$31</f>
        <v>22.8</v>
      </c>
      <c r="AC18" s="18">
        <f>[14]Novembro!$D$32</f>
        <v>23</v>
      </c>
      <c r="AD18" s="18">
        <f>[14]Novembro!$D$33</f>
        <v>22</v>
      </c>
      <c r="AE18" s="18">
        <f>[14]Novembro!$D$34</f>
        <v>21.9</v>
      </c>
      <c r="AF18" s="36">
        <f t="shared" si="5"/>
        <v>13.9</v>
      </c>
      <c r="AG18" s="39">
        <f t="shared" si="6"/>
        <v>20.691999999999997</v>
      </c>
    </row>
    <row r="19" spans="1:33" ht="17.100000000000001" customHeight="1" x14ac:dyDescent="0.2">
      <c r="A19" s="15" t="s">
        <v>49</v>
      </c>
      <c r="B19" s="18">
        <f>[15]Novembro!$D$5</f>
        <v>22.1</v>
      </c>
      <c r="C19" s="18">
        <f>[15]Novembro!$D$6</f>
        <v>18.5</v>
      </c>
      <c r="D19" s="18">
        <f>[15]Novembro!$D$7</f>
        <v>17.2</v>
      </c>
      <c r="E19" s="18">
        <f>[15]Novembro!$D$8</f>
        <v>14.8</v>
      </c>
      <c r="F19" s="18">
        <f>[15]Novembro!$D$9</f>
        <v>17.899999999999999</v>
      </c>
      <c r="G19" s="18">
        <f>[15]Novembro!$D$10</f>
        <v>20.9</v>
      </c>
      <c r="H19" s="18">
        <f>[15]Novembro!$D$11</f>
        <v>21.8</v>
      </c>
      <c r="I19" s="18">
        <f>[15]Novembro!$D$12</f>
        <v>19.7</v>
      </c>
      <c r="J19" s="18">
        <f>[15]Novembro!$D$13</f>
        <v>18.899999999999999</v>
      </c>
      <c r="K19" s="18">
        <f>[15]Novembro!$D$14</f>
        <v>22.1</v>
      </c>
      <c r="L19" s="18">
        <f>[15]Novembro!$D$15</f>
        <v>19.5</v>
      </c>
      <c r="M19" s="18">
        <f>[15]Novembro!$D$16</f>
        <v>20.2</v>
      </c>
      <c r="N19" s="18">
        <f>[15]Novembro!$D$17</f>
        <v>21.5</v>
      </c>
      <c r="O19" s="18">
        <f>[15]Novembro!$D$18</f>
        <v>20.5</v>
      </c>
      <c r="P19" s="18">
        <f>[15]Novembro!$D$19</f>
        <v>20.5</v>
      </c>
      <c r="Q19" s="18">
        <f>[15]Novembro!$D$20</f>
        <v>19.100000000000001</v>
      </c>
      <c r="R19" s="18">
        <f>[15]Novembro!$D$21</f>
        <v>20.2</v>
      </c>
      <c r="S19" s="18">
        <f>[15]Novembro!$D$22</f>
        <v>16.600000000000001</v>
      </c>
      <c r="T19" s="18">
        <f>[15]Novembro!$D$23</f>
        <v>9.9</v>
      </c>
      <c r="U19" s="18">
        <f>[15]Novembro!$D$24</f>
        <v>13.8</v>
      </c>
      <c r="V19" s="18">
        <f>[15]Novembro!$D$25</f>
        <v>19</v>
      </c>
      <c r="W19" s="18">
        <f>[15]Novembro!$D$26</f>
        <v>21</v>
      </c>
      <c r="X19" s="18">
        <f>[15]Novembro!$D$27</f>
        <v>19.399999999999999</v>
      </c>
      <c r="Y19" s="18">
        <f>[15]Novembro!$D$28</f>
        <v>20.9</v>
      </c>
      <c r="Z19" s="18">
        <f>[15]Novembro!$D$29</f>
        <v>23.6</v>
      </c>
      <c r="AA19" s="18">
        <f>[15]Novembro!$D$30</f>
        <v>22.9</v>
      </c>
      <c r="AB19" s="18">
        <f>[15]Novembro!$D$31</f>
        <v>23.4</v>
      </c>
      <c r="AC19" s="18">
        <f>[15]Novembro!$D$32</f>
        <v>21.2</v>
      </c>
      <c r="AD19" s="18">
        <f>[15]Novembro!$D$33</f>
        <v>23</v>
      </c>
      <c r="AE19" s="18">
        <f>[15]Novembro!$D$34</f>
        <v>21.7</v>
      </c>
      <c r="AF19" s="36">
        <f t="shared" si="5"/>
        <v>9.9</v>
      </c>
      <c r="AG19" s="39">
        <f t="shared" si="6"/>
        <v>19.72666666666667</v>
      </c>
    </row>
    <row r="20" spans="1:33" ht="17.100000000000001" customHeight="1" x14ac:dyDescent="0.2">
      <c r="A20" s="15" t="s">
        <v>10</v>
      </c>
      <c r="B20" s="18">
        <f>[16]Novembro!$D$5</f>
        <v>25.3</v>
      </c>
      <c r="C20" s="18" t="str">
        <f>[16]Novembro!$D$6</f>
        <v>*</v>
      </c>
      <c r="D20" s="18">
        <f>[16]Novembro!$D$7</f>
        <v>15.5</v>
      </c>
      <c r="E20" s="18">
        <f>[16]Novembro!$D$8</f>
        <v>26.6</v>
      </c>
      <c r="F20" s="18">
        <f>[16]Novembro!$D$9</f>
        <v>22.9</v>
      </c>
      <c r="G20" s="18">
        <f>[16]Novembro!$D$10</f>
        <v>22.7</v>
      </c>
      <c r="H20" s="18">
        <f>[16]Novembro!$D$11</f>
        <v>25.3</v>
      </c>
      <c r="I20" s="18">
        <f>[16]Novembro!$D$12</f>
        <v>23.8</v>
      </c>
      <c r="J20" s="18">
        <f>[16]Novembro!$D$13</f>
        <v>22.9</v>
      </c>
      <c r="K20" s="18">
        <f>[16]Novembro!$D$14</f>
        <v>28.1</v>
      </c>
      <c r="L20" s="18">
        <f>[16]Novembro!$D$15</f>
        <v>19.899999999999999</v>
      </c>
      <c r="M20" s="18">
        <f>[16]Novembro!$D$16</f>
        <v>21.2</v>
      </c>
      <c r="N20" s="18">
        <f>[16]Novembro!$D$17</f>
        <v>22</v>
      </c>
      <c r="O20" s="18">
        <f>[16]Novembro!$D$18</f>
        <v>22.6</v>
      </c>
      <c r="P20" s="18">
        <f>[16]Novembro!$D$19</f>
        <v>25</v>
      </c>
      <c r="Q20" s="18">
        <f>[16]Novembro!$D$20</f>
        <v>23.4</v>
      </c>
      <c r="R20" s="18">
        <f>[16]Novembro!$D$21</f>
        <v>22.1</v>
      </c>
      <c r="S20" s="18">
        <f>[16]Novembro!$D$22</f>
        <v>18.100000000000001</v>
      </c>
      <c r="T20" s="18">
        <f>[16]Novembro!$D$23</f>
        <v>17.399999999999999</v>
      </c>
      <c r="U20" s="18">
        <f>[16]Novembro!$D$24</f>
        <v>22.1</v>
      </c>
      <c r="V20" s="18">
        <f>[16]Novembro!$D$25</f>
        <v>26.9</v>
      </c>
      <c r="W20" s="18">
        <f>[16]Novembro!$D$26</f>
        <v>23.1</v>
      </c>
      <c r="X20" s="18">
        <f>[16]Novembro!$D$27</f>
        <v>18.7</v>
      </c>
      <c r="Y20" s="18">
        <f>[16]Novembro!$D$28</f>
        <v>19.600000000000001</v>
      </c>
      <c r="Z20" s="18">
        <f>[16]Novembro!$D$29</f>
        <v>23.7</v>
      </c>
      <c r="AA20" s="18">
        <f>[16]Novembro!$D$30</f>
        <v>21.8</v>
      </c>
      <c r="AB20" s="18">
        <f>[16]Novembro!$D$31</f>
        <v>23.1</v>
      </c>
      <c r="AC20" s="18">
        <f>[16]Novembro!$D$32</f>
        <v>24.1</v>
      </c>
      <c r="AD20" s="18">
        <f>[16]Novembro!$D$33</f>
        <v>22.1</v>
      </c>
      <c r="AE20" s="18">
        <f>[16]Novembro!$D$34</f>
        <v>20.8</v>
      </c>
      <c r="AF20" s="36">
        <f t="shared" si="5"/>
        <v>15.5</v>
      </c>
      <c r="AG20" s="39">
        <f t="shared" si="6"/>
        <v>22.441379310344828</v>
      </c>
    </row>
    <row r="21" spans="1:33" ht="17.100000000000001" customHeight="1" x14ac:dyDescent="0.2">
      <c r="A21" s="15" t="s">
        <v>11</v>
      </c>
      <c r="B21" s="18">
        <f>[17]Novembro!$D$5</f>
        <v>18.399999999999999</v>
      </c>
      <c r="C21" s="18">
        <f>[17]Novembro!$D$6</f>
        <v>17.7</v>
      </c>
      <c r="D21" s="18">
        <f>[17]Novembro!$D$7</f>
        <v>15.6</v>
      </c>
      <c r="E21" s="18">
        <f>[17]Novembro!$D$8</f>
        <v>15.4</v>
      </c>
      <c r="F21" s="18">
        <f>[17]Novembro!$D$9</f>
        <v>19.100000000000001</v>
      </c>
      <c r="G21" s="18">
        <f>[17]Novembro!$D$10</f>
        <v>18.3</v>
      </c>
      <c r="H21" s="18">
        <f>[17]Novembro!$D$11</f>
        <v>19.7</v>
      </c>
      <c r="I21" s="18">
        <f>[17]Novembro!$D$12</f>
        <v>20.8</v>
      </c>
      <c r="J21" s="18">
        <f>[17]Novembro!$D$13</f>
        <v>17.5</v>
      </c>
      <c r="K21" s="18">
        <f>[17]Novembro!$D$14</f>
        <v>20.5</v>
      </c>
      <c r="L21" s="18">
        <f>[17]Novembro!$D$15</f>
        <v>19.2</v>
      </c>
      <c r="M21" s="18">
        <f>[17]Novembro!$D$16</f>
        <v>19.7</v>
      </c>
      <c r="N21" s="18">
        <f>[17]Novembro!$D$17</f>
        <v>20.7</v>
      </c>
      <c r="O21" s="18">
        <f>[17]Novembro!$D$18</f>
        <v>20.7</v>
      </c>
      <c r="P21" s="18">
        <f>[17]Novembro!$D$19</f>
        <v>18.3</v>
      </c>
      <c r="Q21" s="18">
        <f>[17]Novembro!$D$20</f>
        <v>18.600000000000001</v>
      </c>
      <c r="R21" s="18">
        <f>[17]Novembro!$D$21</f>
        <v>18.8</v>
      </c>
      <c r="S21" s="18">
        <f>[17]Novembro!$D$22</f>
        <v>15.8</v>
      </c>
      <c r="T21" s="18">
        <f>[17]Novembro!$D$23</f>
        <v>12.1</v>
      </c>
      <c r="U21" s="18">
        <f>[17]Novembro!$D$24</f>
        <v>12.3</v>
      </c>
      <c r="V21" s="18">
        <f>[17]Novembro!$D$25</f>
        <v>14.6</v>
      </c>
      <c r="W21" s="18">
        <f>[17]Novembro!$D$26</f>
        <v>20.399999999999999</v>
      </c>
      <c r="X21" s="18">
        <f>[17]Novembro!$D$27</f>
        <v>20</v>
      </c>
      <c r="Y21" s="18">
        <f>[17]Novembro!$D$28</f>
        <v>21.3</v>
      </c>
      <c r="Z21" s="18">
        <f>[17]Novembro!$D$29</f>
        <v>23.3</v>
      </c>
      <c r="AA21" s="18">
        <f>[17]Novembro!$D$30</f>
        <v>21.4</v>
      </c>
      <c r="AB21" s="18">
        <f>[17]Novembro!$D$31</f>
        <v>22.6</v>
      </c>
      <c r="AC21" s="18">
        <f>[17]Novembro!$D$32</f>
        <v>23.4</v>
      </c>
      <c r="AD21" s="18">
        <f>[17]Novembro!$D$33</f>
        <v>21.9</v>
      </c>
      <c r="AE21" s="18">
        <f>[17]Novembro!$D$34</f>
        <v>21.9</v>
      </c>
      <c r="AF21" s="36">
        <f t="shared" si="5"/>
        <v>12.1</v>
      </c>
      <c r="AG21" s="39">
        <f t="shared" si="6"/>
        <v>19</v>
      </c>
    </row>
    <row r="22" spans="1:33" ht="17.100000000000001" customHeight="1" x14ac:dyDescent="0.2">
      <c r="A22" s="15" t="s">
        <v>12</v>
      </c>
      <c r="B22" s="18">
        <f>[18]Novembro!$D$5</f>
        <v>22.2</v>
      </c>
      <c r="C22" s="18">
        <f>[18]Novembro!$D$6</f>
        <v>18.399999999999999</v>
      </c>
      <c r="D22" s="18">
        <f>[18]Novembro!$D$7</f>
        <v>18.899999999999999</v>
      </c>
      <c r="E22" s="18">
        <f>[18]Novembro!$D$8</f>
        <v>17.2</v>
      </c>
      <c r="F22" s="18">
        <f>[18]Novembro!$D$9</f>
        <v>20.8</v>
      </c>
      <c r="G22" s="18">
        <f>[18]Novembro!$D$10</f>
        <v>22.4</v>
      </c>
      <c r="H22" s="18">
        <f>[18]Novembro!$D$11</f>
        <v>22.4</v>
      </c>
      <c r="I22" s="18">
        <f>[18]Novembro!$D$12</f>
        <v>19.899999999999999</v>
      </c>
      <c r="J22" s="18">
        <f>[18]Novembro!$D$13</f>
        <v>20.8</v>
      </c>
      <c r="K22" s="18">
        <f>[18]Novembro!$D$14</f>
        <v>23.1</v>
      </c>
      <c r="L22" s="18">
        <f>[18]Novembro!$D$15</f>
        <v>21.6</v>
      </c>
      <c r="M22" s="18">
        <f>[18]Novembro!$D$16</f>
        <v>20.6</v>
      </c>
      <c r="N22" s="18">
        <f>[18]Novembro!$D$17</f>
        <v>22</v>
      </c>
      <c r="O22" s="18">
        <f>[18]Novembro!$D$18</f>
        <v>22.2</v>
      </c>
      <c r="P22" s="18">
        <f>[18]Novembro!$D$19</f>
        <v>21.7</v>
      </c>
      <c r="Q22" s="18">
        <f>[18]Novembro!$D$20</f>
        <v>21</v>
      </c>
      <c r="R22" s="18">
        <f>[18]Novembro!$D$21</f>
        <v>21.1</v>
      </c>
      <c r="S22" s="18">
        <f>[18]Novembro!$D$22</f>
        <v>18.3</v>
      </c>
      <c r="T22" s="18">
        <f>[18]Novembro!$D$23</f>
        <v>13.8</v>
      </c>
      <c r="U22" s="18">
        <f>[18]Novembro!$D$24</f>
        <v>15.4</v>
      </c>
      <c r="V22" s="18">
        <f>[18]Novembro!$D$25</f>
        <v>22.2</v>
      </c>
      <c r="W22" s="18">
        <f>[18]Novembro!$D$26</f>
        <v>21.7</v>
      </c>
      <c r="X22" s="18">
        <f>[18]Novembro!$D$27</f>
        <v>21.8</v>
      </c>
      <c r="Y22" s="18">
        <f>[18]Novembro!$D$28</f>
        <v>22.2</v>
      </c>
      <c r="Z22" s="18">
        <f>[18]Novembro!$D$29</f>
        <v>23.8</v>
      </c>
      <c r="AA22" s="18">
        <f>[18]Novembro!$D$30</f>
        <v>23.3</v>
      </c>
      <c r="AB22" s="18">
        <f>[18]Novembro!$D$31</f>
        <v>22.2</v>
      </c>
      <c r="AC22" s="18">
        <f>[18]Novembro!$D$32</f>
        <v>24</v>
      </c>
      <c r="AD22" s="18">
        <f>[18]Novembro!$D$33</f>
        <v>23.6</v>
      </c>
      <c r="AE22" s="18">
        <f>[18]Novembro!$D$34</f>
        <v>24.3</v>
      </c>
      <c r="AF22" s="36">
        <f t="shared" si="5"/>
        <v>13.8</v>
      </c>
      <c r="AG22" s="39">
        <f t="shared" si="6"/>
        <v>21.09666666666666</v>
      </c>
    </row>
    <row r="23" spans="1:33" ht="17.100000000000001" customHeight="1" x14ac:dyDescent="0.2">
      <c r="A23" s="15" t="s">
        <v>13</v>
      </c>
      <c r="B23" s="18">
        <f>[19]Novembro!$D$5</f>
        <v>22.2</v>
      </c>
      <c r="C23" s="18">
        <f>[19]Novembro!$D$6</f>
        <v>18.7</v>
      </c>
      <c r="D23" s="18">
        <f>[19]Novembro!$D$7</f>
        <v>19.899999999999999</v>
      </c>
      <c r="E23" s="18">
        <f>[19]Novembro!$D$8</f>
        <v>19.100000000000001</v>
      </c>
      <c r="F23" s="18">
        <f>[19]Novembro!$D$9</f>
        <v>20.100000000000001</v>
      </c>
      <c r="G23" s="18">
        <f>[19]Novembro!$D$10</f>
        <v>20.8</v>
      </c>
      <c r="H23" s="18">
        <f>[19]Novembro!$D$11</f>
        <v>21.5</v>
      </c>
      <c r="I23" s="18">
        <f>[19]Novembro!$D$12</f>
        <v>21</v>
      </c>
      <c r="J23" s="18">
        <f>[19]Novembro!$D$13</f>
        <v>20.5</v>
      </c>
      <c r="K23" s="18">
        <f>[19]Novembro!$D$14</f>
        <v>22.9</v>
      </c>
      <c r="L23" s="18">
        <f>[19]Novembro!$D$15</f>
        <v>22.5</v>
      </c>
      <c r="M23" s="18">
        <f>[19]Novembro!$D$16</f>
        <v>21.3</v>
      </c>
      <c r="N23" s="18">
        <f>[19]Novembro!$D$17</f>
        <v>22.8</v>
      </c>
      <c r="O23" s="18">
        <f>[19]Novembro!$D$18</f>
        <v>21.6</v>
      </c>
      <c r="P23" s="18">
        <f>[19]Novembro!$D$19</f>
        <v>20.3</v>
      </c>
      <c r="Q23" s="18">
        <f>[19]Novembro!$D$20</f>
        <v>20.9</v>
      </c>
      <c r="R23" s="18">
        <f>[19]Novembro!$D$21</f>
        <v>21.2</v>
      </c>
      <c r="S23" s="18">
        <f>[19]Novembro!$D$22</f>
        <v>19.8</v>
      </c>
      <c r="T23" s="18">
        <f>[19]Novembro!$D$23</f>
        <v>14.7</v>
      </c>
      <c r="U23" s="18">
        <f>[19]Novembro!$D$24</f>
        <v>15.9</v>
      </c>
      <c r="V23" s="18">
        <f>[19]Novembro!$D$25</f>
        <v>23.2</v>
      </c>
      <c r="W23" s="18">
        <f>[19]Novembro!$D$26</f>
        <v>22</v>
      </c>
      <c r="X23" s="18">
        <f>[19]Novembro!$D$27</f>
        <v>21.6</v>
      </c>
      <c r="Y23" s="18">
        <f>[19]Novembro!$D$28</f>
        <v>21.3</v>
      </c>
      <c r="Z23" s="18">
        <f>[19]Novembro!$D$29</f>
        <v>22.7</v>
      </c>
      <c r="AA23" s="18">
        <f>[19]Novembro!$D$30</f>
        <v>24.3</v>
      </c>
      <c r="AB23" s="18">
        <f>[19]Novembro!$D$31</f>
        <v>22.4</v>
      </c>
      <c r="AC23" s="18">
        <f>[19]Novembro!$D$32</f>
        <v>23.4</v>
      </c>
      <c r="AD23" s="18">
        <f>[19]Novembro!$D$33</f>
        <v>23.2</v>
      </c>
      <c r="AE23" s="18">
        <f>[19]Novembro!$D$34</f>
        <v>22.2</v>
      </c>
      <c r="AF23" s="36">
        <f t="shared" si="5"/>
        <v>14.7</v>
      </c>
      <c r="AG23" s="39">
        <f t="shared" si="6"/>
        <v>21.133333333333333</v>
      </c>
    </row>
    <row r="24" spans="1:33" ht="17.100000000000001" customHeight="1" x14ac:dyDescent="0.2">
      <c r="A24" s="15" t="s">
        <v>14</v>
      </c>
      <c r="B24" s="18">
        <f>[20]Novembro!$D$5</f>
        <v>20.7</v>
      </c>
      <c r="C24" s="18">
        <f>[20]Novembro!$D$6</f>
        <v>19.5</v>
      </c>
      <c r="D24" s="18">
        <f>[20]Novembro!$D$7</f>
        <v>18.7</v>
      </c>
      <c r="E24" s="18">
        <f>[20]Novembro!$D$8</f>
        <v>20.5</v>
      </c>
      <c r="F24" s="18">
        <f>[20]Novembro!$D$9</f>
        <v>22.2</v>
      </c>
      <c r="G24" s="18">
        <f>[20]Novembro!$D$10</f>
        <v>22</v>
      </c>
      <c r="H24" s="18">
        <f>[20]Novembro!$D$11</f>
        <v>21.5</v>
      </c>
      <c r="I24" s="18">
        <f>[20]Novembro!$D$12</f>
        <v>22.6</v>
      </c>
      <c r="J24" s="18">
        <f>[20]Novembro!$D$13</f>
        <v>21.5</v>
      </c>
      <c r="K24" s="18">
        <f>[20]Novembro!$D$14</f>
        <v>22.6</v>
      </c>
      <c r="L24" s="18">
        <f>[20]Novembro!$D$15</f>
        <v>21.7</v>
      </c>
      <c r="M24" s="18">
        <f>[20]Novembro!$D$16</f>
        <v>21.9</v>
      </c>
      <c r="N24" s="18">
        <f>[20]Novembro!$D$17</f>
        <v>20.9</v>
      </c>
      <c r="O24" s="18">
        <f>[20]Novembro!$D$18</f>
        <v>20.399999999999999</v>
      </c>
      <c r="P24" s="18">
        <f>[20]Novembro!$D$19</f>
        <v>19.600000000000001</v>
      </c>
      <c r="Q24" s="18">
        <f>[20]Novembro!$D$20</f>
        <v>21.2</v>
      </c>
      <c r="R24" s="18">
        <f>[20]Novembro!$D$21</f>
        <v>20.7</v>
      </c>
      <c r="S24" s="18">
        <f>[20]Novembro!$D$22</f>
        <v>20.7</v>
      </c>
      <c r="T24" s="18">
        <f>[20]Novembro!$D$23</f>
        <v>16.899999999999999</v>
      </c>
      <c r="U24" s="18">
        <f>[20]Novembro!$D$24</f>
        <v>15.5</v>
      </c>
      <c r="V24" s="18">
        <f>[20]Novembro!$D$25</f>
        <v>17.100000000000001</v>
      </c>
      <c r="W24" s="18">
        <f>[20]Novembro!$D$26</f>
        <v>22.3</v>
      </c>
      <c r="X24" s="18">
        <f>[20]Novembro!$D$27</f>
        <v>22.3</v>
      </c>
      <c r="Y24" s="18">
        <f>[20]Novembro!$D$28</f>
        <v>22.7</v>
      </c>
      <c r="Z24" s="18">
        <f>[20]Novembro!$D$29</f>
        <v>23.3</v>
      </c>
      <c r="AA24" s="18">
        <f>[20]Novembro!$D$30</f>
        <v>21.8</v>
      </c>
      <c r="AB24" s="18">
        <f>[20]Novembro!$D$31</f>
        <v>21.8</v>
      </c>
      <c r="AC24" s="18">
        <f>[20]Novembro!$D$32</f>
        <v>23.2</v>
      </c>
      <c r="AD24" s="18">
        <f>[20]Novembro!$D$33</f>
        <v>22</v>
      </c>
      <c r="AE24" s="18">
        <f>[20]Novembro!$D$34</f>
        <v>23.5</v>
      </c>
      <c r="AF24" s="36">
        <f t="shared" si="5"/>
        <v>15.5</v>
      </c>
      <c r="AG24" s="39">
        <f t="shared" si="6"/>
        <v>21.043333333333333</v>
      </c>
    </row>
    <row r="25" spans="1:33" ht="17.100000000000001" customHeight="1" x14ac:dyDescent="0.2">
      <c r="A25" s="15" t="s">
        <v>15</v>
      </c>
      <c r="B25" s="18">
        <f>[21]Novembro!$D$5</f>
        <v>18.899999999999999</v>
      </c>
      <c r="C25" s="18">
        <f>[21]Novembro!$D$6</f>
        <v>16.2</v>
      </c>
      <c r="D25" s="18">
        <f>[21]Novembro!$D$7</f>
        <v>10.9</v>
      </c>
      <c r="E25" s="18">
        <f>[21]Novembro!$D$8</f>
        <v>14.4</v>
      </c>
      <c r="F25" s="18">
        <f>[21]Novembro!$D$9</f>
        <v>18.100000000000001</v>
      </c>
      <c r="G25" s="18">
        <f>[21]Novembro!$D$10</f>
        <v>18.100000000000001</v>
      </c>
      <c r="H25" s="18">
        <f>[21]Novembro!$D$11</f>
        <v>20.2</v>
      </c>
      <c r="I25" s="18">
        <f>[21]Novembro!$D$12</f>
        <v>17.899999999999999</v>
      </c>
      <c r="J25" s="18">
        <f>[21]Novembro!$D$13</f>
        <v>19</v>
      </c>
      <c r="K25" s="18">
        <f>[21]Novembro!$D$14</f>
        <v>22.1</v>
      </c>
      <c r="L25" s="18">
        <f>[21]Novembro!$D$15</f>
        <v>16.5</v>
      </c>
      <c r="M25" s="18">
        <f>[21]Novembro!$D$16</f>
        <v>18.2</v>
      </c>
      <c r="N25" s="18">
        <f>[21]Novembro!$D$17</f>
        <v>18.8</v>
      </c>
      <c r="O25" s="18">
        <f>[21]Novembro!$D$18</f>
        <v>18.2</v>
      </c>
      <c r="P25" s="18">
        <f>[21]Novembro!$D$19</f>
        <v>18.3</v>
      </c>
      <c r="Q25" s="18">
        <f>[21]Novembro!$D$20</f>
        <v>21.3</v>
      </c>
      <c r="R25" s="18">
        <f>[21]Novembro!$D$21</f>
        <v>17.8</v>
      </c>
      <c r="S25" s="18">
        <f>[21]Novembro!$D$22</f>
        <v>12.4</v>
      </c>
      <c r="T25" s="18">
        <f>[21]Novembro!$D$23</f>
        <v>13</v>
      </c>
      <c r="U25" s="18">
        <f>[21]Novembro!$D$24</f>
        <v>14.5</v>
      </c>
      <c r="V25" s="18">
        <f>[21]Novembro!$D$25</f>
        <v>17.5</v>
      </c>
      <c r="W25" s="18">
        <f>[21]Novembro!$D$26</f>
        <v>20.2</v>
      </c>
      <c r="X25" s="18">
        <f>[21]Novembro!$D$27</f>
        <v>21.8</v>
      </c>
      <c r="Y25" s="18">
        <f>[21]Novembro!$D$28</f>
        <v>20.8</v>
      </c>
      <c r="Z25" s="18">
        <f>[21]Novembro!$D$29</f>
        <v>21.6</v>
      </c>
      <c r="AA25" s="18">
        <f>[21]Novembro!$D$30</f>
        <v>20.3</v>
      </c>
      <c r="AB25" s="18">
        <f>[21]Novembro!$D$31</f>
        <v>20.7</v>
      </c>
      <c r="AC25" s="18">
        <f>[21]Novembro!$D$32</f>
        <v>20</v>
      </c>
      <c r="AD25" s="18">
        <f>[21]Novembro!$D$33</f>
        <v>20.5</v>
      </c>
      <c r="AE25" s="18">
        <f>[21]Novembro!$D$34</f>
        <v>19.5</v>
      </c>
      <c r="AF25" s="36">
        <f t="shared" si="5"/>
        <v>10.9</v>
      </c>
      <c r="AG25" s="39">
        <f t="shared" si="6"/>
        <v>18.256666666666668</v>
      </c>
    </row>
    <row r="26" spans="1:33" ht="17.100000000000001" customHeight="1" x14ac:dyDescent="0.2">
      <c r="A26" s="15" t="s">
        <v>16</v>
      </c>
      <c r="B26" s="18">
        <f>[22]Novembro!$D$5</f>
        <v>25.9</v>
      </c>
      <c r="C26" s="18">
        <f>[22]Novembro!$D$6</f>
        <v>17.3</v>
      </c>
      <c r="D26" s="18">
        <f>[22]Novembro!$D$7</f>
        <v>17</v>
      </c>
      <c r="E26" s="18">
        <f>[22]Novembro!$D$8</f>
        <v>14.2</v>
      </c>
      <c r="F26" s="18">
        <f>[22]Novembro!$D$9</f>
        <v>14.7</v>
      </c>
      <c r="G26" s="18">
        <f>[22]Novembro!$D$10</f>
        <v>21.1</v>
      </c>
      <c r="H26" s="18">
        <f>[22]Novembro!$D$11</f>
        <v>22.4</v>
      </c>
      <c r="I26" s="18">
        <f>[22]Novembro!$D$12</f>
        <v>19.3</v>
      </c>
      <c r="J26" s="18">
        <f>[22]Novembro!$D$13</f>
        <v>20.9</v>
      </c>
      <c r="K26" s="18">
        <f>[22]Novembro!$D$14</f>
        <v>25.3</v>
      </c>
      <c r="L26" s="18">
        <f>[22]Novembro!$D$15</f>
        <v>20.2</v>
      </c>
      <c r="M26" s="18">
        <f>[22]Novembro!$D$16</f>
        <v>20.3</v>
      </c>
      <c r="N26" s="18">
        <f>[22]Novembro!$D$17</f>
        <v>21</v>
      </c>
      <c r="O26" s="18">
        <f>[22]Novembro!$D$18</f>
        <v>20.8</v>
      </c>
      <c r="P26" s="18">
        <f>[22]Novembro!$D$19</f>
        <v>19.7</v>
      </c>
      <c r="Q26" s="18">
        <f>[22]Novembro!$D$20</f>
        <v>20.8</v>
      </c>
      <c r="R26" s="18">
        <f>[22]Novembro!$D$21</f>
        <v>20.7</v>
      </c>
      <c r="S26" s="18">
        <f>[22]Novembro!$D$22</f>
        <v>17</v>
      </c>
      <c r="T26" s="18">
        <f>[22]Novembro!$D$23</f>
        <v>10.6</v>
      </c>
      <c r="U26" s="18">
        <f>[22]Novembro!$D$24</f>
        <v>14.1</v>
      </c>
      <c r="V26" s="18">
        <f>[22]Novembro!$D$25</f>
        <v>21.1</v>
      </c>
      <c r="W26" s="18">
        <f>[22]Novembro!$D$26</f>
        <v>21.7</v>
      </c>
      <c r="X26" s="18">
        <f>[22]Novembro!$D$27</f>
        <v>20.2</v>
      </c>
      <c r="Y26" s="18">
        <f>[22]Novembro!$D$28</f>
        <v>22.7</v>
      </c>
      <c r="Z26" s="18">
        <f>[22]Novembro!$D$29</f>
        <v>24.9</v>
      </c>
      <c r="AA26" s="18">
        <f>[22]Novembro!$D$30</f>
        <v>23</v>
      </c>
      <c r="AB26" s="18">
        <f>[22]Novembro!$D$31</f>
        <v>24.8</v>
      </c>
      <c r="AC26" s="18">
        <f>[22]Novembro!$D$32</f>
        <v>20.8</v>
      </c>
      <c r="AD26" s="18">
        <f>[22]Novembro!$D$33</f>
        <v>22.7</v>
      </c>
      <c r="AE26" s="18">
        <f>[22]Novembro!$D$34</f>
        <v>21.5</v>
      </c>
      <c r="AF26" s="36">
        <f t="shared" si="5"/>
        <v>10.6</v>
      </c>
      <c r="AG26" s="39">
        <f t="shared" si="6"/>
        <v>20.223333333333336</v>
      </c>
    </row>
    <row r="27" spans="1:33" ht="17.100000000000001" customHeight="1" x14ac:dyDescent="0.2">
      <c r="A27" s="15" t="s">
        <v>17</v>
      </c>
      <c r="B27" s="18">
        <f>[23]Novembro!$D$5</f>
        <v>19.399999999999999</v>
      </c>
      <c r="C27" s="18">
        <f>[23]Novembro!$D$6</f>
        <v>18.8</v>
      </c>
      <c r="D27" s="18">
        <f>[23]Novembro!$D$7</f>
        <v>16</v>
      </c>
      <c r="E27" s="18">
        <f>[23]Novembro!$D$8</f>
        <v>13.9</v>
      </c>
      <c r="F27" s="18">
        <f>[23]Novembro!$D$9</f>
        <v>18.600000000000001</v>
      </c>
      <c r="G27" s="18">
        <f>[23]Novembro!$D$10</f>
        <v>19</v>
      </c>
      <c r="H27" s="18">
        <f>[23]Novembro!$D$11</f>
        <v>19.899999999999999</v>
      </c>
      <c r="I27" s="18">
        <f>[23]Novembro!$D$12</f>
        <v>21.4</v>
      </c>
      <c r="J27" s="18">
        <f>[23]Novembro!$D$13</f>
        <v>17.5</v>
      </c>
      <c r="K27" s="18">
        <f>[23]Novembro!$D$14</f>
        <v>20.399999999999999</v>
      </c>
      <c r="L27" s="18">
        <f>[23]Novembro!$D$15</f>
        <v>18.899999999999999</v>
      </c>
      <c r="M27" s="18">
        <f>[23]Novembro!$D$16</f>
        <v>19.7</v>
      </c>
      <c r="N27" s="18">
        <f>[23]Novembro!$D$17</f>
        <v>20.399999999999999</v>
      </c>
      <c r="O27" s="18">
        <f>[23]Novembro!$D$18</f>
        <v>19.2</v>
      </c>
      <c r="P27" s="18">
        <f>[23]Novembro!$D$19</f>
        <v>18.399999999999999</v>
      </c>
      <c r="Q27" s="18">
        <f>[23]Novembro!$D$20</f>
        <v>18.3</v>
      </c>
      <c r="R27" s="18">
        <f>[23]Novembro!$D$21</f>
        <v>17.3</v>
      </c>
      <c r="S27" s="18">
        <f>[23]Novembro!$D$22</f>
        <v>16.5</v>
      </c>
      <c r="T27" s="18">
        <f>[23]Novembro!$D$23</f>
        <v>7.9</v>
      </c>
      <c r="U27" s="18">
        <f>[23]Novembro!$D$24</f>
        <v>11.2</v>
      </c>
      <c r="V27" s="18">
        <f>[23]Novembro!$D$25</f>
        <v>14.1</v>
      </c>
      <c r="W27" s="18">
        <f>[23]Novembro!$D$26</f>
        <v>18.8</v>
      </c>
      <c r="X27" s="18">
        <f>[23]Novembro!$D$27</f>
        <v>21.7</v>
      </c>
      <c r="Y27" s="18">
        <f>[23]Novembro!$D$28</f>
        <v>18.600000000000001</v>
      </c>
      <c r="Z27" s="18">
        <f>[23]Novembro!$D$29</f>
        <v>21</v>
      </c>
      <c r="AA27" s="18">
        <f>[23]Novembro!$D$30</f>
        <v>21.6</v>
      </c>
      <c r="AB27" s="18">
        <f>[23]Novembro!$D$31</f>
        <v>21.6</v>
      </c>
      <c r="AC27" s="18">
        <f>[23]Novembro!$D$32</f>
        <v>22.6</v>
      </c>
      <c r="AD27" s="18">
        <f>[23]Novembro!$D$33</f>
        <v>21.7</v>
      </c>
      <c r="AE27" s="18">
        <f>[23]Novembro!$D$34</f>
        <v>21.8</v>
      </c>
      <c r="AF27" s="36">
        <f>MIN(B27:AE27)</f>
        <v>7.9</v>
      </c>
      <c r="AG27" s="39">
        <f>AVERAGE(B27:AE27)</f>
        <v>18.540000000000003</v>
      </c>
    </row>
    <row r="28" spans="1:33" ht="17.100000000000001" customHeight="1" x14ac:dyDescent="0.2">
      <c r="A28" s="15" t="s">
        <v>18</v>
      </c>
      <c r="B28" s="18">
        <f>[24]Novembro!$D$5</f>
        <v>17.899999999999999</v>
      </c>
      <c r="C28" s="18">
        <f>[24]Novembro!$D$6</f>
        <v>17.3</v>
      </c>
      <c r="D28" s="18">
        <f>[24]Novembro!$D$7</f>
        <v>17.399999999999999</v>
      </c>
      <c r="E28" s="18">
        <f>[24]Novembro!$D$8</f>
        <v>18.600000000000001</v>
      </c>
      <c r="F28" s="18">
        <f>[24]Novembro!$D$9</f>
        <v>20.2</v>
      </c>
      <c r="G28" s="18">
        <f>[24]Novembro!$D$10</f>
        <v>19.399999999999999</v>
      </c>
      <c r="H28" s="18">
        <f>[24]Novembro!$D$11</f>
        <v>19.2</v>
      </c>
      <c r="I28" s="18">
        <f>[24]Novembro!$D$12</f>
        <v>19</v>
      </c>
      <c r="J28" s="18">
        <f>[24]Novembro!$D$13</f>
        <v>18.3</v>
      </c>
      <c r="K28" s="18">
        <f>[24]Novembro!$D$14</f>
        <v>19.600000000000001</v>
      </c>
      <c r="L28" s="18">
        <f>[24]Novembro!$D$15</f>
        <v>20.8</v>
      </c>
      <c r="M28" s="18">
        <f>[24]Novembro!$D$16</f>
        <v>20.100000000000001</v>
      </c>
      <c r="N28" s="18">
        <f>[24]Novembro!$D$17</f>
        <v>19.600000000000001</v>
      </c>
      <c r="O28" s="18">
        <f>[24]Novembro!$D$18</f>
        <v>19.899999999999999</v>
      </c>
      <c r="P28" s="18">
        <f>[24]Novembro!$D$19</f>
        <v>19</v>
      </c>
      <c r="Q28" s="18">
        <f>[24]Novembro!$D$20</f>
        <v>18.7</v>
      </c>
      <c r="R28" s="18">
        <f>[24]Novembro!$D$21</f>
        <v>18.100000000000001</v>
      </c>
      <c r="S28" s="18">
        <f>[24]Novembro!$D$22</f>
        <v>17.399999999999999</v>
      </c>
      <c r="T28" s="18">
        <f>[24]Novembro!$D$23</f>
        <v>13.5</v>
      </c>
      <c r="U28" s="18">
        <f>[24]Novembro!$D$24</f>
        <v>16.5</v>
      </c>
      <c r="V28" s="18">
        <f>[24]Novembro!$D$25</f>
        <v>21.2</v>
      </c>
      <c r="W28" s="18">
        <f>[24]Novembro!$D$26</f>
        <v>18.5</v>
      </c>
      <c r="X28" s="18">
        <f>[24]Novembro!$D$27</f>
        <v>18.600000000000001</v>
      </c>
      <c r="Y28" s="18">
        <f>[24]Novembro!$D$28</f>
        <v>19.5</v>
      </c>
      <c r="Z28" s="18">
        <f>[24]Novembro!$D$29</f>
        <v>20.3</v>
      </c>
      <c r="AA28" s="18">
        <f>[24]Novembro!$D$30</f>
        <v>20.8</v>
      </c>
      <c r="AB28" s="18">
        <f>[24]Novembro!$D$31</f>
        <v>21.5</v>
      </c>
      <c r="AC28" s="18">
        <f>[24]Novembro!$D$32</f>
        <v>21</v>
      </c>
      <c r="AD28" s="18">
        <f>[24]Novembro!$D$33</f>
        <v>20.6</v>
      </c>
      <c r="AE28" s="18">
        <f>[24]Novembro!$D$34</f>
        <v>21.1</v>
      </c>
      <c r="AF28" s="36">
        <f t="shared" si="5"/>
        <v>13.5</v>
      </c>
      <c r="AG28" s="39">
        <f t="shared" si="6"/>
        <v>19.120000000000005</v>
      </c>
    </row>
    <row r="29" spans="1:33" ht="17.100000000000001" customHeight="1" x14ac:dyDescent="0.2">
      <c r="A29" s="15" t="s">
        <v>19</v>
      </c>
      <c r="B29" s="18">
        <f>[25]Novembro!$D$5</f>
        <v>19.600000000000001</v>
      </c>
      <c r="C29" s="18">
        <f>[25]Novembro!$D$6</f>
        <v>17.100000000000001</v>
      </c>
      <c r="D29" s="18">
        <f>[25]Novembro!$D$7</f>
        <v>10.9</v>
      </c>
      <c r="E29" s="18">
        <f>[25]Novembro!$D$8</f>
        <v>13.5</v>
      </c>
      <c r="F29" s="18">
        <f>[25]Novembro!$D$9</f>
        <v>18.399999999999999</v>
      </c>
      <c r="G29" s="18">
        <f>[25]Novembro!$D$10</f>
        <v>19.5</v>
      </c>
      <c r="H29" s="18">
        <f>[25]Novembro!$D$11</f>
        <v>20.9</v>
      </c>
      <c r="I29" s="18">
        <f>[25]Novembro!$D$12</f>
        <v>21.2</v>
      </c>
      <c r="J29" s="18">
        <f>[25]Novembro!$D$13</f>
        <v>19.8</v>
      </c>
      <c r="K29" s="18">
        <f>[25]Novembro!$D$14</f>
        <v>21.3</v>
      </c>
      <c r="L29" s="18">
        <f>[25]Novembro!$D$15</f>
        <v>17.5</v>
      </c>
      <c r="M29" s="18">
        <f>[25]Novembro!$D$16</f>
        <v>18.100000000000001</v>
      </c>
      <c r="N29" s="18">
        <f>[25]Novembro!$D$17</f>
        <v>18.600000000000001</v>
      </c>
      <c r="O29" s="18">
        <f>[25]Novembro!$D$18</f>
        <v>19.100000000000001</v>
      </c>
      <c r="P29" s="18">
        <f>[25]Novembro!$D$19</f>
        <v>20.5</v>
      </c>
      <c r="Q29" s="18">
        <f>[25]Novembro!$D$20</f>
        <v>17.600000000000001</v>
      </c>
      <c r="R29" s="18">
        <f>[25]Novembro!$D$21</f>
        <v>19.100000000000001</v>
      </c>
      <c r="S29" s="18">
        <f>[25]Novembro!$D$22</f>
        <v>13</v>
      </c>
      <c r="T29" s="18">
        <f>[25]Novembro!$D$23</f>
        <v>12.8</v>
      </c>
      <c r="U29" s="18">
        <f>[25]Novembro!$D$24</f>
        <v>16.399999999999999</v>
      </c>
      <c r="V29" s="18">
        <f>[25]Novembro!$D$25</f>
        <v>17.7</v>
      </c>
      <c r="W29" s="18">
        <f>[25]Novembro!$D$26</f>
        <v>19</v>
      </c>
      <c r="X29" s="18">
        <f>[25]Novembro!$D$27</f>
        <v>17.3</v>
      </c>
      <c r="Y29" s="18">
        <f>[25]Novembro!$D$28</f>
        <v>20.8</v>
      </c>
      <c r="Z29" s="18">
        <f>[25]Novembro!$D$29</f>
        <v>22.5</v>
      </c>
      <c r="AA29" s="18">
        <f>[25]Novembro!$D$30</f>
        <v>19.7</v>
      </c>
      <c r="AB29" s="18">
        <f>[25]Novembro!$D$31</f>
        <v>23.5</v>
      </c>
      <c r="AC29" s="18">
        <f>[25]Novembro!$D$32</f>
        <v>22.5</v>
      </c>
      <c r="AD29" s="18">
        <f>[25]Novembro!$D$33</f>
        <v>20.3</v>
      </c>
      <c r="AE29" s="18">
        <f>[25]Novembro!$D$34</f>
        <v>18.600000000000001</v>
      </c>
      <c r="AF29" s="36">
        <f t="shared" si="5"/>
        <v>10.9</v>
      </c>
      <c r="AG29" s="39">
        <f t="shared" si="6"/>
        <v>18.560000000000002</v>
      </c>
    </row>
    <row r="30" spans="1:33" ht="17.100000000000001" customHeight="1" x14ac:dyDescent="0.2">
      <c r="A30" s="15" t="s">
        <v>31</v>
      </c>
      <c r="B30" s="18">
        <f>[26]Novembro!$D$5</f>
        <v>19.399999999999999</v>
      </c>
      <c r="C30" s="18">
        <f>[26]Novembro!$D$6</f>
        <v>17.399999999999999</v>
      </c>
      <c r="D30" s="18">
        <f>[26]Novembro!$D$7</f>
        <v>16.3</v>
      </c>
      <c r="E30" s="18">
        <f>[26]Novembro!$D$8</f>
        <v>15.4</v>
      </c>
      <c r="F30" s="18">
        <f>[26]Novembro!$D$9</f>
        <v>18.7</v>
      </c>
      <c r="G30" s="18">
        <f>[26]Novembro!$D$10</f>
        <v>19.8</v>
      </c>
      <c r="H30" s="18">
        <f>[26]Novembro!$D$11</f>
        <v>20.6</v>
      </c>
      <c r="I30" s="18">
        <f>[26]Novembro!$D$12</f>
        <v>21.5</v>
      </c>
      <c r="J30" s="18">
        <f>[26]Novembro!$D$13</f>
        <v>18.899999999999999</v>
      </c>
      <c r="K30" s="18">
        <f>[26]Novembro!$D$14</f>
        <v>22.3</v>
      </c>
      <c r="L30" s="18">
        <f>[26]Novembro!$D$15</f>
        <v>19</v>
      </c>
      <c r="M30" s="18">
        <f>[26]Novembro!$D$16</f>
        <v>19.899999999999999</v>
      </c>
      <c r="N30" s="18">
        <f>[26]Novembro!$D$17</f>
        <v>20.8</v>
      </c>
      <c r="O30" s="18">
        <f>[26]Novembro!$D$18</f>
        <v>19.7</v>
      </c>
      <c r="P30" s="18">
        <f>[26]Novembro!$D$19</f>
        <v>19.8</v>
      </c>
      <c r="Q30" s="18">
        <f>[26]Novembro!$D$20</f>
        <v>18.899999999999999</v>
      </c>
      <c r="R30" s="18">
        <f>[26]Novembro!$D$21</f>
        <v>19.100000000000001</v>
      </c>
      <c r="S30" s="18">
        <f>[26]Novembro!$D$22</f>
        <v>15.7</v>
      </c>
      <c r="T30" s="18">
        <f>[26]Novembro!$D$23</f>
        <v>9.8000000000000007</v>
      </c>
      <c r="U30" s="18">
        <f>[26]Novembro!$D$24</f>
        <v>15.5</v>
      </c>
      <c r="V30" s="18">
        <f>[26]Novembro!$D$25</f>
        <v>19.399999999999999</v>
      </c>
      <c r="W30" s="18">
        <f>[26]Novembro!$D$26</f>
        <v>21.2</v>
      </c>
      <c r="X30" s="18">
        <f>[26]Novembro!$D$27</f>
        <v>21</v>
      </c>
      <c r="Y30" s="18">
        <f>[26]Novembro!$D$28</f>
        <v>19.8</v>
      </c>
      <c r="Z30" s="18">
        <f>[26]Novembro!$D$29</f>
        <v>22.6</v>
      </c>
      <c r="AA30" s="18">
        <f>[26]Novembro!$D$30</f>
        <v>21.3</v>
      </c>
      <c r="AB30" s="18">
        <f>[26]Novembro!$D$31</f>
        <v>22.6</v>
      </c>
      <c r="AC30" s="18">
        <f>[26]Novembro!$D$32</f>
        <v>22.6</v>
      </c>
      <c r="AD30" s="18">
        <f>[26]Novembro!$D$33</f>
        <v>21.2</v>
      </c>
      <c r="AE30" s="18">
        <f>[26]Novembro!$D$34</f>
        <v>23</v>
      </c>
      <c r="AF30" s="36">
        <f t="shared" si="5"/>
        <v>9.8000000000000007</v>
      </c>
      <c r="AG30" s="39">
        <f t="shared" si="6"/>
        <v>19.440000000000005</v>
      </c>
    </row>
    <row r="31" spans="1:33" ht="17.100000000000001" customHeight="1" x14ac:dyDescent="0.2">
      <c r="A31" s="15" t="s">
        <v>51</v>
      </c>
      <c r="B31" s="18">
        <f>[27]Novembro!$D$5</f>
        <v>21.1</v>
      </c>
      <c r="C31" s="18">
        <f>[27]Novembro!$D$6</f>
        <v>17.7</v>
      </c>
      <c r="D31" s="18">
        <f>[27]Novembro!$D$7</f>
        <v>17.8</v>
      </c>
      <c r="E31" s="18">
        <f>[27]Novembro!$D$8</f>
        <v>20.399999999999999</v>
      </c>
      <c r="F31" s="18">
        <f>[27]Novembro!$D$9</f>
        <v>20.9</v>
      </c>
      <c r="G31" s="18">
        <f>[27]Novembro!$D$10</f>
        <v>21.1</v>
      </c>
      <c r="H31" s="18">
        <f>[27]Novembro!$D$11</f>
        <v>20.3</v>
      </c>
      <c r="I31" s="18">
        <f>[27]Novembro!$D$12</f>
        <v>21</v>
      </c>
      <c r="J31" s="18">
        <f>[27]Novembro!$D$13</f>
        <v>20.9</v>
      </c>
      <c r="K31" s="18">
        <f>[27]Novembro!$D$14</f>
        <v>20.9</v>
      </c>
      <c r="L31" s="18">
        <f>[27]Novembro!$D$15</f>
        <v>22</v>
      </c>
      <c r="M31" s="18">
        <f>[27]Novembro!$D$16</f>
        <v>20.7</v>
      </c>
      <c r="N31" s="18">
        <f>[27]Novembro!$D$17</f>
        <v>20.100000000000001</v>
      </c>
      <c r="O31" s="18">
        <f>[27]Novembro!$D$18</f>
        <v>21.2</v>
      </c>
      <c r="P31" s="18">
        <f>[27]Novembro!$D$19</f>
        <v>19.7</v>
      </c>
      <c r="Q31" s="18">
        <f>[27]Novembro!$D$20</f>
        <v>20.399999999999999</v>
      </c>
      <c r="R31" s="18">
        <f>[27]Novembro!$D$21</f>
        <v>21.2</v>
      </c>
      <c r="S31" s="18">
        <f>[27]Novembro!$D$22</f>
        <v>19.8</v>
      </c>
      <c r="T31" s="18">
        <f>[27]Novembro!$D$23</f>
        <v>16.3</v>
      </c>
      <c r="U31" s="18">
        <f>[27]Novembro!$D$24</f>
        <v>20.3</v>
      </c>
      <c r="V31" s="18">
        <f>[27]Novembro!$D$25</f>
        <v>22.6</v>
      </c>
      <c r="W31" s="18">
        <f>[27]Novembro!$D$26</f>
        <v>19.8</v>
      </c>
      <c r="X31" s="18">
        <f>[27]Novembro!$D$27</f>
        <v>21.9</v>
      </c>
      <c r="Y31" s="18">
        <f>[27]Novembro!$D$28</f>
        <v>22.2</v>
      </c>
      <c r="Z31" s="18">
        <f>[27]Novembro!$D$29</f>
        <v>22.6</v>
      </c>
      <c r="AA31" s="18">
        <f>[27]Novembro!$D$30</f>
        <v>23</v>
      </c>
      <c r="AB31" s="18">
        <f>[27]Novembro!$D$31</f>
        <v>22.1</v>
      </c>
      <c r="AC31" s="18">
        <f>[27]Novembro!$D$32</f>
        <v>21</v>
      </c>
      <c r="AD31" s="18">
        <f>[27]Novembro!$D$33</f>
        <v>21.9</v>
      </c>
      <c r="AE31" s="18">
        <f>[27]Novembro!$D$34</f>
        <v>21.5</v>
      </c>
      <c r="AF31" s="36">
        <f>MIN(B31:AE31)</f>
        <v>16.3</v>
      </c>
      <c r="AG31" s="39">
        <f>AVERAGE(B31:AE31)</f>
        <v>20.746666666666666</v>
      </c>
    </row>
    <row r="32" spans="1:33" ht="17.100000000000001" customHeight="1" x14ac:dyDescent="0.2">
      <c r="A32" s="15" t="s">
        <v>20</v>
      </c>
      <c r="B32" s="18" t="str">
        <f>[28]Novembro!$D$5</f>
        <v>*</v>
      </c>
      <c r="C32" s="18" t="str">
        <f>[28]Novembro!$D$6</f>
        <v>*</v>
      </c>
      <c r="D32" s="18">
        <f>[28]Novembro!$D$7</f>
        <v>22.4</v>
      </c>
      <c r="E32" s="18">
        <f>[28]Novembro!$D$8</f>
        <v>19.7</v>
      </c>
      <c r="F32" s="18">
        <f>[28]Novembro!$D$9</f>
        <v>20.8</v>
      </c>
      <c r="G32" s="18">
        <f>[28]Novembro!$D$10</f>
        <v>21.1</v>
      </c>
      <c r="H32" s="18">
        <f>[28]Novembro!$D$11</f>
        <v>22.3</v>
      </c>
      <c r="I32" s="18">
        <f>[28]Novembro!$D$12</f>
        <v>23.3</v>
      </c>
      <c r="J32" s="18">
        <f>[28]Novembro!$D$13</f>
        <v>23.1</v>
      </c>
      <c r="K32" s="18">
        <f>[28]Novembro!$D$14</f>
        <v>23.6</v>
      </c>
      <c r="L32" s="18">
        <f>[28]Novembro!$D$15</f>
        <v>21.9</v>
      </c>
      <c r="M32" s="18">
        <f>[28]Novembro!$D$16</f>
        <v>21.2</v>
      </c>
      <c r="N32" s="18">
        <f>[28]Novembro!$D$17</f>
        <v>18.399999999999999</v>
      </c>
      <c r="O32" s="18">
        <f>[28]Novembro!$D$18</f>
        <v>20.2</v>
      </c>
      <c r="P32" s="18">
        <f>[28]Novembro!$D$19</f>
        <v>20.8</v>
      </c>
      <c r="Q32" s="18">
        <f>[28]Novembro!$D$20</f>
        <v>22.4</v>
      </c>
      <c r="R32" s="18">
        <f>[28]Novembro!$D$21</f>
        <v>23.1</v>
      </c>
      <c r="S32" s="18">
        <f>[28]Novembro!$D$22</f>
        <v>21.8</v>
      </c>
      <c r="T32" s="18">
        <f>[28]Novembro!$D$23</f>
        <v>16.8</v>
      </c>
      <c r="U32" s="18">
        <f>[28]Novembro!$D$24</f>
        <v>15.7</v>
      </c>
      <c r="V32" s="18">
        <f>[28]Novembro!$D$25</f>
        <v>18.600000000000001</v>
      </c>
      <c r="W32" s="18">
        <f>[28]Novembro!$D$26</f>
        <v>22.9</v>
      </c>
      <c r="X32" s="18">
        <f>[28]Novembro!$D$27</f>
        <v>23.1</v>
      </c>
      <c r="Y32" s="18">
        <f>[28]Novembro!$D$28</f>
        <v>23.8</v>
      </c>
      <c r="Z32" s="18">
        <f>[28]Novembro!$D$29</f>
        <v>24.3</v>
      </c>
      <c r="AA32" s="18">
        <f>[28]Novembro!$D$30</f>
        <v>23.5</v>
      </c>
      <c r="AB32" s="18">
        <f>[28]Novembro!$D$31</f>
        <v>23.2</v>
      </c>
      <c r="AC32" s="18">
        <f>[28]Novembro!$D$32</f>
        <v>24.8</v>
      </c>
      <c r="AD32" s="18">
        <f>[28]Novembro!$D$33</f>
        <v>23.1</v>
      </c>
      <c r="AE32" s="18">
        <f>[28]Novembro!$D$34</f>
        <v>23</v>
      </c>
      <c r="AF32" s="36">
        <f>MIN(B32:AE32)</f>
        <v>15.7</v>
      </c>
      <c r="AG32" s="39">
        <f>AVERAGE(B32:AE32)</f>
        <v>21.746428571428574</v>
      </c>
    </row>
    <row r="33" spans="1:35" s="5" customFormat="1" ht="17.100000000000001" customHeight="1" x14ac:dyDescent="0.2">
      <c r="A33" s="29" t="s">
        <v>35</v>
      </c>
      <c r="B33" s="30">
        <f t="shared" ref="B33:AF33" si="7">MIN(B5:B32)</f>
        <v>17.399999999999999</v>
      </c>
      <c r="C33" s="30">
        <f t="shared" si="7"/>
        <v>16</v>
      </c>
      <c r="D33" s="30">
        <f t="shared" si="7"/>
        <v>10.9</v>
      </c>
      <c r="E33" s="30">
        <f t="shared" si="7"/>
        <v>10.9</v>
      </c>
      <c r="F33" s="30">
        <f t="shared" si="7"/>
        <v>13.6</v>
      </c>
      <c r="G33" s="30">
        <f t="shared" si="7"/>
        <v>17.100000000000001</v>
      </c>
      <c r="H33" s="30">
        <f t="shared" si="7"/>
        <v>17.399999999999999</v>
      </c>
      <c r="I33" s="30">
        <f t="shared" si="7"/>
        <v>17.899999999999999</v>
      </c>
      <c r="J33" s="30">
        <f t="shared" si="7"/>
        <v>17.5</v>
      </c>
      <c r="K33" s="30">
        <f t="shared" si="7"/>
        <v>18.600000000000001</v>
      </c>
      <c r="L33" s="30">
        <f t="shared" si="7"/>
        <v>16.5</v>
      </c>
      <c r="M33" s="30">
        <f t="shared" si="7"/>
        <v>18</v>
      </c>
      <c r="N33" s="30">
        <f t="shared" si="7"/>
        <v>18.399999999999999</v>
      </c>
      <c r="O33" s="30">
        <f t="shared" si="7"/>
        <v>17.5</v>
      </c>
      <c r="P33" s="30">
        <f t="shared" si="7"/>
        <v>17</v>
      </c>
      <c r="Q33" s="30">
        <f t="shared" si="7"/>
        <v>17.600000000000001</v>
      </c>
      <c r="R33" s="30">
        <f t="shared" si="7"/>
        <v>16.7</v>
      </c>
      <c r="S33" s="30">
        <f t="shared" si="7"/>
        <v>12.4</v>
      </c>
      <c r="T33" s="30">
        <f t="shared" si="7"/>
        <v>7.9</v>
      </c>
      <c r="U33" s="30">
        <f t="shared" si="7"/>
        <v>10.9</v>
      </c>
      <c r="V33" s="30">
        <f t="shared" si="7"/>
        <v>14.1</v>
      </c>
      <c r="W33" s="30">
        <f t="shared" si="7"/>
        <v>17.899999999999999</v>
      </c>
      <c r="X33" s="30">
        <f t="shared" si="7"/>
        <v>16.600000000000001</v>
      </c>
      <c r="Y33" s="30">
        <f t="shared" si="7"/>
        <v>18.2</v>
      </c>
      <c r="Z33" s="30">
        <f t="shared" si="7"/>
        <v>19.8</v>
      </c>
      <c r="AA33" s="30">
        <f t="shared" si="7"/>
        <v>19.7</v>
      </c>
      <c r="AB33" s="30">
        <f t="shared" si="7"/>
        <v>20.3</v>
      </c>
      <c r="AC33" s="30">
        <f t="shared" si="7"/>
        <v>18.600000000000001</v>
      </c>
      <c r="AD33" s="30">
        <f t="shared" si="7"/>
        <v>20.3</v>
      </c>
      <c r="AE33" s="30">
        <f t="shared" si="7"/>
        <v>18.600000000000001</v>
      </c>
      <c r="AF33" s="36">
        <f t="shared" si="7"/>
        <v>7.9</v>
      </c>
      <c r="AG33" s="39">
        <f>AVERAGE(AG5:AG32)</f>
        <v>20.031421710063341</v>
      </c>
    </row>
    <row r="34" spans="1:35" s="57" customFormat="1" x14ac:dyDescent="0.2">
      <c r="A34" s="81"/>
      <c r="B34" s="82"/>
      <c r="C34" s="82"/>
      <c r="D34" s="82" t="s">
        <v>138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03"/>
      <c r="AG34" s="104"/>
    </row>
    <row r="35" spans="1:35" s="57" customFormat="1" x14ac:dyDescent="0.2">
      <c r="A35" s="85"/>
      <c r="B35" s="86"/>
      <c r="C35" s="86"/>
      <c r="D35" s="86"/>
      <c r="E35" s="86"/>
      <c r="F35" s="86"/>
      <c r="G35" s="86"/>
      <c r="H35" s="87"/>
      <c r="I35" s="87"/>
      <c r="J35" s="87"/>
      <c r="K35" s="87"/>
      <c r="L35" s="87" t="s">
        <v>52</v>
      </c>
      <c r="M35" s="87"/>
      <c r="N35" s="87"/>
      <c r="O35" s="87"/>
      <c r="P35" s="87"/>
      <c r="Q35" s="129" t="s">
        <v>139</v>
      </c>
      <c r="R35" s="129"/>
      <c r="S35" s="129"/>
      <c r="T35" s="129"/>
      <c r="U35" s="129"/>
      <c r="V35" s="87"/>
      <c r="W35" s="87"/>
      <c r="X35" s="87"/>
      <c r="Y35" s="87"/>
      <c r="Z35" s="88"/>
      <c r="AA35" s="88"/>
      <c r="AB35" s="88"/>
      <c r="AC35" s="87"/>
      <c r="AD35" s="89"/>
      <c r="AE35" s="87"/>
      <c r="AF35" s="87"/>
      <c r="AG35" s="98"/>
      <c r="AH35" s="77"/>
    </row>
    <row r="36" spans="1:35" s="57" customFormat="1" x14ac:dyDescent="0.2">
      <c r="A36" s="91"/>
      <c r="B36" s="87"/>
      <c r="C36" s="87"/>
      <c r="D36" s="87"/>
      <c r="E36" s="87"/>
      <c r="F36" s="87"/>
      <c r="G36" s="87"/>
      <c r="H36" s="87"/>
      <c r="I36" s="92"/>
      <c r="J36" s="92"/>
      <c r="K36" s="92"/>
      <c r="L36" s="92" t="s">
        <v>53</v>
      </c>
      <c r="M36" s="92"/>
      <c r="N36" s="92"/>
      <c r="O36" s="92"/>
      <c r="P36" s="92"/>
      <c r="Q36" s="130" t="s">
        <v>140</v>
      </c>
      <c r="R36" s="130"/>
      <c r="S36" s="130"/>
      <c r="T36" s="130"/>
      <c r="U36" s="130"/>
      <c r="V36" s="92"/>
      <c r="W36" s="92"/>
      <c r="X36" s="92"/>
      <c r="Y36" s="92"/>
      <c r="Z36" s="87"/>
      <c r="AA36" s="87"/>
      <c r="AB36" s="87"/>
      <c r="AC36" s="87"/>
      <c r="AD36" s="89"/>
      <c r="AE36" s="93"/>
      <c r="AF36" s="105"/>
      <c r="AG36" s="90"/>
      <c r="AH36" s="77"/>
      <c r="AI36" s="77"/>
    </row>
    <row r="37" spans="1:35" s="57" customFormat="1" x14ac:dyDescent="0.2">
      <c r="A37" s="95"/>
      <c r="B37" s="96"/>
      <c r="C37" s="96"/>
      <c r="D37" s="96"/>
      <c r="E37" s="96" t="s">
        <v>141</v>
      </c>
      <c r="F37" s="96"/>
      <c r="G37" s="96"/>
      <c r="H37" s="96"/>
      <c r="I37" s="96"/>
      <c r="J37" s="88"/>
      <c r="K37" s="87"/>
      <c r="L37" s="87"/>
      <c r="M37" s="87"/>
      <c r="N37" s="87"/>
      <c r="O37" s="87"/>
      <c r="P37" s="87"/>
      <c r="Q37" s="97"/>
      <c r="R37" s="97"/>
      <c r="S37" s="9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9"/>
      <c r="AG37" s="106"/>
      <c r="AH37" s="80"/>
    </row>
    <row r="38" spans="1:35" ht="13.5" thickBot="1" x14ac:dyDescent="0.25">
      <c r="A38" s="109"/>
      <c r="B38" s="110"/>
      <c r="C38" s="110"/>
      <c r="D38" s="110"/>
      <c r="E38" s="111"/>
      <c r="F38" s="111"/>
      <c r="G38" s="111"/>
      <c r="H38" s="111"/>
      <c r="I38" s="111"/>
      <c r="J38" s="111"/>
      <c r="K38" s="111"/>
      <c r="L38" s="111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2"/>
      <c r="AG38" s="113"/>
    </row>
    <row r="40" spans="1:35" x14ac:dyDescent="0.2">
      <c r="H40" s="2" t="s">
        <v>54</v>
      </c>
    </row>
    <row r="42" spans="1:35" x14ac:dyDescent="0.2">
      <c r="D42" s="2" t="s">
        <v>54</v>
      </c>
      <c r="M42" s="2" t="s">
        <v>54</v>
      </c>
    </row>
    <row r="43" spans="1:35" x14ac:dyDescent="0.2">
      <c r="V43" s="2" t="s">
        <v>54</v>
      </c>
    </row>
  </sheetData>
  <sheetProtection password="C6EC" sheet="1" objects="1" scenarios="1"/>
  <mergeCells count="35">
    <mergeCell ref="A2:A4"/>
    <mergeCell ref="Q35:U35"/>
    <mergeCell ref="Q36:U36"/>
    <mergeCell ref="N3:N4"/>
    <mergeCell ref="Z3:Z4"/>
    <mergeCell ref="S3:S4"/>
    <mergeCell ref="T3:T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M3:M4"/>
    <mergeCell ref="V3:V4"/>
    <mergeCell ref="I3:I4"/>
    <mergeCell ref="B2:AG2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9" zoomScale="90" zoomScaleNormal="90" workbookViewId="0">
      <selection activeCell="X45" sqref="X45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  <col min="33" max="33" width="9.28515625" style="1" bestFit="1" customWidth="1"/>
  </cols>
  <sheetData>
    <row r="1" spans="1:33" ht="20.100000000000001" customHeight="1" x14ac:dyDescent="0.2">
      <c r="A1" s="134" t="s">
        <v>25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3" s="4" customFormat="1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7"/>
    </row>
    <row r="3" spans="1:33" s="5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34" t="s">
        <v>40</v>
      </c>
      <c r="AG3" s="8"/>
    </row>
    <row r="4" spans="1:33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  <c r="AG4" s="8"/>
    </row>
    <row r="5" spans="1:33" s="5" customFormat="1" ht="20.100000000000001" customHeight="1" x14ac:dyDescent="0.2">
      <c r="A5" s="15" t="s">
        <v>47</v>
      </c>
      <c r="B5" s="16">
        <f>[1]Novembro!$E$5</f>
        <v>68.857142857142861</v>
      </c>
      <c r="C5" s="16">
        <f>[1]Novembro!$E$6</f>
        <v>71.875</v>
      </c>
      <c r="D5" s="16">
        <f>[1]Novembro!$E$7</f>
        <v>65.272727272727266</v>
      </c>
      <c r="E5" s="16">
        <f>[1]Novembro!$E$8</f>
        <v>64.263157894736835</v>
      </c>
      <c r="F5" s="16">
        <f>[1]Novembro!$E$9</f>
        <v>58.944444444444443</v>
      </c>
      <c r="G5" s="16">
        <f>[1]Novembro!$E$10</f>
        <v>68</v>
      </c>
      <c r="H5" s="16">
        <f>[1]Novembro!$E$11</f>
        <v>52.476190476190474</v>
      </c>
      <c r="I5" s="16">
        <f>[1]Novembro!$E$12</f>
        <v>60.652173913043477</v>
      </c>
      <c r="J5" s="16">
        <f>[1]Novembro!$E$13</f>
        <v>57.55</v>
      </c>
      <c r="K5" s="16">
        <f>[1]Novembro!$E$14</f>
        <v>59.956521739130437</v>
      </c>
      <c r="L5" s="16">
        <f>[1]Novembro!$E$15</f>
        <v>68.5</v>
      </c>
      <c r="M5" s="16">
        <f>[1]Novembro!$E$16</f>
        <v>78.125</v>
      </c>
      <c r="N5" s="16">
        <f>[1]Novembro!$E$17</f>
        <v>100</v>
      </c>
      <c r="O5" s="16">
        <f>[1]Novembro!$E$18</f>
        <v>67.36363636363636</v>
      </c>
      <c r="P5" s="16">
        <f>[1]Novembro!$E$19</f>
        <v>61.666666666666664</v>
      </c>
      <c r="Q5" s="16">
        <f>[1]Novembro!$E$20</f>
        <v>58.611111111111114</v>
      </c>
      <c r="R5" s="16">
        <f>[1]Novembro!$E$21</f>
        <v>65</v>
      </c>
      <c r="S5" s="16">
        <f>[1]Novembro!$E$22</f>
        <v>53.291666666666664</v>
      </c>
      <c r="T5" s="16">
        <f>[1]Novembro!$E$23</f>
        <v>50.666666666666664</v>
      </c>
      <c r="U5" s="16">
        <f>[1]Novembro!$E$24</f>
        <v>54.31818181818182</v>
      </c>
      <c r="V5" s="16">
        <f>[1]Novembro!$E$25</f>
        <v>50.363636363636367</v>
      </c>
      <c r="W5" s="16">
        <f>[1]Novembro!$E$26</f>
        <v>46.541666666666664</v>
      </c>
      <c r="X5" s="16">
        <f>[1]Novembro!$E$27</f>
        <v>53.833333333333336</v>
      </c>
      <c r="Y5" s="16">
        <f>[1]Novembro!$E$28</f>
        <v>56.652173913043477</v>
      </c>
      <c r="Z5" s="16">
        <f>[1]Novembro!$E$29</f>
        <v>55</v>
      </c>
      <c r="AA5" s="16">
        <f>[1]Novembro!$E$30</f>
        <v>70.904761904761898</v>
      </c>
      <c r="AB5" s="16">
        <f>[1]Novembro!$E$31</f>
        <v>57.583333333333336</v>
      </c>
      <c r="AC5" s="16">
        <f>[1]Novembro!$E$32</f>
        <v>64.521739130434781</v>
      </c>
      <c r="AD5" s="16">
        <f>[1]Novembro!$E$33</f>
        <v>62.708333333333336</v>
      </c>
      <c r="AE5" s="16">
        <f>[1]Novembro!$E$34</f>
        <v>64.833333333333329</v>
      </c>
      <c r="AF5" s="35">
        <f t="shared" ref="AF5:AF13" si="1">AVERAGE(B5:AE5)</f>
        <v>62.277753306740713</v>
      </c>
      <c r="AG5" s="8"/>
    </row>
    <row r="6" spans="1:33" ht="17.100000000000001" customHeight="1" x14ac:dyDescent="0.2">
      <c r="A6" s="15" t="s">
        <v>0</v>
      </c>
      <c r="B6" s="17">
        <f>[2]Novembro!$E$5</f>
        <v>62</v>
      </c>
      <c r="C6" s="17">
        <f>[2]Novembro!$E$6</f>
        <v>79.75</v>
      </c>
      <c r="D6" s="17">
        <f>[2]Novembro!$E$7</f>
        <v>65.375</v>
      </c>
      <c r="E6" s="17">
        <f>[2]Novembro!$E$8</f>
        <v>53.833333333333336</v>
      </c>
      <c r="F6" s="17">
        <f>[2]Novembro!$E$9</f>
        <v>56.625</v>
      </c>
      <c r="G6" s="17">
        <f>[2]Novembro!$E$10</f>
        <v>59.458333333333336</v>
      </c>
      <c r="H6" s="17">
        <f>[2]Novembro!$E$11</f>
        <v>56.666666666666664</v>
      </c>
      <c r="I6" s="17">
        <f>[2]Novembro!$E$12</f>
        <v>71.083333333333329</v>
      </c>
      <c r="J6" s="17">
        <f>[2]Novembro!$E$13</f>
        <v>69.75</v>
      </c>
      <c r="K6" s="17">
        <f>[2]Novembro!$E$14</f>
        <v>66.291666666666671</v>
      </c>
      <c r="L6" s="17">
        <f>[2]Novembro!$E$15</f>
        <v>74.625</v>
      </c>
      <c r="M6" s="17">
        <f>[2]Novembro!$E$16</f>
        <v>68.291666666666671</v>
      </c>
      <c r="N6" s="17">
        <f>[2]Novembro!$E$17</f>
        <v>78.25</v>
      </c>
      <c r="O6" s="17">
        <f>[2]Novembro!$E$18</f>
        <v>71.666666666666671</v>
      </c>
      <c r="P6" s="17">
        <f>[2]Novembro!$E$19</f>
        <v>67.916666666666671</v>
      </c>
      <c r="Q6" s="17">
        <f>[2]Novembro!$E$20</f>
        <v>65.333333333333329</v>
      </c>
      <c r="R6" s="17">
        <f>[2]Novembro!$E$21</f>
        <v>65.833333333333329</v>
      </c>
      <c r="S6" s="17">
        <f>[2]Novembro!$E$22</f>
        <v>59.291666666666664</v>
      </c>
      <c r="T6" s="17">
        <f>[2]Novembro!$E$23</f>
        <v>54.333333333333336</v>
      </c>
      <c r="U6" s="17">
        <f>[2]Novembro!$E$24</f>
        <v>52.791666666666664</v>
      </c>
      <c r="V6" s="17">
        <f>[2]Novembro!$E$25</f>
        <v>47.041666666666664</v>
      </c>
      <c r="W6" s="17">
        <f>[2]Novembro!$E$26</f>
        <v>47.666666666666664</v>
      </c>
      <c r="X6" s="17">
        <f>[2]Novembro!$E$27</f>
        <v>52.25</v>
      </c>
      <c r="Y6" s="17">
        <f>[2]Novembro!$E$28</f>
        <v>49.916666666666664</v>
      </c>
      <c r="Z6" s="17">
        <f>[2]Novembro!$E$29</f>
        <v>66.625</v>
      </c>
      <c r="AA6" s="17">
        <f>[2]Novembro!$E$30</f>
        <v>71.125</v>
      </c>
      <c r="AB6" s="17">
        <f>[2]Novembro!$E$31</f>
        <v>71.625</v>
      </c>
      <c r="AC6" s="17">
        <f>[2]Novembro!$E$32</f>
        <v>77.041666666666671</v>
      </c>
      <c r="AD6" s="17">
        <f>[2]Novembro!$E$33</f>
        <v>81.125</v>
      </c>
      <c r="AE6" s="17">
        <f>[2]Novembro!$E$34</f>
        <v>75.25</v>
      </c>
      <c r="AF6" s="36">
        <f t="shared" si="1"/>
        <v>64.62777777777778</v>
      </c>
    </row>
    <row r="7" spans="1:33" ht="17.100000000000001" customHeight="1" x14ac:dyDescent="0.2">
      <c r="A7" s="15" t="s">
        <v>1</v>
      </c>
      <c r="B7" s="17">
        <f>[3]Novembro!$E$5</f>
        <v>51.708333333333336</v>
      </c>
      <c r="C7" s="17">
        <f>[3]Novembro!$E$6</f>
        <v>74</v>
      </c>
      <c r="D7" s="17">
        <f>[3]Novembro!$E$7</f>
        <v>71.736842105263165</v>
      </c>
      <c r="E7" s="17">
        <f>[3]Novembro!$E$8</f>
        <v>57.041666666666664</v>
      </c>
      <c r="F7" s="17">
        <f>[3]Novembro!$E$9</f>
        <v>55.208333333333336</v>
      </c>
      <c r="G7" s="17">
        <f>[3]Novembro!$E$10</f>
        <v>49.666666666666664</v>
      </c>
      <c r="H7" s="17">
        <f>[3]Novembro!$E$11</f>
        <v>53</v>
      </c>
      <c r="I7" s="17">
        <f>[3]Novembro!$E$12</f>
        <v>76.625</v>
      </c>
      <c r="J7" s="17">
        <f>[3]Novembro!$E$13</f>
        <v>75.625</v>
      </c>
      <c r="K7" s="17">
        <f>[3]Novembro!$E$14</f>
        <v>67.041666666666671</v>
      </c>
      <c r="L7" s="17">
        <f>[3]Novembro!$E$15</f>
        <v>66.916666666666671</v>
      </c>
      <c r="M7" s="17">
        <f>[3]Novembro!$E$16</f>
        <v>69.791666666666671</v>
      </c>
      <c r="N7" s="17">
        <f>[3]Novembro!$E$17</f>
        <v>64.833333333333329</v>
      </c>
      <c r="O7" s="17">
        <f>[3]Novembro!$E$18</f>
        <v>57.958333333333336</v>
      </c>
      <c r="P7" s="17">
        <f>[3]Novembro!$E$19</f>
        <v>71.458333333333329</v>
      </c>
      <c r="Q7" s="17">
        <f>[3]Novembro!$E$20</f>
        <v>72.208333333333329</v>
      </c>
      <c r="R7" s="17">
        <f>[3]Novembro!$E$21</f>
        <v>63.875</v>
      </c>
      <c r="S7" s="17">
        <f>[3]Novembro!$E$22</f>
        <v>48.875</v>
      </c>
      <c r="T7" s="17">
        <f>[3]Novembro!$E$23</f>
        <v>44.208333333333336</v>
      </c>
      <c r="U7" s="17">
        <f>[3]Novembro!$E$24</f>
        <v>46.541666666666664</v>
      </c>
      <c r="V7" s="17">
        <f>[3]Novembro!$E$25</f>
        <v>43.208333333333336</v>
      </c>
      <c r="W7" s="17">
        <f>[3]Novembro!$E$26</f>
        <v>53.083333333333336</v>
      </c>
      <c r="X7" s="17">
        <f>[3]Novembro!$E$27</f>
        <v>48.666666666666664</v>
      </c>
      <c r="Y7" s="17">
        <f>[3]Novembro!$E$28</f>
        <v>47.375</v>
      </c>
      <c r="Z7" s="17">
        <f>[3]Novembro!$E$29</f>
        <v>55.208333333333336</v>
      </c>
      <c r="AA7" s="17">
        <f>[3]Novembro!$E$30</f>
        <v>62.5</v>
      </c>
      <c r="AB7" s="17">
        <f>[3]Novembro!$E$31</f>
        <v>58</v>
      </c>
      <c r="AC7" s="17">
        <f>[3]Novembro!$E$32</f>
        <v>55.416666666666664</v>
      </c>
      <c r="AD7" s="17">
        <f>[3]Novembro!$E$33</f>
        <v>71.666666666666671</v>
      </c>
      <c r="AE7" s="17">
        <f>[3]Novembro!$E$34</f>
        <v>75.375</v>
      </c>
      <c r="AF7" s="36">
        <f t="shared" si="1"/>
        <v>60.294005847953215</v>
      </c>
    </row>
    <row r="8" spans="1:33" ht="17.100000000000001" customHeight="1" x14ac:dyDescent="0.2">
      <c r="A8" s="15" t="s">
        <v>55</v>
      </c>
      <c r="B8" s="17">
        <f>[4]Novembro!$E$5</f>
        <v>71.130434782608702</v>
      </c>
      <c r="C8" s="17">
        <f>[4]Novembro!$E$6</f>
        <v>80.652173913043484</v>
      </c>
      <c r="D8" s="17">
        <f>[4]Novembro!$E$7</f>
        <v>75.411764705882348</v>
      </c>
      <c r="E8" s="17">
        <f>[4]Novembro!$E$8</f>
        <v>63.041666666666664</v>
      </c>
      <c r="F8" s="17">
        <f>[4]Novembro!$E$9</f>
        <v>62.5</v>
      </c>
      <c r="G8" s="17">
        <f>[4]Novembro!$E$10</f>
        <v>62.458333333333336</v>
      </c>
      <c r="H8" s="17">
        <f>[4]Novembro!$E$11</f>
        <v>57.458333333333336</v>
      </c>
      <c r="I8" s="17">
        <f>[4]Novembro!$E$12</f>
        <v>56.125</v>
      </c>
      <c r="J8" s="17">
        <f>[4]Novembro!$E$13</f>
        <v>64.25</v>
      </c>
      <c r="K8" s="17">
        <f>[4]Novembro!$E$14</f>
        <v>55.541666666666664</v>
      </c>
      <c r="L8" s="17">
        <f>[4]Novembro!$E$15</f>
        <v>71.666666666666671</v>
      </c>
      <c r="M8" s="17">
        <f>[4]Novembro!$E$16</f>
        <v>90.454545454545453</v>
      </c>
      <c r="N8" s="17">
        <f>[4]Novembro!$E$17</f>
        <v>95</v>
      </c>
      <c r="O8" s="17">
        <f>[4]Novembro!$E$18</f>
        <v>76.333333333333329</v>
      </c>
      <c r="P8" s="17">
        <f>[4]Novembro!$E$19</f>
        <v>68</v>
      </c>
      <c r="Q8" s="17">
        <f>[4]Novembro!$E$20</f>
        <v>62.333333333333336</v>
      </c>
      <c r="R8" s="17">
        <f>[4]Novembro!$E$21</f>
        <v>56.666666666666664</v>
      </c>
      <c r="S8" s="17">
        <f>[4]Novembro!$E$22</f>
        <v>50.458333333333336</v>
      </c>
      <c r="T8" s="17">
        <f>[4]Novembro!$E$23</f>
        <v>48.916666666666664</v>
      </c>
      <c r="U8" s="17">
        <f>[4]Novembro!$E$24</f>
        <v>45.791666666666664</v>
      </c>
      <c r="V8" s="17">
        <f>[4]Novembro!$E$25</f>
        <v>41.25</v>
      </c>
      <c r="W8" s="17">
        <f>[4]Novembro!$E$26</f>
        <v>37.25</v>
      </c>
      <c r="X8" s="17">
        <f>[4]Novembro!$E$27</f>
        <v>46.833333333333336</v>
      </c>
      <c r="Y8" s="17">
        <f>[4]Novembro!$E$28</f>
        <v>41.083333333333336</v>
      </c>
      <c r="Z8" s="17">
        <f>[4]Novembro!$E$29</f>
        <v>52.833333333333336</v>
      </c>
      <c r="AA8" s="17">
        <f>[4]Novembro!$E$30</f>
        <v>61.375</v>
      </c>
      <c r="AB8" s="17">
        <f>[4]Novembro!$E$31</f>
        <v>69.5</v>
      </c>
      <c r="AC8" s="17">
        <f>[4]Novembro!$E$32</f>
        <v>65.541666666666671</v>
      </c>
      <c r="AD8" s="17">
        <f>[4]Novembro!$E$33</f>
        <v>78.583333333333329</v>
      </c>
      <c r="AE8" s="17">
        <f>[4]Novembro!$E$34</f>
        <v>72</v>
      </c>
      <c r="AF8" s="36">
        <f t="shared" ref="AF8" si="2">AVERAGE(B8:AE8)</f>
        <v>62.681352850758216</v>
      </c>
    </row>
    <row r="9" spans="1:33" ht="17.100000000000001" customHeight="1" x14ac:dyDescent="0.2">
      <c r="A9" s="15" t="s">
        <v>48</v>
      </c>
      <c r="B9" s="17">
        <f>[5]Novembro!$E$5</f>
        <v>55.416666666666664</v>
      </c>
      <c r="C9" s="17">
        <f>[5]Novembro!$E$6</f>
        <v>77.625</v>
      </c>
      <c r="D9" s="17">
        <f>[5]Novembro!$E$7</f>
        <v>65.375</v>
      </c>
      <c r="E9" s="17">
        <f>[5]Novembro!$E$8</f>
        <v>62.333333333333336</v>
      </c>
      <c r="F9" s="17">
        <f>[5]Novembro!$E$9</f>
        <v>66.416666666666671</v>
      </c>
      <c r="G9" s="17">
        <f>[5]Novembro!$E$10</f>
        <v>62.708333333333336</v>
      </c>
      <c r="H9" s="17">
        <f>[5]Novembro!$E$11</f>
        <v>61</v>
      </c>
      <c r="I9" s="17">
        <f>[5]Novembro!$E$12</f>
        <v>81.650000000000006</v>
      </c>
      <c r="J9" s="17">
        <f>[5]Novembro!$E$13</f>
        <v>52</v>
      </c>
      <c r="K9" s="17">
        <f>[5]Novembro!$E$14</f>
        <v>59.545454545454547</v>
      </c>
      <c r="L9" s="17">
        <f>[5]Novembro!$E$15</f>
        <v>68.272727272727266</v>
      </c>
      <c r="M9" s="17">
        <f>[5]Novembro!$E$16</f>
        <v>61.46153846153846</v>
      </c>
      <c r="N9" s="17">
        <f>[5]Novembro!$E$17</f>
        <v>74.25</v>
      </c>
      <c r="O9" s="17">
        <f>[5]Novembro!$E$18</f>
        <v>71</v>
      </c>
      <c r="P9" s="17">
        <f>[5]Novembro!$E$19</f>
        <v>71.583333333333329</v>
      </c>
      <c r="Q9" s="17">
        <f>[5]Novembro!$E$20</f>
        <v>67.75</v>
      </c>
      <c r="R9" s="17">
        <f>[5]Novembro!$E$21</f>
        <v>69.086956521739125</v>
      </c>
      <c r="S9" s="17">
        <f>[5]Novembro!$E$22</f>
        <v>59.833333333333336</v>
      </c>
      <c r="T9" s="17">
        <f>[5]Novembro!$E$23</f>
        <v>45</v>
      </c>
      <c r="U9" s="17">
        <f>[5]Novembro!$E$24</f>
        <v>38.444444444444443</v>
      </c>
      <c r="V9" s="17">
        <f>[5]Novembro!$E$25</f>
        <v>35.4</v>
      </c>
      <c r="W9" s="17">
        <f>[5]Novembro!$E$26</f>
        <v>49.555555555555557</v>
      </c>
      <c r="X9" s="17">
        <f>[5]Novembro!$E$27</f>
        <v>43.333333333333336</v>
      </c>
      <c r="Y9" s="17">
        <f>[5]Novembro!$E$28</f>
        <v>58.125</v>
      </c>
      <c r="Z9" s="17">
        <f>[5]Novembro!$E$29</f>
        <v>61.166666666666664</v>
      </c>
      <c r="AA9" s="17">
        <f>[5]Novembro!$E$30</f>
        <v>63.875</v>
      </c>
      <c r="AB9" s="17">
        <f>[5]Novembro!$E$31</f>
        <v>68.583333333333329</v>
      </c>
      <c r="AC9" s="17">
        <f>[5]Novembro!$E$32</f>
        <v>76.916666666666671</v>
      </c>
      <c r="AD9" s="17">
        <f>[5]Novembro!$E$33</f>
        <v>82.666666666666671</v>
      </c>
      <c r="AE9" s="17">
        <f>[5]Novembro!$E$34</f>
        <v>78.916666666666671</v>
      </c>
      <c r="AF9" s="36">
        <f t="shared" si="1"/>
        <v>62.97638922671532</v>
      </c>
    </row>
    <row r="10" spans="1:33" ht="17.100000000000001" customHeight="1" x14ac:dyDescent="0.2">
      <c r="A10" s="15" t="s">
        <v>2</v>
      </c>
      <c r="B10" s="17">
        <f>[6]Novembro!$E$5</f>
        <v>80.041666666666671</v>
      </c>
      <c r="C10" s="17">
        <f>[6]Novembro!$E$6</f>
        <v>88.583333333333329</v>
      </c>
      <c r="D10" s="17">
        <f>[6]Novembro!$E$7</f>
        <v>86.458333333333329</v>
      </c>
      <c r="E10" s="17">
        <f>[6]Novembro!$E$8</f>
        <v>76.833333333333329</v>
      </c>
      <c r="F10" s="17">
        <f>[6]Novembro!$E$9</f>
        <v>67.416666666666671</v>
      </c>
      <c r="G10" s="17">
        <f>[6]Novembro!$E$10</f>
        <v>67.5</v>
      </c>
      <c r="H10" s="17">
        <f>[6]Novembro!$E$11</f>
        <v>72.75</v>
      </c>
      <c r="I10" s="17">
        <f>[6]Novembro!$E$12</f>
        <v>76.25</v>
      </c>
      <c r="J10" s="17">
        <f>[6]Novembro!$E$13</f>
        <v>77.416666666666671</v>
      </c>
      <c r="K10" s="17">
        <f>[6]Novembro!$E$14</f>
        <v>76.958333333333329</v>
      </c>
      <c r="L10" s="17">
        <f>[6]Novembro!$E$15</f>
        <v>75.625</v>
      </c>
      <c r="M10" s="17">
        <f>[6]Novembro!$E$16</f>
        <v>78.375</v>
      </c>
      <c r="N10" s="17">
        <f>[6]Novembro!$E$17</f>
        <v>79.958333333333329</v>
      </c>
      <c r="O10" s="17">
        <f>[6]Novembro!$E$18</f>
        <v>76</v>
      </c>
      <c r="P10" s="17">
        <f>[6]Novembro!$E$19</f>
        <v>73.041666666666671</v>
      </c>
      <c r="Q10" s="17">
        <f>[6]Novembro!$E$20</f>
        <v>72.833333333333329</v>
      </c>
      <c r="R10" s="17">
        <f>[6]Novembro!$E$21</f>
        <v>74.833333333333329</v>
      </c>
      <c r="S10" s="17">
        <f>[6]Novembro!$E$22</f>
        <v>64.166666666666671</v>
      </c>
      <c r="T10" s="17">
        <f>[6]Novembro!$E$23</f>
        <v>58.125</v>
      </c>
      <c r="U10" s="17">
        <f>[6]Novembro!$E$24</f>
        <v>64.333333333333329</v>
      </c>
      <c r="V10" s="17">
        <f>[6]Novembro!$E$25</f>
        <v>67.791666666666671</v>
      </c>
      <c r="W10" s="17">
        <f>[6]Novembro!$E$26</f>
        <v>73</v>
      </c>
      <c r="X10" s="17">
        <f>[6]Novembro!$E$27</f>
        <v>67.791666666666671</v>
      </c>
      <c r="Y10" s="17">
        <f>[6]Novembro!$E$28</f>
        <v>70.875</v>
      </c>
      <c r="Z10" s="17">
        <f>[6]Novembro!$E$29</f>
        <v>75.958333333333329</v>
      </c>
      <c r="AA10" s="17">
        <f>[6]Novembro!$E$30</f>
        <v>69.083333333333329</v>
      </c>
      <c r="AB10" s="17">
        <f>[6]Novembro!$E$31</f>
        <v>69.666666666666671</v>
      </c>
      <c r="AC10" s="17">
        <f>[6]Novembro!$E$32</f>
        <v>60.833333333333336</v>
      </c>
      <c r="AD10" s="17">
        <f>[6]Novembro!$E$33</f>
        <v>74.791666666666671</v>
      </c>
      <c r="AE10" s="17">
        <f>[6]Novembro!$E$34</f>
        <v>84.791666666666671</v>
      </c>
      <c r="AF10" s="36">
        <f t="shared" si="1"/>
        <v>73.402777777777771</v>
      </c>
    </row>
    <row r="11" spans="1:33" ht="17.100000000000001" customHeight="1" x14ac:dyDescent="0.2">
      <c r="A11" s="15" t="s">
        <v>3</v>
      </c>
      <c r="B11" s="17">
        <f>[7]Novembro!$E$5</f>
        <v>74.541666666666671</v>
      </c>
      <c r="C11" s="17">
        <f>[7]Novembro!$E$6</f>
        <v>66.708333333333329</v>
      </c>
      <c r="D11" s="17">
        <f>[7]Novembro!$E$7</f>
        <v>78.458333333333329</v>
      </c>
      <c r="E11" s="17">
        <f>[7]Novembro!$E$8</f>
        <v>76.333333333333329</v>
      </c>
      <c r="F11" s="17">
        <f>[7]Novembro!$E$9</f>
        <v>66.5</v>
      </c>
      <c r="G11" s="17">
        <f>[7]Novembro!$E$10</f>
        <v>62.916666666666664</v>
      </c>
      <c r="H11" s="17">
        <f>[7]Novembro!$E$11</f>
        <v>56.208333333333336</v>
      </c>
      <c r="I11" s="17">
        <f>[7]Novembro!$E$12</f>
        <v>57.25</v>
      </c>
      <c r="J11" s="17">
        <f>[7]Novembro!$E$13</f>
        <v>63.291666666666664</v>
      </c>
      <c r="K11" s="17">
        <f>[7]Novembro!$E$14</f>
        <v>61.666666666666664</v>
      </c>
      <c r="L11" s="17">
        <f>[7]Novembro!$E$15</f>
        <v>68.25</v>
      </c>
      <c r="M11" s="17">
        <f>[7]Novembro!$E$16</f>
        <v>78.833333333333329</v>
      </c>
      <c r="N11" s="17">
        <f>[7]Novembro!$E$17</f>
        <v>93.958333333333329</v>
      </c>
      <c r="O11" s="17">
        <f>[7]Novembro!$E$18</f>
        <v>84.375</v>
      </c>
      <c r="P11" s="17">
        <f>[7]Novembro!$E$19</f>
        <v>72.875</v>
      </c>
      <c r="Q11" s="17">
        <f>[7]Novembro!$E$20</f>
        <v>67</v>
      </c>
      <c r="R11" s="17">
        <f>[7]Novembro!$E$21</f>
        <v>75.458333333333329</v>
      </c>
      <c r="S11" s="17">
        <f>[7]Novembro!$E$22</f>
        <v>67.375</v>
      </c>
      <c r="T11" s="17">
        <f>[7]Novembro!$E$23</f>
        <v>46.375</v>
      </c>
      <c r="U11" s="17">
        <f>[7]Novembro!$E$24</f>
        <v>55.208333333333336</v>
      </c>
      <c r="V11" s="17">
        <f>[7]Novembro!$E$25</f>
        <v>61.375</v>
      </c>
      <c r="W11" s="17">
        <f>[7]Novembro!$E$26</f>
        <v>70.75</v>
      </c>
      <c r="X11" s="17">
        <f>[7]Novembro!$E$27</f>
        <v>74.958333333333329</v>
      </c>
      <c r="Y11" s="17">
        <f>[7]Novembro!$E$28</f>
        <v>66.083333333333329</v>
      </c>
      <c r="Z11" s="17">
        <f>[7]Novembro!$E$29</f>
        <v>59.583333333333336</v>
      </c>
      <c r="AA11" s="17">
        <f>[7]Novembro!$E$30</f>
        <v>66.666666666666671</v>
      </c>
      <c r="AB11" s="17">
        <f>[7]Novembro!$E$31</f>
        <v>80.25</v>
      </c>
      <c r="AC11" s="17">
        <f>[7]Novembro!$E$32</f>
        <v>73.916666666666671</v>
      </c>
      <c r="AD11" s="17">
        <f>[7]Novembro!$E$33</f>
        <v>69.25</v>
      </c>
      <c r="AE11" s="17">
        <f>[7]Novembro!$E$34</f>
        <v>67.833333333333329</v>
      </c>
      <c r="AF11" s="36">
        <f t="shared" si="1"/>
        <v>68.808333333333323</v>
      </c>
    </row>
    <row r="12" spans="1:33" ht="17.100000000000001" customHeight="1" x14ac:dyDescent="0.2">
      <c r="A12" s="15" t="s">
        <v>4</v>
      </c>
      <c r="B12" s="17">
        <f>[8]Novembro!$E$5</f>
        <v>76.125</v>
      </c>
      <c r="C12" s="17">
        <f>[8]Novembro!$E$6</f>
        <v>78.083333333333329</v>
      </c>
      <c r="D12" s="17">
        <f>[8]Novembro!$E$7</f>
        <v>81.291666666666671</v>
      </c>
      <c r="E12" s="17">
        <f>[8]Novembro!$E$8</f>
        <v>81.791666666666671</v>
      </c>
      <c r="F12" s="17">
        <f>[8]Novembro!$E$9</f>
        <v>72.583333333333329</v>
      </c>
      <c r="G12" s="17">
        <f>[8]Novembro!$E$10</f>
        <v>69.458333333333329</v>
      </c>
      <c r="H12" s="17">
        <f>[8]Novembro!$E$11</f>
        <v>60.416666666666664</v>
      </c>
      <c r="I12" s="17">
        <f>[8]Novembro!$E$12</f>
        <v>68.791666666666671</v>
      </c>
      <c r="J12" s="17">
        <f>[8]Novembro!$E$13</f>
        <v>71.833333333333329</v>
      </c>
      <c r="K12" s="17">
        <f>[8]Novembro!$E$14</f>
        <v>70</v>
      </c>
      <c r="L12" s="17">
        <f>[8]Novembro!$E$15</f>
        <v>69.333333333333329</v>
      </c>
      <c r="M12" s="17">
        <f>[8]Novembro!$E$16</f>
        <v>86.041666666666671</v>
      </c>
      <c r="N12" s="17">
        <f>[8]Novembro!$E$17</f>
        <v>91.25</v>
      </c>
      <c r="O12" s="17">
        <f>[8]Novembro!$E$18</f>
        <v>89.708333333333329</v>
      </c>
      <c r="P12" s="17">
        <f>[8]Novembro!$E$19</f>
        <v>75.416666666666671</v>
      </c>
      <c r="Q12" s="17">
        <f>[8]Novembro!$E$20</f>
        <v>68.416666666666671</v>
      </c>
      <c r="R12" s="17">
        <f>[8]Novembro!$E$21</f>
        <v>75.166666666666671</v>
      </c>
      <c r="S12" s="17">
        <f>[8]Novembro!$E$22</f>
        <v>76.041666666666671</v>
      </c>
      <c r="T12" s="17">
        <f>[8]Novembro!$E$23</f>
        <v>59.875</v>
      </c>
      <c r="U12" s="17">
        <f>[8]Novembro!$E$24</f>
        <v>48.291666666666664</v>
      </c>
      <c r="V12" s="17">
        <f>[8]Novembro!$E$25</f>
        <v>61.791666666666664</v>
      </c>
      <c r="W12" s="17">
        <f>[8]Novembro!$E$26</f>
        <v>73.083333333333329</v>
      </c>
      <c r="X12" s="17">
        <f>[8]Novembro!$E$27</f>
        <v>76.208333333333329</v>
      </c>
      <c r="Y12" s="17">
        <f>[8]Novembro!$E$28</f>
        <v>65.291666666666671</v>
      </c>
      <c r="Z12" s="17">
        <f>[8]Novembro!$E$29</f>
        <v>64.083333333333329</v>
      </c>
      <c r="AA12" s="17">
        <f>[8]Novembro!$E$30</f>
        <v>73.916666666666671</v>
      </c>
      <c r="AB12" s="17">
        <f>[8]Novembro!$E$31</f>
        <v>75</v>
      </c>
      <c r="AC12" s="17">
        <f>[8]Novembro!$E$32</f>
        <v>74.125</v>
      </c>
      <c r="AD12" s="17">
        <f>[8]Novembro!$E$33</f>
        <v>73.583333333333329</v>
      </c>
      <c r="AE12" s="17">
        <f>[8]Novembro!$E$34</f>
        <v>79.75</v>
      </c>
      <c r="AF12" s="36">
        <f t="shared" si="1"/>
        <v>72.89166666666668</v>
      </c>
    </row>
    <row r="13" spans="1:33" ht="17.100000000000001" customHeight="1" x14ac:dyDescent="0.2">
      <c r="A13" s="15" t="s">
        <v>5</v>
      </c>
      <c r="B13" s="17">
        <f>[9]Novembro!$E$5</f>
        <v>66.958333333333329</v>
      </c>
      <c r="C13" s="17">
        <f>[9]Novembro!$E$6</f>
        <v>78.333333333333329</v>
      </c>
      <c r="D13" s="17">
        <f>[9]Novembro!$E$7</f>
        <v>82.166666666666671</v>
      </c>
      <c r="E13" s="17">
        <f>[9]Novembro!$E$8</f>
        <v>66.75</v>
      </c>
      <c r="F13" s="17">
        <f>[9]Novembro!$E$9</f>
        <v>55.833333333333336</v>
      </c>
      <c r="G13" s="17">
        <f>[9]Novembro!$E$10</f>
        <v>54.375</v>
      </c>
      <c r="H13" s="17">
        <f>[9]Novembro!$E$11</f>
        <v>61.375</v>
      </c>
      <c r="I13" s="17">
        <f>[9]Novembro!$E$12</f>
        <v>71.75</v>
      </c>
      <c r="J13" s="17">
        <f>[9]Novembro!$E$13</f>
        <v>72.666666666666671</v>
      </c>
      <c r="K13" s="17">
        <f>[9]Novembro!$E$14</f>
        <v>64.041666666666671</v>
      </c>
      <c r="L13" s="17">
        <f>[9]Novembro!$E$15</f>
        <v>67.166666666666671</v>
      </c>
      <c r="M13" s="17">
        <f>[9]Novembro!$E$16</f>
        <v>80.875</v>
      </c>
      <c r="N13" s="17">
        <f>[9]Novembro!$E$17</f>
        <v>76.541666666666671</v>
      </c>
      <c r="O13" s="17">
        <f>[9]Novembro!$E$18</f>
        <v>66.291666666666671</v>
      </c>
      <c r="P13" s="17">
        <f>[9]Novembro!$E$19</f>
        <v>73.625</v>
      </c>
      <c r="Q13" s="17">
        <f>[9]Novembro!$E$20</f>
        <v>75.083333333333329</v>
      </c>
      <c r="R13" s="17">
        <f>[9]Novembro!$E$21</f>
        <v>71.541666666666671</v>
      </c>
      <c r="S13" s="17">
        <f>[9]Novembro!$E$22</f>
        <v>56.5</v>
      </c>
      <c r="T13" s="17">
        <f>[9]Novembro!$E$23</f>
        <v>43.583333333333336</v>
      </c>
      <c r="U13" s="17">
        <f>[9]Novembro!$E$24</f>
        <v>51.583333333333336</v>
      </c>
      <c r="V13" s="17">
        <f>[9]Novembro!$E$25</f>
        <v>64.166666666666671</v>
      </c>
      <c r="W13" s="17">
        <f>[9]Novembro!$E$26</f>
        <v>68.208333333333329</v>
      </c>
      <c r="X13" s="17">
        <f>[9]Novembro!$E$27</f>
        <v>60.875</v>
      </c>
      <c r="Y13" s="17">
        <f>[9]Novembro!$E$28</f>
        <v>61.5</v>
      </c>
      <c r="Z13" s="17">
        <f>[9]Novembro!$E$29</f>
        <v>68.166666666666671</v>
      </c>
      <c r="AA13" s="17">
        <f>[9]Novembro!$E$30</f>
        <v>78.583333333333329</v>
      </c>
      <c r="AB13" s="17">
        <f>[9]Novembro!$E$31</f>
        <v>71.833333333333329</v>
      </c>
      <c r="AC13" s="17">
        <f>[9]Novembro!$E$32</f>
        <v>69.666666666666671</v>
      </c>
      <c r="AD13" s="17">
        <f>[9]Novembro!$E$33</f>
        <v>71.75</v>
      </c>
      <c r="AE13" s="17">
        <f>[9]Novembro!$E$34</f>
        <v>63.166666666666664</v>
      </c>
      <c r="AF13" s="36">
        <f t="shared" si="1"/>
        <v>67.165277777777774</v>
      </c>
    </row>
    <row r="14" spans="1:33" ht="17.100000000000001" customHeight="1" x14ac:dyDescent="0.2">
      <c r="A14" s="15" t="s">
        <v>50</v>
      </c>
      <c r="B14" s="17">
        <f>[10]Novembro!$E$5</f>
        <v>74.333333333333329</v>
      </c>
      <c r="C14" s="17">
        <f>[10]Novembro!$E$6</f>
        <v>71.833333333333329</v>
      </c>
      <c r="D14" s="17">
        <f>[10]Novembro!$E$7</f>
        <v>79.5</v>
      </c>
      <c r="E14" s="17">
        <f>[10]Novembro!$E$8</f>
        <v>80.833333333333329</v>
      </c>
      <c r="F14" s="17">
        <f>[10]Novembro!$E$9</f>
        <v>75.375</v>
      </c>
      <c r="G14" s="17">
        <f>[10]Novembro!$E$10</f>
        <v>71.5</v>
      </c>
      <c r="H14" s="17">
        <f>[10]Novembro!$E$11</f>
        <v>67.25</v>
      </c>
      <c r="I14" s="17">
        <f>[10]Novembro!$E$12</f>
        <v>71.583333333333329</v>
      </c>
      <c r="J14" s="17">
        <f>[10]Novembro!$E$13</f>
        <v>73.375</v>
      </c>
      <c r="K14" s="17">
        <f>[10]Novembro!$E$14</f>
        <v>72.333333333333329</v>
      </c>
      <c r="L14" s="17">
        <f>[10]Novembro!$E$15</f>
        <v>71.458333333333329</v>
      </c>
      <c r="M14" s="17">
        <f>[10]Novembro!$E$16</f>
        <v>92.666666666666671</v>
      </c>
      <c r="N14" s="17">
        <f>[10]Novembro!$E$17</f>
        <v>90.666666666666671</v>
      </c>
      <c r="O14" s="17">
        <f>[10]Novembro!$E$18</f>
        <v>90.791666666666671</v>
      </c>
      <c r="P14" s="17">
        <f>[10]Novembro!$E$19</f>
        <v>79.083333333333329</v>
      </c>
      <c r="Q14" s="17">
        <f>[10]Novembro!$E$20</f>
        <v>70.541666666666671</v>
      </c>
      <c r="R14" s="17">
        <f>[10]Novembro!$E$21</f>
        <v>81.541666666666671</v>
      </c>
      <c r="S14" s="17">
        <f>[10]Novembro!$E$22</f>
        <v>72</v>
      </c>
      <c r="T14" s="17">
        <f>[10]Novembro!$E$23</f>
        <v>56.25</v>
      </c>
      <c r="U14" s="17">
        <f>[10]Novembro!$E$24</f>
        <v>47.041666666666664</v>
      </c>
      <c r="V14" s="17">
        <f>[10]Novembro!$E$25</f>
        <v>65.458333333333329</v>
      </c>
      <c r="W14" s="17">
        <f>[10]Novembro!$E$26</f>
        <v>80.875</v>
      </c>
      <c r="X14" s="17">
        <f>[10]Novembro!$E$27</f>
        <v>74</v>
      </c>
      <c r="Y14" s="17">
        <f>[10]Novembro!$E$28</f>
        <v>70.333333333333329</v>
      </c>
      <c r="Z14" s="17">
        <f>[10]Novembro!$E$29</f>
        <v>71.458333333333329</v>
      </c>
      <c r="AA14" s="17">
        <f>[10]Novembro!$E$30</f>
        <v>77.208333333333329</v>
      </c>
      <c r="AB14" s="17">
        <f>[10]Novembro!$E$31</f>
        <v>78.958333333333329</v>
      </c>
      <c r="AC14" s="17">
        <f>[10]Novembro!$E$32</f>
        <v>79.083333333333329</v>
      </c>
      <c r="AD14" s="17">
        <f>[10]Novembro!$E$33</f>
        <v>75.166666666666671</v>
      </c>
      <c r="AE14" s="17">
        <f>[10]Novembro!$E$34</f>
        <v>83.25</v>
      </c>
      <c r="AF14" s="36">
        <f>AVERAGE(B14:AE14)</f>
        <v>74.85833333333332</v>
      </c>
    </row>
    <row r="15" spans="1:33" ht="17.100000000000001" customHeight="1" x14ac:dyDescent="0.2">
      <c r="A15" s="15" t="s">
        <v>6</v>
      </c>
      <c r="B15" s="17">
        <f>[11]Novembro!$E$5</f>
        <v>72.25</v>
      </c>
      <c r="C15" s="17">
        <f>[11]Novembro!$E$6</f>
        <v>75.916666666666671</v>
      </c>
      <c r="D15" s="17">
        <f>[11]Novembro!$E$7</f>
        <v>78.125</v>
      </c>
      <c r="E15" s="17">
        <f>[11]Novembro!$E$8</f>
        <v>74.583333333333329</v>
      </c>
      <c r="F15" s="17">
        <f>[11]Novembro!$E$9</f>
        <v>69.041666666666671</v>
      </c>
      <c r="G15" s="17">
        <f>[11]Novembro!$E$10</f>
        <v>69.291666666666671</v>
      </c>
      <c r="H15" s="17">
        <f>[11]Novembro!$E$11</f>
        <v>65.666666666666671</v>
      </c>
      <c r="I15" s="17">
        <f>[11]Novembro!$E$12</f>
        <v>75.458333333333329</v>
      </c>
      <c r="J15" s="17">
        <f>[11]Novembro!$E$13</f>
        <v>73.791666666666671</v>
      </c>
      <c r="K15" s="17">
        <f>[11]Novembro!$E$14</f>
        <v>71.791666666666671</v>
      </c>
      <c r="L15" s="17">
        <f>[11]Novembro!$E$15</f>
        <v>71.333333333333329</v>
      </c>
      <c r="M15" s="17">
        <f>[11]Novembro!$E$16</f>
        <v>91.791666666666671</v>
      </c>
      <c r="N15" s="17">
        <f>[11]Novembro!$E$17</f>
        <v>83.291666666666671</v>
      </c>
      <c r="O15" s="17">
        <f>[11]Novembro!$E$18</f>
        <v>83.041666666666671</v>
      </c>
      <c r="P15" s="17">
        <f>[11]Novembro!$E$19</f>
        <v>82.041666666666671</v>
      </c>
      <c r="Q15" s="17">
        <f>[11]Novembro!$E$20</f>
        <v>76.75</v>
      </c>
      <c r="R15" s="17">
        <f>[11]Novembro!$E$21</f>
        <v>73.041666666666671</v>
      </c>
      <c r="S15" s="17">
        <f>[11]Novembro!$E$22</f>
        <v>62.5</v>
      </c>
      <c r="T15" s="17">
        <f>[11]Novembro!$E$23</f>
        <v>50.083333333333336</v>
      </c>
      <c r="U15" s="17">
        <f>[11]Novembro!$E$24</f>
        <v>58.333333333333336</v>
      </c>
      <c r="V15" s="17">
        <f>[11]Novembro!$E$25</f>
        <v>74.5</v>
      </c>
      <c r="W15" s="17">
        <f>[11]Novembro!$E$26</f>
        <v>70.791666666666671</v>
      </c>
      <c r="X15" s="17">
        <f>[11]Novembro!$E$27</f>
        <v>68.375</v>
      </c>
      <c r="Y15" s="17">
        <f>[11]Novembro!$E$28</f>
        <v>65.708333333333329</v>
      </c>
      <c r="Z15" s="17">
        <f>[11]Novembro!$E$29</f>
        <v>71.416666666666671</v>
      </c>
      <c r="AA15" s="17">
        <f>[11]Novembro!$E$30</f>
        <v>72.75</v>
      </c>
      <c r="AB15" s="17">
        <f>[11]Novembro!$E$31</f>
        <v>72.916666666666671</v>
      </c>
      <c r="AC15" s="17">
        <f>[11]Novembro!$E$32</f>
        <v>71.708333333333329</v>
      </c>
      <c r="AD15" s="17">
        <f>[11]Novembro!$E$33</f>
        <v>74.125</v>
      </c>
      <c r="AE15" s="17">
        <f>[11]Novembro!$E$34</f>
        <v>79.083333333333329</v>
      </c>
      <c r="AF15" s="36">
        <f t="shared" ref="AF15:AF32" si="3">AVERAGE(B15:AE15)</f>
        <v>72.65000000000002</v>
      </c>
    </row>
    <row r="16" spans="1:33" ht="17.100000000000001" customHeight="1" x14ac:dyDescent="0.2">
      <c r="A16" s="15" t="s">
        <v>7</v>
      </c>
      <c r="B16" s="17">
        <f>[12]Novembro!$E$5</f>
        <v>65.208333333333329</v>
      </c>
      <c r="C16" s="17">
        <f>[12]Novembro!$E$6</f>
        <v>83.5</v>
      </c>
      <c r="D16" s="17">
        <f>[12]Novembro!$E$7</f>
        <v>71.333333333333329</v>
      </c>
      <c r="E16" s="17">
        <f>[12]Novembro!$E$8</f>
        <v>51.375</v>
      </c>
      <c r="F16" s="17">
        <f>[12]Novembro!$E$9</f>
        <v>52.583333333333336</v>
      </c>
      <c r="G16" s="17">
        <f>[12]Novembro!$E$10</f>
        <v>52.291666666666664</v>
      </c>
      <c r="H16" s="17">
        <f>[12]Novembro!$E$11</f>
        <v>48.916666666666664</v>
      </c>
      <c r="I16" s="17">
        <f>[12]Novembro!$E$12</f>
        <v>60.875</v>
      </c>
      <c r="J16" s="17">
        <f>[12]Novembro!$E$13</f>
        <v>59.75</v>
      </c>
      <c r="K16" s="17">
        <f>[12]Novembro!$E$14</f>
        <v>57.75</v>
      </c>
      <c r="L16" s="17">
        <f>[12]Novembro!$E$15</f>
        <v>67.666666666666671</v>
      </c>
      <c r="M16" s="17">
        <f>[12]Novembro!$E$16</f>
        <v>69.791666666666671</v>
      </c>
      <c r="N16" s="17">
        <f>[12]Novembro!$E$17</f>
        <v>78.583333333333329</v>
      </c>
      <c r="O16" s="17">
        <f>[12]Novembro!$E$18</f>
        <v>67.541666666666671</v>
      </c>
      <c r="P16" s="17">
        <f>[12]Novembro!$E$19</f>
        <v>60.958333333333336</v>
      </c>
      <c r="Q16" s="17">
        <f>[12]Novembro!$E$20</f>
        <v>57.375</v>
      </c>
      <c r="R16" s="17">
        <f>[12]Novembro!$E$21</f>
        <v>62.666666666666664</v>
      </c>
      <c r="S16" s="17">
        <f>[12]Novembro!$E$22</f>
        <v>57.083333333333336</v>
      </c>
      <c r="T16" s="17">
        <f>[12]Novembro!$E$23</f>
        <v>51.5</v>
      </c>
      <c r="U16" s="17">
        <f>[12]Novembro!$E$24</f>
        <v>42.25</v>
      </c>
      <c r="V16" s="17">
        <f>[12]Novembro!$E$25</f>
        <v>33.625</v>
      </c>
      <c r="W16" s="17">
        <f>[12]Novembro!$E$26</f>
        <v>46.666666666666664</v>
      </c>
      <c r="X16" s="17">
        <f>[12]Novembro!$E$27</f>
        <v>53.666666666666664</v>
      </c>
      <c r="Y16" s="17">
        <f>[12]Novembro!$E$28</f>
        <v>47.666666666666664</v>
      </c>
      <c r="Z16" s="17">
        <f>[12]Novembro!$E$29</f>
        <v>53.958333333333336</v>
      </c>
      <c r="AA16" s="17">
        <f>[12]Novembro!$E$30</f>
        <v>68.416666666666671</v>
      </c>
      <c r="AB16" s="17">
        <f>[12]Novembro!$E$31</f>
        <v>76.458333333333329</v>
      </c>
      <c r="AC16" s="17">
        <f>[12]Novembro!$E$32</f>
        <v>70.958333333333329</v>
      </c>
      <c r="AD16" s="17">
        <f>[12]Novembro!$E$33</f>
        <v>87.166666666666671</v>
      </c>
      <c r="AE16" s="17">
        <f>[12]Novembro!$E$34</f>
        <v>79.125</v>
      </c>
      <c r="AF16" s="36">
        <f t="shared" si="3"/>
        <v>61.223611111111111</v>
      </c>
    </row>
    <row r="17" spans="1:32" ht="17.100000000000001" customHeight="1" x14ac:dyDescent="0.2">
      <c r="A17" s="15" t="s">
        <v>8</v>
      </c>
      <c r="B17" s="17">
        <f>[13]Novembro!$E$5</f>
        <v>66.458333333333329</v>
      </c>
      <c r="C17" s="17">
        <f>[13]Novembro!$E$6</f>
        <v>80.041666666666671</v>
      </c>
      <c r="D17" s="17">
        <f>[13]Novembro!$E$7</f>
        <v>65.833333333333329</v>
      </c>
      <c r="E17" s="17">
        <f>[13]Novembro!$E$8</f>
        <v>56.625</v>
      </c>
      <c r="F17" s="17">
        <f>[13]Novembro!$E$9</f>
        <v>56.125</v>
      </c>
      <c r="G17" s="17">
        <f>[13]Novembro!$E$10</f>
        <v>60</v>
      </c>
      <c r="H17" s="17">
        <f>[13]Novembro!$E$11</f>
        <v>58.083333333333336</v>
      </c>
      <c r="I17" s="17">
        <f>[13]Novembro!$E$12</f>
        <v>67.125</v>
      </c>
      <c r="J17" s="17">
        <f>[13]Novembro!$E$13</f>
        <v>70.166666666666671</v>
      </c>
      <c r="K17" s="17">
        <f>[13]Novembro!$E$14</f>
        <v>65.208333333333329</v>
      </c>
      <c r="L17" s="17">
        <f>[13]Novembro!$E$15</f>
        <v>80.791666666666671</v>
      </c>
      <c r="M17" s="17">
        <f>[13]Novembro!$E$16</f>
        <v>77.5</v>
      </c>
      <c r="N17" s="17">
        <f>[13]Novembro!$E$17</f>
        <v>74.916666666666671</v>
      </c>
      <c r="O17" s="17">
        <f>[13]Novembro!$E$18</f>
        <v>68.916666666666671</v>
      </c>
      <c r="P17" s="17">
        <f>[13]Novembro!$E$19</f>
        <v>69.083333333333329</v>
      </c>
      <c r="Q17" s="17">
        <f>[13]Novembro!$E$20</f>
        <v>72.375</v>
      </c>
      <c r="R17" s="17">
        <f>[13]Novembro!$E$21</f>
        <v>66.75</v>
      </c>
      <c r="S17" s="17">
        <f>[13]Novembro!$E$22</f>
        <v>59.958333333333336</v>
      </c>
      <c r="T17" s="17">
        <f>[13]Novembro!$E$23</f>
        <v>52.125</v>
      </c>
      <c r="U17" s="17">
        <f>[13]Novembro!$E$24</f>
        <v>52.416666666666664</v>
      </c>
      <c r="V17" s="17">
        <f>[13]Novembro!$E$25</f>
        <v>44.791666666666664</v>
      </c>
      <c r="W17" s="17">
        <f>[13]Novembro!$E$26</f>
        <v>52.833333333333336</v>
      </c>
      <c r="X17" s="17">
        <f>[13]Novembro!$E$27</f>
        <v>55.083333333333336</v>
      </c>
      <c r="Y17" s="17">
        <f>[13]Novembro!$E$28</f>
        <v>50.5</v>
      </c>
      <c r="Z17" s="17">
        <f>[13]Novembro!$E$29</f>
        <v>67.333333333333329</v>
      </c>
      <c r="AA17" s="17">
        <f>[13]Novembro!$E$30</f>
        <v>76.416666666666671</v>
      </c>
      <c r="AB17" s="17">
        <f>[13]Novembro!$E$31</f>
        <v>68.916666666666671</v>
      </c>
      <c r="AC17" s="17">
        <f>[13]Novembro!$E$32</f>
        <v>71.625</v>
      </c>
      <c r="AD17" s="17">
        <f>[13]Novembro!$E$33</f>
        <v>76.458333333333329</v>
      </c>
      <c r="AE17" s="17">
        <f>[13]Novembro!$E$34</f>
        <v>70.833333333333329</v>
      </c>
      <c r="AF17" s="36">
        <f t="shared" si="3"/>
        <v>65.17638888888888</v>
      </c>
    </row>
    <row r="18" spans="1:32" ht="17.100000000000001" customHeight="1" x14ac:dyDescent="0.2">
      <c r="A18" s="15" t="s">
        <v>9</v>
      </c>
      <c r="B18" s="17" t="str">
        <f>[14]Novembro!$E$5</f>
        <v>*</v>
      </c>
      <c r="C18" s="17">
        <f>[14]Novembro!$E$6</f>
        <v>74.428571428571431</v>
      </c>
      <c r="D18" s="17">
        <f>[14]Novembro!$E$7</f>
        <v>76</v>
      </c>
      <c r="E18" s="17">
        <f>[14]Novembro!$E$8</f>
        <v>49.5</v>
      </c>
      <c r="F18" s="17">
        <f>[14]Novembro!$E$9</f>
        <v>51</v>
      </c>
      <c r="G18" s="17">
        <f>[14]Novembro!$E$10</f>
        <v>53</v>
      </c>
      <c r="H18" s="17" t="str">
        <f>[14]Novembro!$E$11</f>
        <v>*</v>
      </c>
      <c r="I18" s="17" t="str">
        <f>[14]Novembro!$E$12</f>
        <v>*</v>
      </c>
      <c r="J18" s="17" t="str">
        <f>[14]Novembro!$E$13</f>
        <v>*</v>
      </c>
      <c r="K18" s="17">
        <f>[14]Novembro!$E$14</f>
        <v>69</v>
      </c>
      <c r="L18" s="17" t="str">
        <f>[14]Novembro!$E$15</f>
        <v>*</v>
      </c>
      <c r="M18" s="17">
        <f>[14]Novembro!$E$16</f>
        <v>76</v>
      </c>
      <c r="N18" s="17">
        <f>[14]Novembro!$E$17</f>
        <v>80.5</v>
      </c>
      <c r="O18" s="17">
        <f>[14]Novembro!$E$18</f>
        <v>84.6</v>
      </c>
      <c r="P18" s="17">
        <f>[14]Novembro!$E$19</f>
        <v>75</v>
      </c>
      <c r="Q18" s="17">
        <f>[14]Novembro!$E$20</f>
        <v>83</v>
      </c>
      <c r="R18" s="17">
        <f>[14]Novembro!$E$21</f>
        <v>82</v>
      </c>
      <c r="S18" s="17">
        <f>[14]Novembro!$E$22</f>
        <v>83</v>
      </c>
      <c r="T18" s="17">
        <f>[14]Novembro!$E$23</f>
        <v>56.333333333333336</v>
      </c>
      <c r="U18" s="17">
        <f>[14]Novembro!$E$24</f>
        <v>66.25</v>
      </c>
      <c r="V18" s="17">
        <f>[14]Novembro!$E$25</f>
        <v>45</v>
      </c>
      <c r="W18" s="17">
        <f>[14]Novembro!$E$26</f>
        <v>30.666666666666668</v>
      </c>
      <c r="X18" s="17">
        <f>[14]Novembro!$E$27</f>
        <v>46.458333333333336</v>
      </c>
      <c r="Y18" s="17">
        <f>[14]Novembro!$E$28</f>
        <v>42.916666666666664</v>
      </c>
      <c r="Z18" s="17">
        <f>[14]Novembro!$E$29</f>
        <v>52.75</v>
      </c>
      <c r="AA18" s="17">
        <f>[14]Novembro!$E$30</f>
        <v>66.833333333333329</v>
      </c>
      <c r="AB18" s="17">
        <f>[14]Novembro!$E$31</f>
        <v>73.666666666666671</v>
      </c>
      <c r="AC18" s="17">
        <f>[14]Novembro!$E$32</f>
        <v>62.083333333333336</v>
      </c>
      <c r="AD18" s="17">
        <f>[14]Novembro!$E$33</f>
        <v>83.041666666666671</v>
      </c>
      <c r="AE18" s="17">
        <f>[14]Novembro!$E$34</f>
        <v>71.041666666666671</v>
      </c>
      <c r="AF18" s="36">
        <f t="shared" si="3"/>
        <v>65.362809523809531</v>
      </c>
    </row>
    <row r="19" spans="1:32" ht="17.100000000000001" customHeight="1" x14ac:dyDescent="0.2">
      <c r="A19" s="15" t="s">
        <v>49</v>
      </c>
      <c r="B19" s="17">
        <f>[15]Novembro!$E$5</f>
        <v>54.75</v>
      </c>
      <c r="C19" s="17">
        <f>[15]Novembro!$E$6</f>
        <v>78.5</v>
      </c>
      <c r="D19" s="17">
        <f>[15]Novembro!$E$7</f>
        <v>67.666666666666671</v>
      </c>
      <c r="E19" s="17">
        <f>[15]Novembro!$E$8</f>
        <v>56.5</v>
      </c>
      <c r="F19" s="17">
        <f>[15]Novembro!$E$9</f>
        <v>59.833333333333336</v>
      </c>
      <c r="G19" s="17">
        <f>[15]Novembro!$E$10</f>
        <v>55.416666666666664</v>
      </c>
      <c r="H19" s="17">
        <f>[15]Novembro!$E$11</f>
        <v>60.875</v>
      </c>
      <c r="I19" s="17">
        <f>[15]Novembro!$E$12</f>
        <v>81.5</v>
      </c>
      <c r="J19" s="17">
        <f>[15]Novembro!$E$13</f>
        <v>73.541666666666671</v>
      </c>
      <c r="K19" s="17">
        <f>[15]Novembro!$E$14</f>
        <v>68.125</v>
      </c>
      <c r="L19" s="17">
        <f>[15]Novembro!$E$15</f>
        <v>79.25</v>
      </c>
      <c r="M19" s="17">
        <f>[15]Novembro!$E$16</f>
        <v>72.416666666666671</v>
      </c>
      <c r="N19" s="17">
        <f>[15]Novembro!$E$17</f>
        <v>77.208333333333329</v>
      </c>
      <c r="O19" s="17">
        <f>[15]Novembro!$E$18</f>
        <v>69.458333333333329</v>
      </c>
      <c r="P19" s="17">
        <f>[15]Novembro!$E$19</f>
        <v>74.833333333333329</v>
      </c>
      <c r="Q19" s="17">
        <f>[15]Novembro!$E$20</f>
        <v>66.125</v>
      </c>
      <c r="R19" s="17">
        <f>[15]Novembro!$E$21</f>
        <v>62.583333333333336</v>
      </c>
      <c r="S19" s="17">
        <f>[15]Novembro!$E$22</f>
        <v>54.375</v>
      </c>
      <c r="T19" s="17">
        <f>[15]Novembro!$E$23</f>
        <v>51.041666666666664</v>
      </c>
      <c r="U19" s="17">
        <f>[15]Novembro!$E$24</f>
        <v>49.041666666666664</v>
      </c>
      <c r="V19" s="17">
        <f>[15]Novembro!$E$25</f>
        <v>47.75</v>
      </c>
      <c r="W19" s="17">
        <f>[15]Novembro!$E$26</f>
        <v>53.333333333333336</v>
      </c>
      <c r="X19" s="17">
        <f>[15]Novembro!$E$27</f>
        <v>50.5</v>
      </c>
      <c r="Y19" s="17">
        <f>[15]Novembro!$E$28</f>
        <v>46.458333333333336</v>
      </c>
      <c r="Z19" s="17">
        <f>[15]Novembro!$E$29</f>
        <v>63.333333333333336</v>
      </c>
      <c r="AA19" s="17">
        <f>[15]Novembro!$E$30</f>
        <v>67.041666666666671</v>
      </c>
      <c r="AB19" s="17">
        <f>[15]Novembro!$E$31</f>
        <v>61.208333333333336</v>
      </c>
      <c r="AC19" s="17">
        <f>[15]Novembro!$E$32</f>
        <v>65.958333333333329</v>
      </c>
      <c r="AD19" s="17">
        <f>[15]Novembro!$E$33</f>
        <v>87.375</v>
      </c>
      <c r="AE19" s="17">
        <f>[15]Novembro!$E$34</f>
        <v>78.625</v>
      </c>
      <c r="AF19" s="36">
        <f t="shared" si="3"/>
        <v>64.487499999999997</v>
      </c>
    </row>
    <row r="20" spans="1:32" ht="17.100000000000001" customHeight="1" x14ac:dyDescent="0.2">
      <c r="A20" s="15" t="s">
        <v>10</v>
      </c>
      <c r="B20" s="17">
        <f>[16]Novembro!$E$5</f>
        <v>49.857142857142854</v>
      </c>
      <c r="C20" s="17" t="str">
        <f>[16]Novembro!$E$6</f>
        <v>*</v>
      </c>
      <c r="D20" s="17">
        <f>[16]Novembro!$E$7</f>
        <v>56</v>
      </c>
      <c r="E20" s="17">
        <f>[16]Novembro!$E$8</f>
        <v>34.166666666666664</v>
      </c>
      <c r="F20" s="17">
        <f>[16]Novembro!$E$9</f>
        <v>46.285714285714285</v>
      </c>
      <c r="G20" s="17">
        <f>[16]Novembro!$E$10</f>
        <v>46.875</v>
      </c>
      <c r="H20" s="17">
        <f>[16]Novembro!$E$11</f>
        <v>44.666666666666664</v>
      </c>
      <c r="I20" s="17">
        <f>[16]Novembro!$E$12</f>
        <v>62.333333333333336</v>
      </c>
      <c r="J20" s="17">
        <f>[16]Novembro!$E$13</f>
        <v>43</v>
      </c>
      <c r="K20" s="17">
        <f>[16]Novembro!$E$14</f>
        <v>41.142857142857146</v>
      </c>
      <c r="L20" s="17">
        <f>[16]Novembro!$E$15</f>
        <v>66</v>
      </c>
      <c r="M20" s="17">
        <f>[16]Novembro!$E$16</f>
        <v>60.125</v>
      </c>
      <c r="N20" s="17">
        <f>[16]Novembro!$E$17</f>
        <v>64.5</v>
      </c>
      <c r="O20" s="17">
        <f>[16]Novembro!$E$18</f>
        <v>51.5</v>
      </c>
      <c r="P20" s="17">
        <f>[16]Novembro!$E$19</f>
        <v>53.5</v>
      </c>
      <c r="Q20" s="17">
        <f>[16]Novembro!$E$20</f>
        <v>50.166666666666664</v>
      </c>
      <c r="R20" s="17">
        <f>[16]Novembro!$E$21</f>
        <v>45.857142857142854</v>
      </c>
      <c r="S20" s="17">
        <f>[16]Novembro!$E$22</f>
        <v>39.125</v>
      </c>
      <c r="T20" s="17">
        <f>[16]Novembro!$E$23</f>
        <v>43.875</v>
      </c>
      <c r="U20" s="17">
        <f>[16]Novembro!$E$24</f>
        <v>35.285714285714285</v>
      </c>
      <c r="V20" s="17">
        <f>[16]Novembro!$E$25</f>
        <v>25.285714285714285</v>
      </c>
      <c r="W20" s="17">
        <f>[16]Novembro!$E$26</f>
        <v>37.700000000000003</v>
      </c>
      <c r="X20" s="17">
        <f>[16]Novembro!$E$27</f>
        <v>51</v>
      </c>
      <c r="Y20" s="17">
        <f>[16]Novembro!$E$28</f>
        <v>49.666666666666664</v>
      </c>
      <c r="Z20" s="17">
        <f>[16]Novembro!$E$29</f>
        <v>54.333333333333336</v>
      </c>
      <c r="AA20" s="17">
        <f>[16]Novembro!$E$30</f>
        <v>63.041666666666664</v>
      </c>
      <c r="AB20" s="17">
        <f>[16]Novembro!$E$31</f>
        <v>70.041666666666671</v>
      </c>
      <c r="AC20" s="17">
        <f>[16]Novembro!$E$32</f>
        <v>68.541666666666671</v>
      </c>
      <c r="AD20" s="17">
        <f>[16]Novembro!$E$33</f>
        <v>81.541666666666671</v>
      </c>
      <c r="AE20" s="17">
        <f>[16]Novembro!$E$34</f>
        <v>70.5</v>
      </c>
      <c r="AF20" s="36">
        <f t="shared" si="3"/>
        <v>51.928078817734004</v>
      </c>
    </row>
    <row r="21" spans="1:32" ht="17.100000000000001" customHeight="1" x14ac:dyDescent="0.2">
      <c r="A21" s="15" t="s">
        <v>11</v>
      </c>
      <c r="B21" s="17">
        <f>[17]Novembro!$E$5</f>
        <v>64.791666666666671</v>
      </c>
      <c r="C21" s="17">
        <f>[17]Novembro!$E$6</f>
        <v>85.791666666666671</v>
      </c>
      <c r="D21" s="17">
        <f>[17]Novembro!$E$7</f>
        <v>72.916666666666671</v>
      </c>
      <c r="E21" s="17">
        <f>[17]Novembro!$E$8</f>
        <v>52.125</v>
      </c>
      <c r="F21" s="17">
        <f>[17]Novembro!$E$9</f>
        <v>58.208333333333336</v>
      </c>
      <c r="G21" s="17">
        <f>[17]Novembro!$E$10</f>
        <v>58.041666666666664</v>
      </c>
      <c r="H21" s="17">
        <f>[17]Novembro!$E$11</f>
        <v>57.75</v>
      </c>
      <c r="I21" s="17">
        <f>[17]Novembro!$E$12</f>
        <v>73.333333333333329</v>
      </c>
      <c r="J21" s="17">
        <f>[17]Novembro!$E$13</f>
        <v>63.583333333333336</v>
      </c>
      <c r="K21" s="17">
        <f>[17]Novembro!$E$14</f>
        <v>69.791666666666671</v>
      </c>
      <c r="L21" s="17">
        <f>[17]Novembro!$E$15</f>
        <v>72.583333333333329</v>
      </c>
      <c r="M21" s="17">
        <f>[17]Novembro!$E$16</f>
        <v>71.416666666666671</v>
      </c>
      <c r="N21" s="17">
        <f>[17]Novembro!$E$17</f>
        <v>80</v>
      </c>
      <c r="O21" s="17">
        <f>[17]Novembro!$E$18</f>
        <v>70.666666666666671</v>
      </c>
      <c r="P21" s="17">
        <f>[17]Novembro!$E$19</f>
        <v>67.916666666666671</v>
      </c>
      <c r="Q21" s="17">
        <f>[17]Novembro!$E$20</f>
        <v>59</v>
      </c>
      <c r="R21" s="17">
        <f>[17]Novembro!$E$21</f>
        <v>57.416666666666664</v>
      </c>
      <c r="S21" s="17">
        <f>[17]Novembro!$E$22</f>
        <v>51.541666666666664</v>
      </c>
      <c r="T21" s="17">
        <f>[17]Novembro!$E$23</f>
        <v>48.125</v>
      </c>
      <c r="U21" s="17">
        <f>[17]Novembro!$E$24</f>
        <v>50.75</v>
      </c>
      <c r="V21" s="17">
        <f>[17]Novembro!$E$25</f>
        <v>49.166666666666664</v>
      </c>
      <c r="W21" s="17">
        <f>[17]Novembro!$E$26</f>
        <v>46.583333333333336</v>
      </c>
      <c r="X21" s="17">
        <f>[17]Novembro!$E$27</f>
        <v>50.083333333333336</v>
      </c>
      <c r="Y21" s="17">
        <f>[17]Novembro!$E$28</f>
        <v>46.916666666666664</v>
      </c>
      <c r="Z21" s="17">
        <f>[17]Novembro!$E$29</f>
        <v>60.375</v>
      </c>
      <c r="AA21" s="17">
        <f>[17]Novembro!$E$30</f>
        <v>72.625</v>
      </c>
      <c r="AB21" s="17">
        <f>[17]Novembro!$E$31</f>
        <v>72.708333333333329</v>
      </c>
      <c r="AC21" s="17">
        <f>[17]Novembro!$E$32</f>
        <v>69.208333333333329</v>
      </c>
      <c r="AD21" s="17">
        <f>[17]Novembro!$E$33</f>
        <v>84.791666666666671</v>
      </c>
      <c r="AE21" s="17">
        <f>[17]Novembro!$E$34</f>
        <v>76.375</v>
      </c>
      <c r="AF21" s="36">
        <f t="shared" si="3"/>
        <v>63.819444444444443</v>
      </c>
    </row>
    <row r="22" spans="1:32" ht="17.100000000000001" customHeight="1" x14ac:dyDescent="0.2">
      <c r="A22" s="15" t="s">
        <v>12</v>
      </c>
      <c r="B22" s="17">
        <f>[18]Novembro!$E$5</f>
        <v>57.666666666666664</v>
      </c>
      <c r="C22" s="17">
        <f>[18]Novembro!$E$6</f>
        <v>79.708333333333329</v>
      </c>
      <c r="D22" s="17">
        <f>[18]Novembro!$E$7</f>
        <v>78.25</v>
      </c>
      <c r="E22" s="17">
        <f>[18]Novembro!$E$8</f>
        <v>58.291666666666664</v>
      </c>
      <c r="F22" s="17">
        <f>[18]Novembro!$E$9</f>
        <v>52</v>
      </c>
      <c r="G22" s="17">
        <f>[18]Novembro!$E$10</f>
        <v>58.916666666666664</v>
      </c>
      <c r="H22" s="17">
        <f>[18]Novembro!$E$11</f>
        <v>63.25</v>
      </c>
      <c r="I22" s="17">
        <f>[18]Novembro!$E$12</f>
        <v>84.916666666666671</v>
      </c>
      <c r="J22" s="17">
        <f>[18]Novembro!$E$13</f>
        <v>77.291666666666671</v>
      </c>
      <c r="K22" s="17">
        <f>[18]Novembro!$E$14</f>
        <v>71.333333333333329</v>
      </c>
      <c r="L22" s="17">
        <f>[18]Novembro!$E$15</f>
        <v>74.166666666666671</v>
      </c>
      <c r="M22" s="17">
        <f>[18]Novembro!$E$16</f>
        <v>77.75</v>
      </c>
      <c r="N22" s="17">
        <f>[18]Novembro!$E$17</f>
        <v>77.666666666666671</v>
      </c>
      <c r="O22" s="17">
        <f>[18]Novembro!$E$18</f>
        <v>68.291666666666671</v>
      </c>
      <c r="P22" s="17">
        <f>[18]Novembro!$E$19</f>
        <v>75.666666666666671</v>
      </c>
      <c r="Q22" s="17">
        <f>[18]Novembro!$E$20</f>
        <v>76.125</v>
      </c>
      <c r="R22" s="17">
        <f>[18]Novembro!$E$21</f>
        <v>79.791666666666671</v>
      </c>
      <c r="S22" s="17">
        <f>[18]Novembro!$E$22</f>
        <v>53.375</v>
      </c>
      <c r="T22" s="17">
        <f>[18]Novembro!$E$23</f>
        <v>46.416666666666664</v>
      </c>
      <c r="U22" s="17">
        <f>[18]Novembro!$E$24</f>
        <v>55.666666666666664</v>
      </c>
      <c r="V22" s="17">
        <f>[18]Novembro!$E$25</f>
        <v>60.583333333333336</v>
      </c>
      <c r="W22" s="17">
        <f>[18]Novembro!$E$26</f>
        <v>62.708333333333336</v>
      </c>
      <c r="X22" s="17">
        <f>[18]Novembro!$E$27</f>
        <v>51</v>
      </c>
      <c r="Y22" s="17">
        <f>[18]Novembro!$E$28</f>
        <v>55.375</v>
      </c>
      <c r="Z22" s="17">
        <f>[18]Novembro!$E$29</f>
        <v>65.958333333333329</v>
      </c>
      <c r="AA22" s="17">
        <f>[18]Novembro!$E$30</f>
        <v>69.875</v>
      </c>
      <c r="AB22" s="17">
        <f>[18]Novembro!$E$31</f>
        <v>69.958333333333329</v>
      </c>
      <c r="AC22" s="17">
        <f>[18]Novembro!$E$32</f>
        <v>62.666666666666664</v>
      </c>
      <c r="AD22" s="17">
        <f>[18]Novembro!$E$33</f>
        <v>71.375</v>
      </c>
      <c r="AE22" s="17">
        <f>[18]Novembro!$E$34</f>
        <v>67.333333333333329</v>
      </c>
      <c r="AF22" s="36">
        <f t="shared" si="3"/>
        <v>66.779166666666654</v>
      </c>
    </row>
    <row r="23" spans="1:32" ht="17.100000000000001" customHeight="1" x14ac:dyDescent="0.2">
      <c r="A23" s="15" t="s">
        <v>13</v>
      </c>
      <c r="B23" s="17">
        <f>[19]Novembro!$E$5</f>
        <v>64.25</v>
      </c>
      <c r="C23" s="17">
        <f>[19]Novembro!$E$6</f>
        <v>78.333333333333329</v>
      </c>
      <c r="D23" s="17">
        <f>[19]Novembro!$E$7</f>
        <v>86.5</v>
      </c>
      <c r="E23" s="17">
        <f>[19]Novembro!$E$8</f>
        <v>70.958333333333329</v>
      </c>
      <c r="F23" s="17">
        <f>[19]Novembro!$E$9</f>
        <v>67.541666666666671</v>
      </c>
      <c r="G23" s="17">
        <f>[19]Novembro!$E$10</f>
        <v>62.208333333333336</v>
      </c>
      <c r="H23" s="17">
        <f>[19]Novembro!$E$11</f>
        <v>66.916666666666671</v>
      </c>
      <c r="I23" s="17">
        <f>[19]Novembro!$E$12</f>
        <v>80.916666666666671</v>
      </c>
      <c r="J23" s="17">
        <f>[19]Novembro!$E$13</f>
        <v>76.458333333333329</v>
      </c>
      <c r="K23" s="17">
        <f>[19]Novembro!$E$14</f>
        <v>69.208333333333329</v>
      </c>
      <c r="L23" s="17">
        <f>[19]Novembro!$E$15</f>
        <v>73.5</v>
      </c>
      <c r="M23" s="17">
        <f>[19]Novembro!$E$16</f>
        <v>87.5</v>
      </c>
      <c r="N23" s="17">
        <f>[19]Novembro!$E$17</f>
        <v>80.583333333333329</v>
      </c>
      <c r="O23" s="17">
        <f>[19]Novembro!$E$18</f>
        <v>76.041666666666671</v>
      </c>
      <c r="P23" s="17">
        <f>[19]Novembro!$E$19</f>
        <v>83.458333333333329</v>
      </c>
      <c r="Q23" s="17">
        <f>[19]Novembro!$E$20</f>
        <v>81.958333333333329</v>
      </c>
      <c r="R23" s="17">
        <f>[19]Novembro!$E$21</f>
        <v>81.291666666666671</v>
      </c>
      <c r="S23" s="17">
        <f>[19]Novembro!$E$22</f>
        <v>64.208333333333329</v>
      </c>
      <c r="T23" s="17">
        <f>[19]Novembro!$E$23</f>
        <v>56.708333333333336</v>
      </c>
      <c r="U23" s="17">
        <f>[19]Novembro!$E$24</f>
        <v>64.333333333333329</v>
      </c>
      <c r="V23" s="17">
        <f>[19]Novembro!$E$25</f>
        <v>78.333333333333329</v>
      </c>
      <c r="W23" s="17">
        <f>[19]Novembro!$E$26</f>
        <v>76</v>
      </c>
      <c r="X23" s="17">
        <f>[19]Novembro!$E$27</f>
        <v>68.041666666666671</v>
      </c>
      <c r="Y23" s="17">
        <f>[19]Novembro!$E$28</f>
        <v>70.583333333333329</v>
      </c>
      <c r="Z23" s="17">
        <f>[19]Novembro!$E$29</f>
        <v>69.541666666666671</v>
      </c>
      <c r="AA23" s="17">
        <f>[19]Novembro!$E$30</f>
        <v>78.083333333333329</v>
      </c>
      <c r="AB23" s="17">
        <f>[19]Novembro!$E$31</f>
        <v>71.75</v>
      </c>
      <c r="AC23" s="17">
        <f>[19]Novembro!$E$32</f>
        <v>70.041666666666671</v>
      </c>
      <c r="AD23" s="17">
        <f>[19]Novembro!$E$33</f>
        <v>75.416666666666671</v>
      </c>
      <c r="AE23" s="17">
        <f>[19]Novembro!$E$34</f>
        <v>72.583333333333329</v>
      </c>
      <c r="AF23" s="36">
        <f t="shared" si="3"/>
        <v>73.441666666666649</v>
      </c>
    </row>
    <row r="24" spans="1:32" ht="17.100000000000001" customHeight="1" x14ac:dyDescent="0.2">
      <c r="A24" s="15" t="s">
        <v>14</v>
      </c>
      <c r="B24" s="17">
        <f>[20]Novembro!$E$5</f>
        <v>72.291666666666671</v>
      </c>
      <c r="C24" s="17">
        <f>[20]Novembro!$E$6</f>
        <v>68.791666666666671</v>
      </c>
      <c r="D24" s="17">
        <f>[20]Novembro!$E$7</f>
        <v>80.708333333333329</v>
      </c>
      <c r="E24" s="17">
        <f>[20]Novembro!$E$8</f>
        <v>76.458333333333329</v>
      </c>
      <c r="F24" s="17">
        <f>[20]Novembro!$E$9</f>
        <v>62.958333333333336</v>
      </c>
      <c r="G24" s="17">
        <f>[20]Novembro!$E$10</f>
        <v>60.708333333333336</v>
      </c>
      <c r="H24" s="17">
        <f>[20]Novembro!$E$11</f>
        <v>53.25</v>
      </c>
      <c r="I24" s="17">
        <f>[20]Novembro!$E$12</f>
        <v>53</v>
      </c>
      <c r="J24" s="17">
        <f>[20]Novembro!$E$13</f>
        <v>55.791666666666664</v>
      </c>
      <c r="K24" s="17">
        <f>[20]Novembro!$E$14</f>
        <v>57.25</v>
      </c>
      <c r="L24" s="17">
        <f>[20]Novembro!$E$15</f>
        <v>65.541666666666671</v>
      </c>
      <c r="M24" s="17">
        <f>[20]Novembro!$E$16</f>
        <v>86</v>
      </c>
      <c r="N24" s="17">
        <f>[20]Novembro!$E$17</f>
        <v>91.333333333333329</v>
      </c>
      <c r="O24" s="17">
        <f>[20]Novembro!$E$18</f>
        <v>86</v>
      </c>
      <c r="P24" s="17">
        <f>[20]Novembro!$E$19</f>
        <v>74.125</v>
      </c>
      <c r="Q24" s="17">
        <f>[20]Novembro!$E$20</f>
        <v>62.333333333333336</v>
      </c>
      <c r="R24" s="17">
        <f>[20]Novembro!$E$21</f>
        <v>70.541666666666671</v>
      </c>
      <c r="S24" s="17">
        <f>[20]Novembro!$E$22</f>
        <v>69.916666666666671</v>
      </c>
      <c r="T24" s="17">
        <f>[20]Novembro!$E$23</f>
        <v>55.791666666666664</v>
      </c>
      <c r="U24" s="17">
        <f>[20]Novembro!$E$24</f>
        <v>54.791666666666664</v>
      </c>
      <c r="V24" s="17">
        <f>[20]Novembro!$E$25</f>
        <v>64.791666666666671</v>
      </c>
      <c r="W24" s="17">
        <f>[20]Novembro!$E$26</f>
        <v>66.5</v>
      </c>
      <c r="X24" s="17">
        <f>[20]Novembro!$E$27</f>
        <v>72.083333333333329</v>
      </c>
      <c r="Y24" s="17">
        <f>[20]Novembro!$E$28</f>
        <v>66.5</v>
      </c>
      <c r="Z24" s="17">
        <f>[20]Novembro!$E$29</f>
        <v>58.583333333333336</v>
      </c>
      <c r="AA24" s="17">
        <f>[20]Novembro!$E$30</f>
        <v>65.75</v>
      </c>
      <c r="AB24" s="17">
        <f>[20]Novembro!$E$31</f>
        <v>75.333333333333329</v>
      </c>
      <c r="AC24" s="17">
        <f>[20]Novembro!$E$32</f>
        <v>71.166666666666671</v>
      </c>
      <c r="AD24" s="17">
        <f>[20]Novembro!$E$33</f>
        <v>69.625</v>
      </c>
      <c r="AE24" s="17">
        <f>[20]Novembro!$E$34</f>
        <v>70.333333333333329</v>
      </c>
      <c r="AF24" s="36">
        <f t="shared" si="3"/>
        <v>67.941666666666663</v>
      </c>
    </row>
    <row r="25" spans="1:32" ht="17.100000000000001" customHeight="1" x14ac:dyDescent="0.2">
      <c r="A25" s="15" t="s">
        <v>15</v>
      </c>
      <c r="B25" s="17">
        <f>[21]Novembro!$E$5</f>
        <v>67.10526315789474</v>
      </c>
      <c r="C25" s="17">
        <f>[21]Novembro!$E$6</f>
        <v>82.625</v>
      </c>
      <c r="D25" s="17">
        <f>[21]Novembro!$E$7</f>
        <v>70.875</v>
      </c>
      <c r="E25" s="17">
        <f>[21]Novembro!$E$8</f>
        <v>44.666666666666664</v>
      </c>
      <c r="F25" s="17">
        <f>[21]Novembro!$E$9</f>
        <v>50.625</v>
      </c>
      <c r="G25" s="17">
        <f>[21]Novembro!$E$10</f>
        <v>56.333333333333336</v>
      </c>
      <c r="H25" s="17">
        <f>[21]Novembro!$E$11</f>
        <v>52.791666666666664</v>
      </c>
      <c r="I25" s="17">
        <f>[21]Novembro!$E$12</f>
        <v>67.666666666666671</v>
      </c>
      <c r="J25" s="17">
        <f>[21]Novembro!$E$13</f>
        <v>65.208333333333329</v>
      </c>
      <c r="K25" s="17">
        <f>[21]Novembro!$E$14</f>
        <v>61.916666666666664</v>
      </c>
      <c r="L25" s="17">
        <f>[21]Novembro!$E$15</f>
        <v>69.208333333333329</v>
      </c>
      <c r="M25" s="17">
        <f>[21]Novembro!$E$16</f>
        <v>63.5</v>
      </c>
      <c r="N25" s="17">
        <f>[21]Novembro!$E$17</f>
        <v>81.833333333333329</v>
      </c>
      <c r="O25" s="17">
        <f>[21]Novembro!$E$18</f>
        <v>73.375</v>
      </c>
      <c r="P25" s="17">
        <f>[21]Novembro!$E$19</f>
        <v>65.166666666666671</v>
      </c>
      <c r="Q25" s="17">
        <f>[21]Novembro!$E$20</f>
        <v>60.041666666666664</v>
      </c>
      <c r="R25" s="17">
        <f>[21]Novembro!$E$21</f>
        <v>66.5</v>
      </c>
      <c r="S25" s="17">
        <f>[21]Novembro!$E$22</f>
        <v>67.333333333333329</v>
      </c>
      <c r="T25" s="17">
        <f>[21]Novembro!$E$23</f>
        <v>48.791666666666664</v>
      </c>
      <c r="U25" s="17">
        <f>[21]Novembro!$E$24</f>
        <v>48.833333333333336</v>
      </c>
      <c r="V25" s="17">
        <f>[21]Novembro!$E$25</f>
        <v>42.25</v>
      </c>
      <c r="W25" s="17">
        <f>[21]Novembro!$E$26</f>
        <v>47.695652173913047</v>
      </c>
      <c r="X25" s="17">
        <f>[21]Novembro!$E$27</f>
        <v>40.153846153846153</v>
      </c>
      <c r="Y25" s="17">
        <f>[21]Novembro!$E$28</f>
        <v>47.666666666666664</v>
      </c>
      <c r="Z25" s="17">
        <f>[21]Novembro!$E$29</f>
        <v>59.041666666666664</v>
      </c>
      <c r="AA25" s="17">
        <f>[21]Novembro!$E$30</f>
        <v>69.583333333333329</v>
      </c>
      <c r="AB25" s="17">
        <f>[21]Novembro!$E$31</f>
        <v>73.208333333333329</v>
      </c>
      <c r="AC25" s="17">
        <f>[21]Novembro!$E$32</f>
        <v>82</v>
      </c>
      <c r="AD25" s="17">
        <f>[21]Novembro!$E$33</f>
        <v>87.208333333333329</v>
      </c>
      <c r="AE25" s="17">
        <f>[21]Novembro!$E$34</f>
        <v>78.583333333333329</v>
      </c>
      <c r="AF25" s="36">
        <f t="shared" si="3"/>
        <v>63.059603160632903</v>
      </c>
    </row>
    <row r="26" spans="1:32" ht="17.100000000000001" customHeight="1" x14ac:dyDescent="0.2">
      <c r="A26" s="15" t="s">
        <v>16</v>
      </c>
      <c r="B26" s="17">
        <f>[22]Novembro!$E$5</f>
        <v>45.75</v>
      </c>
      <c r="C26" s="17">
        <f>[22]Novembro!$E$6</f>
        <v>67.5</v>
      </c>
      <c r="D26" s="17">
        <f>[22]Novembro!$E$7</f>
        <v>54.833333333333336</v>
      </c>
      <c r="E26" s="17">
        <f>[22]Novembro!$E$8</f>
        <v>50.25</v>
      </c>
      <c r="F26" s="17">
        <f>[22]Novembro!$E$9</f>
        <v>51.916666666666664</v>
      </c>
      <c r="G26" s="17">
        <f>[22]Novembro!$E$10</f>
        <v>52.583333333333336</v>
      </c>
      <c r="H26" s="17">
        <f>[22]Novembro!$E$11</f>
        <v>52.333333333333336</v>
      </c>
      <c r="I26" s="17">
        <f>[22]Novembro!$E$12</f>
        <v>71.125</v>
      </c>
      <c r="J26" s="17">
        <f>[22]Novembro!$E$13</f>
        <v>71.375</v>
      </c>
      <c r="K26" s="17">
        <f>[22]Novembro!$E$14</f>
        <v>64.833333333333329</v>
      </c>
      <c r="L26" s="17">
        <f>[22]Novembro!$E$15</f>
        <v>67.166666666666671</v>
      </c>
      <c r="M26" s="17">
        <f>[22]Novembro!$E$16</f>
        <v>68.25</v>
      </c>
      <c r="N26" s="17">
        <f>[22]Novembro!$E$17</f>
        <v>67.333333333333329</v>
      </c>
      <c r="O26" s="17">
        <f>[22]Novembro!$E$18</f>
        <v>62.166666666666664</v>
      </c>
      <c r="P26" s="17">
        <f>[22]Novembro!$E$19</f>
        <v>66.583333333333329</v>
      </c>
      <c r="Q26" s="17">
        <f>[22]Novembro!$E$20</f>
        <v>66.916666666666671</v>
      </c>
      <c r="R26" s="17">
        <f>[22]Novembro!$E$21</f>
        <v>63.333333333333336</v>
      </c>
      <c r="S26" s="17">
        <f>[22]Novembro!$E$22</f>
        <v>57.541666666666664</v>
      </c>
      <c r="T26" s="17">
        <f>[22]Novembro!$E$23</f>
        <v>46.375</v>
      </c>
      <c r="U26" s="17">
        <f>[22]Novembro!$E$24</f>
        <v>49.583333333333336</v>
      </c>
      <c r="V26" s="17">
        <f>[22]Novembro!$E$25</f>
        <v>58.458333333333336</v>
      </c>
      <c r="W26" s="17">
        <f>[22]Novembro!$E$26</f>
        <v>63.166666666666664</v>
      </c>
      <c r="X26" s="17">
        <f>[22]Novembro!$E$27</f>
        <v>54.791666666666664</v>
      </c>
      <c r="Y26" s="17">
        <f>[22]Novembro!$E$28</f>
        <v>48.75</v>
      </c>
      <c r="Z26" s="17">
        <f>[22]Novembro!$E$29</f>
        <v>54.25</v>
      </c>
      <c r="AA26" s="17">
        <f>[22]Novembro!$E$30</f>
        <v>65.958333333333329</v>
      </c>
      <c r="AB26" s="17">
        <f>[22]Novembro!$E$31</f>
        <v>57.958333333333336</v>
      </c>
      <c r="AC26" s="17">
        <f>[22]Novembro!$E$32</f>
        <v>79.083333333333329</v>
      </c>
      <c r="AD26" s="17">
        <f>[22]Novembro!$E$33</f>
        <v>82.666666666666671</v>
      </c>
      <c r="AE26" s="17">
        <f>[22]Novembro!$E$34</f>
        <v>68.625</v>
      </c>
      <c r="AF26" s="36">
        <f t="shared" si="3"/>
        <v>61.048611111111107</v>
      </c>
    </row>
    <row r="27" spans="1:32" ht="17.100000000000001" customHeight="1" x14ac:dyDescent="0.2">
      <c r="A27" s="15" t="s">
        <v>17</v>
      </c>
      <c r="B27" s="17" t="str">
        <f>[23]Novembro!$E$5</f>
        <v>*</v>
      </c>
      <c r="C27" s="17" t="str">
        <f>[23]Novembro!$E$6</f>
        <v>*</v>
      </c>
      <c r="D27" s="17" t="str">
        <f>[23]Novembro!$E$7</f>
        <v>*</v>
      </c>
      <c r="E27" s="17" t="str">
        <f>[23]Novembro!$E$8</f>
        <v>*</v>
      </c>
      <c r="F27" s="17" t="str">
        <f>[23]Novembro!$E$9</f>
        <v>*</v>
      </c>
      <c r="G27" s="17" t="str">
        <f>[23]Novembro!$E$10</f>
        <v>*</v>
      </c>
      <c r="H27" s="17" t="str">
        <f>[23]Novembro!$E$11</f>
        <v>*</v>
      </c>
      <c r="I27" s="17" t="str">
        <f>[23]Novembro!$E$12</f>
        <v>*</v>
      </c>
      <c r="J27" s="17" t="str">
        <f>[23]Novembro!$E$13</f>
        <v>*</v>
      </c>
      <c r="K27" s="17" t="str">
        <f>[23]Novembro!$E$14</f>
        <v>*</v>
      </c>
      <c r="L27" s="17" t="str">
        <f>[23]Novembro!$E$15</f>
        <v>*</v>
      </c>
      <c r="M27" s="17" t="str">
        <f>[23]Novembro!$E$16</f>
        <v>*</v>
      </c>
      <c r="N27" s="17" t="str">
        <f>[23]Novembro!$E$17</f>
        <v>*</v>
      </c>
      <c r="O27" s="17" t="str">
        <f>[23]Novembro!$E$18</f>
        <v>*</v>
      </c>
      <c r="P27" s="17" t="str">
        <f>[23]Novembro!$E$19</f>
        <v>*</v>
      </c>
      <c r="Q27" s="17" t="str">
        <f>[23]Novembro!$E$20</f>
        <v>*</v>
      </c>
      <c r="R27" s="17" t="str">
        <f>[23]Novembro!$E$21</f>
        <v>*</v>
      </c>
      <c r="S27" s="17" t="str">
        <f>[23]Novembro!$E$22</f>
        <v>*</v>
      </c>
      <c r="T27" s="17" t="str">
        <f>[23]Novembro!$E$23</f>
        <v>*</v>
      </c>
      <c r="U27" s="17" t="str">
        <f>[23]Novembro!$E$24</f>
        <v>*</v>
      </c>
      <c r="V27" s="17" t="str">
        <f>[23]Novembro!$E$25</f>
        <v>*</v>
      </c>
      <c r="W27" s="17" t="str">
        <f>[23]Novembro!$E$26</f>
        <v>*</v>
      </c>
      <c r="X27" s="17" t="str">
        <f>[23]Novembro!$E$27</f>
        <v>*</v>
      </c>
      <c r="Y27" s="17" t="str">
        <f>[23]Novembro!$E$28</f>
        <v>*</v>
      </c>
      <c r="Z27" s="17" t="str">
        <f>[23]Novembro!$E$29</f>
        <v>*</v>
      </c>
      <c r="AA27" s="17">
        <f>[23]Novembro!$E$30</f>
        <v>20.666666666666668</v>
      </c>
      <c r="AB27" s="17" t="str">
        <f>[23]Novembro!$E$31</f>
        <v>*</v>
      </c>
      <c r="AC27" s="17" t="str">
        <f>[23]Novembro!$E$32</f>
        <v>*</v>
      </c>
      <c r="AD27" s="17" t="str">
        <f>[23]Novembro!$E$33</f>
        <v>*</v>
      </c>
      <c r="AE27" s="17" t="str">
        <f>[23]Novembro!$E$34</f>
        <v>*</v>
      </c>
      <c r="AF27" s="36">
        <f t="shared" si="3"/>
        <v>20.666666666666668</v>
      </c>
    </row>
    <row r="28" spans="1:32" ht="17.100000000000001" customHeight="1" x14ac:dyDescent="0.2">
      <c r="A28" s="15" t="s">
        <v>18</v>
      </c>
      <c r="B28" s="17">
        <f>[24]Novembro!$E$5</f>
        <v>72.25</v>
      </c>
      <c r="C28" s="17">
        <f>[24]Novembro!$E$6</f>
        <v>74.5</v>
      </c>
      <c r="D28" s="17">
        <f>[24]Novembro!$E$7</f>
        <v>83.833333333333329</v>
      </c>
      <c r="E28" s="17">
        <f>[24]Novembro!$E$8</f>
        <v>76.208333333333329</v>
      </c>
      <c r="F28" s="17">
        <f>[24]Novembro!$E$9</f>
        <v>72</v>
      </c>
      <c r="G28" s="17">
        <f>[24]Novembro!$E$10</f>
        <v>67.375</v>
      </c>
      <c r="H28" s="17">
        <f>[24]Novembro!$E$11</f>
        <v>63.916666666666664</v>
      </c>
      <c r="I28" s="17">
        <f>[24]Novembro!$E$12</f>
        <v>75.375</v>
      </c>
      <c r="J28" s="17">
        <f>[24]Novembro!$E$13</f>
        <v>67.833333333333329</v>
      </c>
      <c r="K28" s="17">
        <f>[24]Novembro!$E$14</f>
        <v>67.791666666666671</v>
      </c>
      <c r="L28" s="17">
        <f>[24]Novembro!$E$15</f>
        <v>67.375</v>
      </c>
      <c r="M28" s="17">
        <f>[24]Novembro!$E$16</f>
        <v>86.666666666666671</v>
      </c>
      <c r="N28" s="17">
        <f>[24]Novembro!$E$17</f>
        <v>91.958333333333329</v>
      </c>
      <c r="O28" s="17">
        <f>[24]Novembro!$E$18</f>
        <v>84.791666666666671</v>
      </c>
      <c r="P28" s="17">
        <f>[24]Novembro!$E$19</f>
        <v>80.208333333333329</v>
      </c>
      <c r="Q28" s="17">
        <f>[24]Novembro!$E$20</f>
        <v>81.583333333333329</v>
      </c>
      <c r="R28" s="17">
        <f>[24]Novembro!$E$21</f>
        <v>79.083333333333329</v>
      </c>
      <c r="S28" s="17">
        <f>[24]Novembro!$E$22</f>
        <v>67.583333333333329</v>
      </c>
      <c r="T28" s="17">
        <f>[24]Novembro!$E$23</f>
        <v>53.083333333333336</v>
      </c>
      <c r="U28" s="17">
        <f>[24]Novembro!$E$24</f>
        <v>50.708333333333336</v>
      </c>
      <c r="V28" s="17">
        <f>[24]Novembro!$E$25</f>
        <v>59.666666666666664</v>
      </c>
      <c r="W28" s="17">
        <f>[24]Novembro!$E$26</f>
        <v>76.208333333333329</v>
      </c>
      <c r="X28" s="17">
        <f>[24]Novembro!$E$27</f>
        <v>67.625</v>
      </c>
      <c r="Y28" s="17">
        <f>[24]Novembro!$E$28</f>
        <v>63.708333333333336</v>
      </c>
      <c r="Z28" s="17">
        <f>[24]Novembro!$E$29</f>
        <v>65.291666666666671</v>
      </c>
      <c r="AA28" s="17">
        <f>[24]Novembro!$E$30</f>
        <v>67</v>
      </c>
      <c r="AB28" s="17">
        <f>[24]Novembro!$E$31</f>
        <v>70.875</v>
      </c>
      <c r="AC28" s="17">
        <f>[24]Novembro!$E$32</f>
        <v>62.833333333333336</v>
      </c>
      <c r="AD28" s="17">
        <f>[24]Novembro!$E$33</f>
        <v>70.458333333333329</v>
      </c>
      <c r="AE28" s="17">
        <f>[24]Novembro!$E$34</f>
        <v>80.25</v>
      </c>
      <c r="AF28" s="36">
        <f t="shared" si="3"/>
        <v>71.601388888888863</v>
      </c>
    </row>
    <row r="29" spans="1:32" ht="17.100000000000001" customHeight="1" x14ac:dyDescent="0.2">
      <c r="A29" s="15" t="s">
        <v>19</v>
      </c>
      <c r="B29" s="17">
        <f>[25]Novembro!$E$5</f>
        <v>73.625</v>
      </c>
      <c r="C29" s="17">
        <f>[25]Novembro!$E$6</f>
        <v>81.666666666666671</v>
      </c>
      <c r="D29" s="17">
        <f>[25]Novembro!$E$7</f>
        <v>66.541666666666671</v>
      </c>
      <c r="E29" s="17">
        <f>[25]Novembro!$E$8</f>
        <v>52.958333333333336</v>
      </c>
      <c r="F29" s="17">
        <f>[25]Novembro!$E$9</f>
        <v>52.833333333333336</v>
      </c>
      <c r="G29" s="17">
        <f>[25]Novembro!$E$10</f>
        <v>56.166666666666664</v>
      </c>
      <c r="H29" s="17">
        <f>[25]Novembro!$E$11</f>
        <v>54.375</v>
      </c>
      <c r="I29" s="17">
        <f>[25]Novembro!$E$12</f>
        <v>68.5</v>
      </c>
      <c r="J29" s="17">
        <f>[25]Novembro!$E$13</f>
        <v>72.8</v>
      </c>
      <c r="K29" s="17">
        <f>[25]Novembro!$E$14</f>
        <v>73.75</v>
      </c>
      <c r="L29" s="17">
        <f>[25]Novembro!$E$15</f>
        <v>80.400000000000006</v>
      </c>
      <c r="M29" s="17">
        <f>[25]Novembro!$E$16</f>
        <v>81.454545454545453</v>
      </c>
      <c r="N29" s="17">
        <f>[25]Novembro!$E$17</f>
        <v>80.416666666666671</v>
      </c>
      <c r="O29" s="17">
        <f>[25]Novembro!$E$18</f>
        <v>73.13636363636364</v>
      </c>
      <c r="P29" s="17">
        <f>[25]Novembro!$E$19</f>
        <v>73.583333333333329</v>
      </c>
      <c r="Q29" s="17">
        <f>[25]Novembro!$E$20</f>
        <v>74.058823529411768</v>
      </c>
      <c r="R29" s="17">
        <f>[25]Novembro!$E$21</f>
        <v>76.125</v>
      </c>
      <c r="S29" s="17">
        <f>[25]Novembro!$E$22</f>
        <v>64.590909090909093</v>
      </c>
      <c r="T29" s="17">
        <f>[25]Novembro!$E$23</f>
        <v>54.416666666666664</v>
      </c>
      <c r="U29" s="17">
        <f>[25]Novembro!$E$24</f>
        <v>51</v>
      </c>
      <c r="V29" s="17">
        <f>[25]Novembro!$E$25</f>
        <v>46.75</v>
      </c>
      <c r="W29" s="17">
        <f>[25]Novembro!$E$26</f>
        <v>53.375</v>
      </c>
      <c r="X29" s="17">
        <f>[25]Novembro!$E$27</f>
        <v>57.5</v>
      </c>
      <c r="Y29" s="17">
        <f>[25]Novembro!$E$28</f>
        <v>44.333333333333336</v>
      </c>
      <c r="Z29" s="17">
        <f>[25]Novembro!$E$29</f>
        <v>62.5</v>
      </c>
      <c r="AA29" s="17">
        <f>[25]Novembro!$E$30</f>
        <v>71.833333333333329</v>
      </c>
      <c r="AB29" s="17">
        <f>[25]Novembro!$E$31</f>
        <v>71.125</v>
      </c>
      <c r="AC29" s="17">
        <f>[25]Novembro!$E$32</f>
        <v>93.333333333333329</v>
      </c>
      <c r="AD29" s="17">
        <f>[25]Novembro!$E$33</f>
        <v>74.944444444444443</v>
      </c>
      <c r="AE29" s="17">
        <f>[25]Novembro!$E$34</f>
        <v>76.75</v>
      </c>
      <c r="AF29" s="36">
        <f t="shared" si="3"/>
        <v>67.16144731630024</v>
      </c>
    </row>
    <row r="30" spans="1:32" ht="17.100000000000001" customHeight="1" x14ac:dyDescent="0.2">
      <c r="A30" s="15" t="s">
        <v>31</v>
      </c>
      <c r="B30" s="17">
        <f>[26]Novembro!$E$5</f>
        <v>60.791666666666664</v>
      </c>
      <c r="C30" s="17">
        <f>[26]Novembro!$E$6</f>
        <v>77.791666666666671</v>
      </c>
      <c r="D30" s="17">
        <f>[26]Novembro!$E$7</f>
        <v>79.791666666666671</v>
      </c>
      <c r="E30" s="17">
        <f>[26]Novembro!$E$8</f>
        <v>61.666666666666664</v>
      </c>
      <c r="F30" s="17">
        <f>[26]Novembro!$E$9</f>
        <v>61</v>
      </c>
      <c r="G30" s="17">
        <f>[26]Novembro!$E$10</f>
        <v>59.958333333333336</v>
      </c>
      <c r="H30" s="17">
        <f>[26]Novembro!$E$11</f>
        <v>58.166666666666664</v>
      </c>
      <c r="I30" s="17">
        <f>[26]Novembro!$E$12</f>
        <v>64.708333333333329</v>
      </c>
      <c r="J30" s="17">
        <f>[26]Novembro!$E$13</f>
        <v>68.541666666666671</v>
      </c>
      <c r="K30" s="17">
        <f>[26]Novembro!$E$14</f>
        <v>61.458333333333336</v>
      </c>
      <c r="L30" s="17">
        <f>[26]Novembro!$E$15</f>
        <v>74.833333333333329</v>
      </c>
      <c r="M30" s="17">
        <f>[26]Novembro!$E$16</f>
        <v>78.5</v>
      </c>
      <c r="N30" s="17">
        <f>[26]Novembro!$E$17</f>
        <v>79.541666666666671</v>
      </c>
      <c r="O30" s="17">
        <f>[26]Novembro!$E$18</f>
        <v>74.25</v>
      </c>
      <c r="P30" s="17">
        <f>[26]Novembro!$E$19</f>
        <v>69.75</v>
      </c>
      <c r="Q30" s="17">
        <f>[26]Novembro!$E$20</f>
        <v>61.833333333333336</v>
      </c>
      <c r="R30" s="17">
        <f>[26]Novembro!$E$21</f>
        <v>61.458333333333336</v>
      </c>
      <c r="S30" s="17">
        <f>[26]Novembro!$E$22</f>
        <v>52.541666666666664</v>
      </c>
      <c r="T30" s="17">
        <f>[26]Novembro!$E$23</f>
        <v>51.333333333333336</v>
      </c>
      <c r="U30" s="17">
        <f>[26]Novembro!$E$24</f>
        <v>44.458333333333336</v>
      </c>
      <c r="V30" s="17">
        <f>[26]Novembro!$E$25</f>
        <v>41.625</v>
      </c>
      <c r="W30" s="17">
        <f>[26]Novembro!$E$26</f>
        <v>47.791666666666664</v>
      </c>
      <c r="X30" s="17">
        <f>[26]Novembro!$E$27</f>
        <v>48.208333333333336</v>
      </c>
      <c r="Y30" s="17">
        <f>[26]Novembro!$E$28</f>
        <v>48.083333333333336</v>
      </c>
      <c r="Z30" s="17">
        <f>[26]Novembro!$E$29</f>
        <v>60.458333333333336</v>
      </c>
      <c r="AA30" s="17">
        <f>[26]Novembro!$E$30</f>
        <v>70.083333333333329</v>
      </c>
      <c r="AB30" s="17">
        <f>[26]Novembro!$E$31</f>
        <v>67.041666666666671</v>
      </c>
      <c r="AC30" s="17">
        <f>[26]Novembro!$E$32</f>
        <v>59.791666666666664</v>
      </c>
      <c r="AD30" s="17">
        <f>[26]Novembro!$E$33</f>
        <v>77.416666666666671</v>
      </c>
      <c r="AE30" s="17">
        <f>[26]Novembro!$E$34</f>
        <v>82.875</v>
      </c>
      <c r="AF30" s="36">
        <f t="shared" si="3"/>
        <v>63.524999999999991</v>
      </c>
    </row>
    <row r="31" spans="1:32" ht="17.100000000000001" customHeight="1" x14ac:dyDescent="0.2">
      <c r="A31" s="15" t="s">
        <v>51</v>
      </c>
      <c r="B31" s="17">
        <f>[27]Novembro!$E$5</f>
        <v>70.75</v>
      </c>
      <c r="C31" s="17">
        <f>[27]Novembro!$E$6</f>
        <v>71.791666666666671</v>
      </c>
      <c r="D31" s="17">
        <f>[27]Novembro!$E$7</f>
        <v>81.666666666666671</v>
      </c>
      <c r="E31" s="17">
        <f>[27]Novembro!$E$8</f>
        <v>82.916666666666671</v>
      </c>
      <c r="F31" s="17">
        <f>[27]Novembro!$E$9</f>
        <v>70.791666666666671</v>
      </c>
      <c r="G31" s="17">
        <f>[27]Novembro!$E$10</f>
        <v>68</v>
      </c>
      <c r="H31" s="17">
        <f>[27]Novembro!$E$11</f>
        <v>66.875</v>
      </c>
      <c r="I31" s="17">
        <f>[27]Novembro!$E$12</f>
        <v>69.75</v>
      </c>
      <c r="J31" s="17">
        <f>[27]Novembro!$E$13</f>
        <v>73.458333333333329</v>
      </c>
      <c r="K31" s="17">
        <f>[27]Novembro!$E$14</f>
        <v>77</v>
      </c>
      <c r="L31" s="17">
        <f>[27]Novembro!$E$15</f>
        <v>75.125</v>
      </c>
      <c r="M31" s="17">
        <f>[27]Novembro!$E$16</f>
        <v>90.875</v>
      </c>
      <c r="N31" s="17">
        <f>[27]Novembro!$E$17</f>
        <v>87.958333333333329</v>
      </c>
      <c r="O31" s="17">
        <f>[27]Novembro!$E$18</f>
        <v>85.166666666666671</v>
      </c>
      <c r="P31" s="17">
        <f>[27]Novembro!$E$19</f>
        <v>80.75</v>
      </c>
      <c r="Q31" s="17">
        <f>[27]Novembro!$E$20</f>
        <v>74.625</v>
      </c>
      <c r="R31" s="17">
        <f>[27]Novembro!$E$21</f>
        <v>75</v>
      </c>
      <c r="S31" s="17">
        <f>[27]Novembro!$E$22</f>
        <v>72.25</v>
      </c>
      <c r="T31" s="17">
        <f>[27]Novembro!$E$23</f>
        <v>56.208333333333336</v>
      </c>
      <c r="U31" s="17">
        <f>[27]Novembro!$E$24</f>
        <v>52.958333333333336</v>
      </c>
      <c r="V31" s="17">
        <f>[27]Novembro!$E$25</f>
        <v>77.666666666666671</v>
      </c>
      <c r="W31" s="17">
        <f>[27]Novembro!$E$26</f>
        <v>81.791666666666671</v>
      </c>
      <c r="X31" s="17">
        <f>[27]Novembro!$E$27</f>
        <v>74.291666666666671</v>
      </c>
      <c r="Y31" s="17">
        <f>[27]Novembro!$E$28</f>
        <v>76.291666666666671</v>
      </c>
      <c r="Z31" s="17">
        <f>[27]Novembro!$E$29</f>
        <v>73.583333333333329</v>
      </c>
      <c r="AA31" s="17">
        <f>[27]Novembro!$E$30</f>
        <v>65.625</v>
      </c>
      <c r="AB31" s="17">
        <f>[27]Novembro!$E$31</f>
        <v>73.583333333333329</v>
      </c>
      <c r="AC31" s="17">
        <f>[27]Novembro!$E$32</f>
        <v>74.25</v>
      </c>
      <c r="AD31" s="17">
        <f>[27]Novembro!$E$33</f>
        <v>73.291666666666671</v>
      </c>
      <c r="AE31" s="17">
        <f>[27]Novembro!$E$34</f>
        <v>79.541666666666671</v>
      </c>
      <c r="AF31" s="36">
        <f t="shared" si="3"/>
        <v>74.461111111111094</v>
      </c>
    </row>
    <row r="32" spans="1:32" ht="17.100000000000001" customHeight="1" x14ac:dyDescent="0.2">
      <c r="A32" s="15" t="s">
        <v>20</v>
      </c>
      <c r="B32" s="17" t="str">
        <f>[28]Novembro!$E$5</f>
        <v>*</v>
      </c>
      <c r="C32" s="17" t="str">
        <f>[28]Novembro!$E$6</f>
        <v>*</v>
      </c>
      <c r="D32" s="17">
        <f>[28]Novembro!$E$7</f>
        <v>74.099999999999994</v>
      </c>
      <c r="E32" s="17">
        <f>[28]Novembro!$E$8</f>
        <v>70.625</v>
      </c>
      <c r="F32" s="17">
        <f>[28]Novembro!$E$9</f>
        <v>58.708333333333336</v>
      </c>
      <c r="G32" s="17">
        <f>[28]Novembro!$E$10</f>
        <v>58.041666666666664</v>
      </c>
      <c r="H32" s="17">
        <f>[28]Novembro!$E$11</f>
        <v>54.041666666666664</v>
      </c>
      <c r="I32" s="17">
        <f>[28]Novembro!$E$12</f>
        <v>53.208333333333336</v>
      </c>
      <c r="J32" s="17">
        <f>[28]Novembro!$E$13</f>
        <v>55.25</v>
      </c>
      <c r="K32" s="17">
        <f>[28]Novembro!$E$14</f>
        <v>52.625</v>
      </c>
      <c r="L32" s="17">
        <f>[28]Novembro!$E$15</f>
        <v>62.083333333333336</v>
      </c>
      <c r="M32" s="17">
        <f>[28]Novembro!$E$16</f>
        <v>85.375</v>
      </c>
      <c r="N32" s="17">
        <f>[28]Novembro!$E$17</f>
        <v>92.291666666666671</v>
      </c>
      <c r="O32" s="17">
        <f>[28]Novembro!$E$18</f>
        <v>81.25</v>
      </c>
      <c r="P32" s="17">
        <f>[28]Novembro!$E$19</f>
        <v>69.25</v>
      </c>
      <c r="Q32" s="17">
        <f>[28]Novembro!$E$20</f>
        <v>60.291666666666664</v>
      </c>
      <c r="R32" s="17">
        <f>[28]Novembro!$E$21</f>
        <v>62.291666666666664</v>
      </c>
      <c r="S32" s="17">
        <f>[28]Novembro!$E$22</f>
        <v>51.291666666666664</v>
      </c>
      <c r="T32" s="17">
        <f>[28]Novembro!$E$23</f>
        <v>44.75</v>
      </c>
      <c r="U32" s="17">
        <f>[28]Novembro!$E$24</f>
        <v>43.166666666666664</v>
      </c>
      <c r="V32" s="17">
        <f>[28]Novembro!$E$25</f>
        <v>41.5</v>
      </c>
      <c r="W32" s="17">
        <f>[28]Novembro!$E$26</f>
        <v>57.916666666666664</v>
      </c>
      <c r="X32" s="17">
        <f>[28]Novembro!$E$27</f>
        <v>60.291666666666664</v>
      </c>
      <c r="Y32" s="17">
        <f>[28]Novembro!$E$28</f>
        <v>56.291666666666664</v>
      </c>
      <c r="Z32" s="17">
        <f>[28]Novembro!$E$29</f>
        <v>50.75</v>
      </c>
      <c r="AA32" s="17">
        <f>[28]Novembro!$E$30</f>
        <v>62.208333333333336</v>
      </c>
      <c r="AB32" s="17">
        <f>[28]Novembro!$E$31</f>
        <v>74.458333333333329</v>
      </c>
      <c r="AC32" s="17">
        <f>[28]Novembro!$E$32</f>
        <v>63.25</v>
      </c>
      <c r="AD32" s="17">
        <f>[28]Novembro!$E$33</f>
        <v>62.458333333333336</v>
      </c>
      <c r="AE32" s="17">
        <f>[28]Novembro!$E$34</f>
        <v>59.625</v>
      </c>
      <c r="AF32" s="36">
        <f t="shared" si="3"/>
        <v>61.335416666666667</v>
      </c>
    </row>
    <row r="33" spans="1:35" s="5" customFormat="1" ht="17.100000000000001" customHeight="1" x14ac:dyDescent="0.2">
      <c r="A33" s="29" t="s">
        <v>34</v>
      </c>
      <c r="B33" s="30">
        <f t="shared" ref="B33:AF33" si="4">AVERAGE(B5:B32)</f>
        <v>65.556332679524928</v>
      </c>
      <c r="C33" s="30">
        <f t="shared" si="4"/>
        <v>77.133229813664599</v>
      </c>
      <c r="D33" s="30">
        <f t="shared" si="4"/>
        <v>73.926716077180473</v>
      </c>
      <c r="E33" s="30">
        <f t="shared" si="4"/>
        <v>63.071474983755692</v>
      </c>
      <c r="F33" s="30">
        <f t="shared" si="4"/>
        <v>60.402042915931808</v>
      </c>
      <c r="G33" s="30">
        <f t="shared" si="4"/>
        <v>60.12037037037036</v>
      </c>
      <c r="H33" s="30">
        <f t="shared" si="4"/>
        <v>58.479853479853482</v>
      </c>
      <c r="I33" s="30">
        <f t="shared" si="4"/>
        <v>69.290468227424753</v>
      </c>
      <c r="J33" s="30">
        <f t="shared" si="4"/>
        <v>67.138461538461527</v>
      </c>
      <c r="K33" s="30">
        <f t="shared" si="4"/>
        <v>64.939006176325009</v>
      </c>
      <c r="L33" s="30">
        <f t="shared" si="4"/>
        <v>71.109207459207454</v>
      </c>
      <c r="M33" s="30">
        <f t="shared" si="4"/>
        <v>78.14181343348011</v>
      </c>
      <c r="N33" s="30">
        <f t="shared" si="4"/>
        <v>82.023148148148138</v>
      </c>
      <c r="O33" s="30">
        <f t="shared" si="4"/>
        <v>74.506790123456796</v>
      </c>
      <c r="P33" s="30">
        <f t="shared" si="4"/>
        <v>71.723765432098773</v>
      </c>
      <c r="Q33" s="30">
        <f t="shared" si="4"/>
        <v>68.321108690389735</v>
      </c>
      <c r="R33" s="30">
        <f t="shared" si="4"/>
        <v>69.064287631316617</v>
      </c>
      <c r="S33" s="30">
        <f t="shared" si="4"/>
        <v>60.594416386083054</v>
      </c>
      <c r="T33" s="30">
        <f t="shared" si="4"/>
        <v>50.899691358024683</v>
      </c>
      <c r="U33" s="30">
        <f t="shared" si="4"/>
        <v>50.895308909197787</v>
      </c>
      <c r="V33" s="30">
        <f t="shared" si="4"/>
        <v>52.947815456148795</v>
      </c>
      <c r="W33" s="30">
        <f t="shared" si="4"/>
        <v>58.212699051708732</v>
      </c>
      <c r="X33" s="30">
        <f t="shared" si="4"/>
        <v>58.070512820512832</v>
      </c>
      <c r="Y33" s="30">
        <f t="shared" si="4"/>
        <v>56.098228663446058</v>
      </c>
      <c r="Z33" s="30">
        <f t="shared" si="4"/>
        <v>61.983024691358025</v>
      </c>
      <c r="AA33" s="30">
        <f t="shared" si="4"/>
        <v>67.465348639455769</v>
      </c>
      <c r="AB33" s="30">
        <f t="shared" si="4"/>
        <v>70.452160493827151</v>
      </c>
      <c r="AC33" s="30">
        <f t="shared" si="4"/>
        <v>70.206052066559323</v>
      </c>
      <c r="AD33" s="30">
        <f t="shared" si="4"/>
        <v>76.32047325102883</v>
      </c>
      <c r="AE33" s="30">
        <f t="shared" si="4"/>
        <v>74.342592592592581</v>
      </c>
      <c r="AF33" s="36">
        <f t="shared" si="4"/>
        <v>64.487615914507117</v>
      </c>
      <c r="AG33" s="8"/>
    </row>
    <row r="34" spans="1:35" s="57" customFormat="1" x14ac:dyDescent="0.2">
      <c r="A34" s="81"/>
      <c r="B34" s="82"/>
      <c r="C34" s="82"/>
      <c r="D34" s="82" t="s">
        <v>138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4"/>
      <c r="AG34" s="79"/>
    </row>
    <row r="35" spans="1:35" s="57" customFormat="1" x14ac:dyDescent="0.2">
      <c r="A35" s="85"/>
      <c r="B35" s="86"/>
      <c r="C35" s="86"/>
      <c r="D35" s="86"/>
      <c r="E35" s="86"/>
      <c r="F35" s="86"/>
      <c r="G35" s="86"/>
      <c r="H35" s="87"/>
      <c r="I35" s="87"/>
      <c r="J35" s="87"/>
      <c r="K35" s="87"/>
      <c r="L35" s="87" t="s">
        <v>52</v>
      </c>
      <c r="M35" s="87"/>
      <c r="N35" s="87"/>
      <c r="O35" s="87"/>
      <c r="P35" s="87"/>
      <c r="Q35" s="129" t="s">
        <v>139</v>
      </c>
      <c r="R35" s="129"/>
      <c r="S35" s="129"/>
      <c r="T35" s="129"/>
      <c r="U35" s="129"/>
      <c r="V35" s="87"/>
      <c r="W35" s="87"/>
      <c r="X35" s="87"/>
      <c r="Y35" s="87"/>
      <c r="Z35" s="88"/>
      <c r="AA35" s="88"/>
      <c r="AB35" s="88"/>
      <c r="AC35" s="87"/>
      <c r="AD35" s="89"/>
      <c r="AE35" s="87"/>
      <c r="AF35" s="90"/>
      <c r="AG35" s="78" t="s">
        <v>54</v>
      </c>
      <c r="AH35" s="77"/>
    </row>
    <row r="36" spans="1:35" s="57" customFormat="1" x14ac:dyDescent="0.2">
      <c r="A36" s="91"/>
      <c r="B36" s="87"/>
      <c r="C36" s="87"/>
      <c r="D36" s="87"/>
      <c r="E36" s="87"/>
      <c r="F36" s="87"/>
      <c r="G36" s="87"/>
      <c r="H36" s="87"/>
      <c r="I36" s="92"/>
      <c r="J36" s="92"/>
      <c r="K36" s="92"/>
      <c r="L36" s="92" t="s">
        <v>53</v>
      </c>
      <c r="M36" s="92"/>
      <c r="N36" s="92"/>
      <c r="O36" s="92"/>
      <c r="P36" s="92"/>
      <c r="Q36" s="130" t="s">
        <v>140</v>
      </c>
      <c r="R36" s="130"/>
      <c r="S36" s="130"/>
      <c r="T36" s="130"/>
      <c r="U36" s="130"/>
      <c r="V36" s="92"/>
      <c r="W36" s="92"/>
      <c r="X36" s="92"/>
      <c r="Y36" s="92"/>
      <c r="Z36" s="87"/>
      <c r="AA36" s="87"/>
      <c r="AB36" s="87"/>
      <c r="AC36" s="87"/>
      <c r="AD36" s="89"/>
      <c r="AE36" s="93"/>
      <c r="AF36" s="94"/>
      <c r="AG36" s="77"/>
      <c r="AH36" s="77"/>
      <c r="AI36" s="77"/>
    </row>
    <row r="37" spans="1:35" s="57" customFormat="1" x14ac:dyDescent="0.2">
      <c r="A37" s="95"/>
      <c r="B37" s="96"/>
      <c r="C37" s="96"/>
      <c r="D37" s="96"/>
      <c r="E37" s="96" t="s">
        <v>141</v>
      </c>
      <c r="F37" s="96"/>
      <c r="G37" s="96"/>
      <c r="H37" s="96"/>
      <c r="I37" s="96"/>
      <c r="J37" s="88"/>
      <c r="K37" s="87"/>
      <c r="L37" s="87"/>
      <c r="M37" s="87"/>
      <c r="N37" s="87"/>
      <c r="O37" s="87"/>
      <c r="P37" s="87"/>
      <c r="Q37" s="97"/>
      <c r="R37" s="97"/>
      <c r="S37" s="9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98"/>
      <c r="AG37" s="79"/>
      <c r="AH37" s="80"/>
    </row>
    <row r="38" spans="1:35" ht="13.5" thickBot="1" x14ac:dyDescent="0.25">
      <c r="A38" s="99"/>
      <c r="B38" s="100"/>
      <c r="C38" s="101"/>
      <c r="D38" s="101"/>
      <c r="E38" s="101"/>
      <c r="F38" s="101"/>
      <c r="G38" s="101"/>
      <c r="H38" s="101"/>
      <c r="I38" s="101"/>
      <c r="J38" s="101"/>
      <c r="K38" s="100"/>
      <c r="L38" s="101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2"/>
    </row>
    <row r="39" spans="1:35" x14ac:dyDescent="0.2">
      <c r="G39" s="2" t="s">
        <v>54</v>
      </c>
    </row>
    <row r="40" spans="1:35" x14ac:dyDescent="0.2">
      <c r="M40" s="2" t="s">
        <v>54</v>
      </c>
      <c r="Y40" s="2" t="s">
        <v>54</v>
      </c>
    </row>
  </sheetData>
  <sheetProtection password="C6EC" sheet="1" objects="1" scenarios="1"/>
  <mergeCells count="35">
    <mergeCell ref="Q35:U35"/>
    <mergeCell ref="Q36:U36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9" zoomScale="90" zoomScaleNormal="90" workbookViewId="0">
      <selection activeCell="V44" sqref="V44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34" t="s">
        <v>26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4" s="4" customFormat="1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7"/>
    </row>
    <row r="3" spans="1:34" s="5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34" t="s">
        <v>41</v>
      </c>
      <c r="AG3" s="37" t="s">
        <v>40</v>
      </c>
      <c r="AH3" s="8"/>
    </row>
    <row r="4" spans="1:34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  <c r="AG4" s="37" t="s">
        <v>39</v>
      </c>
      <c r="AH4" s="8"/>
    </row>
    <row r="5" spans="1:34" s="5" customFormat="1" ht="20.100000000000001" customHeight="1" x14ac:dyDescent="0.2">
      <c r="A5" s="15" t="s">
        <v>47</v>
      </c>
      <c r="B5" s="16">
        <f>[1]Novembro!$F$5</f>
        <v>100</v>
      </c>
      <c r="C5" s="16">
        <f>[1]Novembro!$F$6</f>
        <v>88</v>
      </c>
      <c r="D5" s="16">
        <f>[1]Novembro!$F$7</f>
        <v>100</v>
      </c>
      <c r="E5" s="16">
        <f>[1]Novembro!$F$8</f>
        <v>96</v>
      </c>
      <c r="F5" s="16">
        <f>[1]Novembro!$F$9</f>
        <v>100</v>
      </c>
      <c r="G5" s="16">
        <f>[1]Novembro!$F$10</f>
        <v>100</v>
      </c>
      <c r="H5" s="16">
        <f>[1]Novembro!$F$11</f>
        <v>100</v>
      </c>
      <c r="I5" s="16">
        <f>[1]Novembro!$F$12</f>
        <v>100</v>
      </c>
      <c r="J5" s="16">
        <f>[1]Novembro!$F$13</f>
        <v>100</v>
      </c>
      <c r="K5" s="16">
        <f>[1]Novembro!$F$14</f>
        <v>100</v>
      </c>
      <c r="L5" s="16">
        <f>[1]Novembro!$F$15</f>
        <v>89</v>
      </c>
      <c r="M5" s="16">
        <f>[1]Novembro!$F$16</f>
        <v>100</v>
      </c>
      <c r="N5" s="16">
        <f>[1]Novembro!$F$17</f>
        <v>100</v>
      </c>
      <c r="O5" s="16">
        <f>[1]Novembro!$F$18</f>
        <v>100</v>
      </c>
      <c r="P5" s="16">
        <f>[1]Novembro!$F$19</f>
        <v>98</v>
      </c>
      <c r="Q5" s="16">
        <f>[1]Novembro!$F$20</f>
        <v>100</v>
      </c>
      <c r="R5" s="16">
        <f>[1]Novembro!$F$21</f>
        <v>81</v>
      </c>
      <c r="S5" s="16">
        <f>[1]Novembro!$F$22</f>
        <v>84</v>
      </c>
      <c r="T5" s="16">
        <f>[1]Novembro!$F$23</f>
        <v>82</v>
      </c>
      <c r="U5" s="16">
        <f>[1]Novembro!$F$24</f>
        <v>100</v>
      </c>
      <c r="V5" s="16">
        <f>[1]Novembro!$F$25</f>
        <v>100</v>
      </c>
      <c r="W5" s="16">
        <f>[1]Novembro!$F$26</f>
        <v>81</v>
      </c>
      <c r="X5" s="16">
        <f>[1]Novembro!$F$27</f>
        <v>93</v>
      </c>
      <c r="Y5" s="16">
        <f>[1]Novembro!$F$28</f>
        <v>100</v>
      </c>
      <c r="Z5" s="16">
        <f>[1]Novembro!$F$29</f>
        <v>89</v>
      </c>
      <c r="AA5" s="16">
        <f>[1]Novembro!$F$30</f>
        <v>100</v>
      </c>
      <c r="AB5" s="16">
        <f>[1]Novembro!$F$31</f>
        <v>100</v>
      </c>
      <c r="AC5" s="16">
        <f>[1]Novembro!$F$32</f>
        <v>100</v>
      </c>
      <c r="AD5" s="16">
        <f>[1]Novembro!$F$33</f>
        <v>88</v>
      </c>
      <c r="AE5" s="16">
        <f>[1]Novembro!$F$34</f>
        <v>89</v>
      </c>
      <c r="AF5" s="35">
        <f t="shared" ref="AF5:AF30" si="1">MAX(B5:AE5)</f>
        <v>100</v>
      </c>
      <c r="AG5" s="38">
        <f t="shared" ref="AG5:AG30" si="2">AVERAGE(B5:AE5)</f>
        <v>95.266666666666666</v>
      </c>
      <c r="AH5" s="8"/>
    </row>
    <row r="6" spans="1:34" ht="17.100000000000001" customHeight="1" x14ac:dyDescent="0.2">
      <c r="A6" s="15" t="s">
        <v>0</v>
      </c>
      <c r="B6" s="17">
        <f>[2]Novembro!$F$5</f>
        <v>86</v>
      </c>
      <c r="C6" s="17">
        <f>[2]Novembro!$F$6</f>
        <v>96</v>
      </c>
      <c r="D6" s="17">
        <f>[2]Novembro!$F$7</f>
        <v>92</v>
      </c>
      <c r="E6" s="17">
        <f>[2]Novembro!$F$8</f>
        <v>88</v>
      </c>
      <c r="F6" s="17">
        <f>[2]Novembro!$F$9</f>
        <v>78</v>
      </c>
      <c r="G6" s="17">
        <f>[2]Novembro!$F$10</f>
        <v>86</v>
      </c>
      <c r="H6" s="17">
        <f>[2]Novembro!$F$11</f>
        <v>87</v>
      </c>
      <c r="I6" s="17">
        <f>[2]Novembro!$F$12</f>
        <v>91</v>
      </c>
      <c r="J6" s="17">
        <f>[2]Novembro!$F$13</f>
        <v>97</v>
      </c>
      <c r="K6" s="17">
        <f>[2]Novembro!$F$14</f>
        <v>94</v>
      </c>
      <c r="L6" s="17">
        <f>[2]Novembro!$F$15</f>
        <v>96</v>
      </c>
      <c r="M6" s="17">
        <f>[2]Novembro!$F$16</f>
        <v>88</v>
      </c>
      <c r="N6" s="17">
        <f>[2]Novembro!$F$17</f>
        <v>89</v>
      </c>
      <c r="O6" s="17">
        <f>[2]Novembro!$F$18</f>
        <v>97</v>
      </c>
      <c r="P6" s="17">
        <f>[2]Novembro!$F$19</f>
        <v>91</v>
      </c>
      <c r="Q6" s="17">
        <f>[2]Novembro!$F$20</f>
        <v>96</v>
      </c>
      <c r="R6" s="17">
        <f>[2]Novembro!$F$21</f>
        <v>92</v>
      </c>
      <c r="S6" s="17">
        <f>[2]Novembro!$F$22</f>
        <v>86</v>
      </c>
      <c r="T6" s="17">
        <f>[2]Novembro!$F$23</f>
        <v>84</v>
      </c>
      <c r="U6" s="17">
        <f>[2]Novembro!$F$24</f>
        <v>90</v>
      </c>
      <c r="V6" s="17">
        <f>[2]Novembro!$F$25</f>
        <v>85</v>
      </c>
      <c r="W6" s="17">
        <f>[2]Novembro!$F$26</f>
        <v>81</v>
      </c>
      <c r="X6" s="17">
        <f>[2]Novembro!$F$27</f>
        <v>85</v>
      </c>
      <c r="Y6" s="17">
        <f>[2]Novembro!$F$28</f>
        <v>78</v>
      </c>
      <c r="Z6" s="17">
        <f>[2]Novembro!$F$29</f>
        <v>89</v>
      </c>
      <c r="AA6" s="17">
        <f>[2]Novembro!$F$30</f>
        <v>92</v>
      </c>
      <c r="AB6" s="17">
        <f>[2]Novembro!$F$31</f>
        <v>89</v>
      </c>
      <c r="AC6" s="17">
        <f>[2]Novembro!$F$32</f>
        <v>89</v>
      </c>
      <c r="AD6" s="17">
        <f>[2]Novembro!$F$33</f>
        <v>96</v>
      </c>
      <c r="AE6" s="17">
        <f>[2]Novembro!$F$34</f>
        <v>92</v>
      </c>
      <c r="AF6" s="36">
        <f t="shared" si="1"/>
        <v>97</v>
      </c>
      <c r="AG6" s="39">
        <f t="shared" si="2"/>
        <v>89.333333333333329</v>
      </c>
    </row>
    <row r="7" spans="1:34" ht="17.100000000000001" customHeight="1" x14ac:dyDescent="0.2">
      <c r="A7" s="15" t="s">
        <v>1</v>
      </c>
      <c r="B7" s="17">
        <f>[3]Novembro!$F$5</f>
        <v>71</v>
      </c>
      <c r="C7" s="17">
        <f>[3]Novembro!$F$6</f>
        <v>94</v>
      </c>
      <c r="D7" s="17">
        <f>[3]Novembro!$F$7</f>
        <v>96</v>
      </c>
      <c r="E7" s="17">
        <f>[3]Novembro!$F$8</f>
        <v>84</v>
      </c>
      <c r="F7" s="17">
        <f>[3]Novembro!$F$9</f>
        <v>80</v>
      </c>
      <c r="G7" s="17">
        <f>[3]Novembro!$F$10</f>
        <v>82</v>
      </c>
      <c r="H7" s="17">
        <f>[3]Novembro!$F$11</f>
        <v>86</v>
      </c>
      <c r="I7" s="17">
        <f>[3]Novembro!$F$12</f>
        <v>93</v>
      </c>
      <c r="J7" s="17">
        <f>[3]Novembro!$F$13</f>
        <v>100</v>
      </c>
      <c r="K7" s="17">
        <f>[3]Novembro!$F$14</f>
        <v>94</v>
      </c>
      <c r="L7" s="17">
        <f>[3]Novembro!$F$15</f>
        <v>85</v>
      </c>
      <c r="M7" s="17">
        <f>[3]Novembro!$F$16</f>
        <v>91</v>
      </c>
      <c r="N7" s="17">
        <f>[3]Novembro!$F$17</f>
        <v>79</v>
      </c>
      <c r="O7" s="17">
        <f>[3]Novembro!$F$18</f>
        <v>76</v>
      </c>
      <c r="P7" s="17">
        <f>[3]Novembro!$F$19</f>
        <v>93</v>
      </c>
      <c r="Q7" s="17">
        <f>[3]Novembro!$F$20</f>
        <v>96</v>
      </c>
      <c r="R7" s="17">
        <f>[3]Novembro!$F$21</f>
        <v>93</v>
      </c>
      <c r="S7" s="17">
        <f>[3]Novembro!$F$22</f>
        <v>78</v>
      </c>
      <c r="T7" s="17">
        <f>[3]Novembro!$F$23</f>
        <v>86</v>
      </c>
      <c r="U7" s="17">
        <f>[3]Novembro!$F$24</f>
        <v>86</v>
      </c>
      <c r="V7" s="17">
        <f>[3]Novembro!$F$25</f>
        <v>76</v>
      </c>
      <c r="W7" s="17">
        <f>[3]Novembro!$F$26</f>
        <v>84</v>
      </c>
      <c r="X7" s="17">
        <f>[3]Novembro!$F$27</f>
        <v>76</v>
      </c>
      <c r="Y7" s="17">
        <f>[3]Novembro!$F$28</f>
        <v>81</v>
      </c>
      <c r="Z7" s="17">
        <f>[3]Novembro!$F$29</f>
        <v>85</v>
      </c>
      <c r="AA7" s="17">
        <f>[3]Novembro!$F$30</f>
        <v>86</v>
      </c>
      <c r="AB7" s="17">
        <f>[3]Novembro!$F$31</f>
        <v>81</v>
      </c>
      <c r="AC7" s="17">
        <f>[3]Novembro!$F$32</f>
        <v>81</v>
      </c>
      <c r="AD7" s="17">
        <f>[3]Novembro!$F$33</f>
        <v>94</v>
      </c>
      <c r="AE7" s="17">
        <f>[3]Novembro!$F$34</f>
        <v>94</v>
      </c>
      <c r="AF7" s="36">
        <f t="shared" si="1"/>
        <v>100</v>
      </c>
      <c r="AG7" s="39">
        <f t="shared" si="2"/>
        <v>86.033333333333331</v>
      </c>
    </row>
    <row r="8" spans="1:34" ht="17.100000000000001" customHeight="1" x14ac:dyDescent="0.2">
      <c r="A8" s="15" t="s">
        <v>55</v>
      </c>
      <c r="B8" s="17">
        <f>[4]Novembro!$F$5</f>
        <v>100</v>
      </c>
      <c r="C8" s="17">
        <f>[4]Novembro!$F$6</f>
        <v>100</v>
      </c>
      <c r="D8" s="17">
        <f>[4]Novembro!$F$7</f>
        <v>100</v>
      </c>
      <c r="E8" s="17">
        <f>[4]Novembro!$F$8</f>
        <v>77</v>
      </c>
      <c r="F8" s="17">
        <f>[4]Novembro!$F$9</f>
        <v>88</v>
      </c>
      <c r="G8" s="17">
        <f>[4]Novembro!$F$10</f>
        <v>92</v>
      </c>
      <c r="H8" s="17">
        <f>[4]Novembro!$F$11</f>
        <v>81</v>
      </c>
      <c r="I8" s="17">
        <f>[4]Novembro!$F$12</f>
        <v>77</v>
      </c>
      <c r="J8" s="17">
        <f>[4]Novembro!$F$13</f>
        <v>98</v>
      </c>
      <c r="K8" s="17">
        <f>[4]Novembro!$F$14</f>
        <v>78</v>
      </c>
      <c r="L8" s="17">
        <f>[4]Novembro!$F$15</f>
        <v>100</v>
      </c>
      <c r="M8" s="17">
        <f>[4]Novembro!$F$16</f>
        <v>100</v>
      </c>
      <c r="N8" s="17">
        <f>[4]Novembro!$F$17</f>
        <v>100</v>
      </c>
      <c r="O8" s="17">
        <f>[4]Novembro!$F$18</f>
        <v>98</v>
      </c>
      <c r="P8" s="17">
        <f>[4]Novembro!$F$19</f>
        <v>95</v>
      </c>
      <c r="Q8" s="17">
        <f>[4]Novembro!$F$20</f>
        <v>99</v>
      </c>
      <c r="R8" s="17">
        <f>[4]Novembro!$F$21</f>
        <v>84</v>
      </c>
      <c r="S8" s="17">
        <f>[4]Novembro!$F$22</f>
        <v>80</v>
      </c>
      <c r="T8" s="17">
        <f>[4]Novembro!$F$23</f>
        <v>74</v>
      </c>
      <c r="U8" s="17">
        <f>[4]Novembro!$F$24</f>
        <v>76</v>
      </c>
      <c r="V8" s="17">
        <f>[4]Novembro!$F$25</f>
        <v>79</v>
      </c>
      <c r="W8" s="17">
        <f>[4]Novembro!$F$26</f>
        <v>72</v>
      </c>
      <c r="X8" s="17">
        <f>[4]Novembro!$F$27</f>
        <v>75</v>
      </c>
      <c r="Y8" s="17">
        <f>[4]Novembro!$F$28</f>
        <v>75</v>
      </c>
      <c r="Z8" s="17">
        <f>[4]Novembro!$F$29</f>
        <v>78</v>
      </c>
      <c r="AA8" s="17">
        <f>[4]Novembro!$F$30</f>
        <v>81</v>
      </c>
      <c r="AB8" s="17">
        <f>[4]Novembro!$F$31</f>
        <v>95</v>
      </c>
      <c r="AC8" s="17">
        <f>[4]Novembro!$F$32</f>
        <v>95</v>
      </c>
      <c r="AD8" s="17">
        <f>[4]Novembro!$F$33</f>
        <v>100</v>
      </c>
      <c r="AE8" s="17">
        <f>[4]Novembro!$F$34</f>
        <v>100</v>
      </c>
      <c r="AF8" s="36">
        <f t="shared" ref="AF8" si="3">MAX(B8:AE8)</f>
        <v>100</v>
      </c>
      <c r="AG8" s="39">
        <f t="shared" ref="AG8" si="4">AVERAGE(B8:AE8)</f>
        <v>88.233333333333334</v>
      </c>
    </row>
    <row r="9" spans="1:34" ht="17.100000000000001" customHeight="1" x14ac:dyDescent="0.2">
      <c r="A9" s="15" t="s">
        <v>48</v>
      </c>
      <c r="B9" s="17">
        <f>[5]Novembro!$F$5</f>
        <v>72</v>
      </c>
      <c r="C9" s="17">
        <f>[5]Novembro!$F$6</f>
        <v>93</v>
      </c>
      <c r="D9" s="17">
        <f>[5]Novembro!$F$7</f>
        <v>87</v>
      </c>
      <c r="E9" s="17">
        <f>[5]Novembro!$F$8</f>
        <v>94</v>
      </c>
      <c r="F9" s="17">
        <f>[5]Novembro!$F$9</f>
        <v>94</v>
      </c>
      <c r="G9" s="17">
        <f>[5]Novembro!$F$10</f>
        <v>92</v>
      </c>
      <c r="H9" s="17">
        <f>[5]Novembro!$F$11</f>
        <v>88</v>
      </c>
      <c r="I9" s="17">
        <f>[5]Novembro!$F$12</f>
        <v>92</v>
      </c>
      <c r="J9" s="17">
        <f>[5]Novembro!$F$13</f>
        <v>79</v>
      </c>
      <c r="K9" s="17">
        <f>[5]Novembro!$F$14</f>
        <v>88</v>
      </c>
      <c r="L9" s="17">
        <f>[5]Novembro!$F$15</f>
        <v>89</v>
      </c>
      <c r="M9" s="17">
        <f>[5]Novembro!$F$16</f>
        <v>82</v>
      </c>
      <c r="N9" s="17">
        <f>[5]Novembro!$F$17</f>
        <v>90</v>
      </c>
      <c r="O9" s="17">
        <f>[5]Novembro!$F$18</f>
        <v>94</v>
      </c>
      <c r="P9" s="17">
        <f>[5]Novembro!$F$19</f>
        <v>90</v>
      </c>
      <c r="Q9" s="17">
        <f>[5]Novembro!$F$20</f>
        <v>94</v>
      </c>
      <c r="R9" s="17">
        <f>[5]Novembro!$F$21</f>
        <v>94</v>
      </c>
      <c r="S9" s="17">
        <f>[5]Novembro!$F$22</f>
        <v>88</v>
      </c>
      <c r="T9" s="17">
        <f>[5]Novembro!$F$23</f>
        <v>93</v>
      </c>
      <c r="U9" s="17">
        <f>[5]Novembro!$F$24</f>
        <v>76</v>
      </c>
      <c r="V9" s="17">
        <f>[5]Novembro!$F$25</f>
        <v>64</v>
      </c>
      <c r="W9" s="17">
        <f>[5]Novembro!$F$26</f>
        <v>80</v>
      </c>
      <c r="X9" s="17">
        <f>[5]Novembro!$F$27</f>
        <v>68</v>
      </c>
      <c r="Y9" s="17">
        <f>[5]Novembro!$F$28</f>
        <v>89</v>
      </c>
      <c r="Z9" s="17">
        <f>[5]Novembro!$F$29</f>
        <v>81</v>
      </c>
      <c r="AA9" s="17">
        <f>[5]Novembro!$F$30</f>
        <v>75</v>
      </c>
      <c r="AB9" s="17">
        <f>[5]Novembro!$F$31</f>
        <v>85</v>
      </c>
      <c r="AC9" s="17">
        <f>[5]Novembro!$F$32</f>
        <v>93</v>
      </c>
      <c r="AD9" s="17">
        <f>[5]Novembro!$F$33</f>
        <v>94</v>
      </c>
      <c r="AE9" s="17">
        <f>[5]Novembro!$F$34</f>
        <v>91</v>
      </c>
      <c r="AF9" s="36">
        <f t="shared" si="1"/>
        <v>94</v>
      </c>
      <c r="AG9" s="39">
        <f t="shared" si="2"/>
        <v>86.3</v>
      </c>
    </row>
    <row r="10" spans="1:34" ht="17.100000000000001" customHeight="1" x14ac:dyDescent="0.2">
      <c r="A10" s="15" t="s">
        <v>2</v>
      </c>
      <c r="B10" s="17">
        <f>[6]Novembro!$F$5</f>
        <v>89</v>
      </c>
      <c r="C10" s="17">
        <f>[6]Novembro!$F$6</f>
        <v>92</v>
      </c>
      <c r="D10" s="17">
        <f>[6]Novembro!$F$7</f>
        <v>91</v>
      </c>
      <c r="E10" s="17">
        <f>[6]Novembro!$F$8</f>
        <v>88</v>
      </c>
      <c r="F10" s="17">
        <f>[6]Novembro!$F$9</f>
        <v>72</v>
      </c>
      <c r="G10" s="17">
        <f>[6]Novembro!$F$10</f>
        <v>72</v>
      </c>
      <c r="H10" s="17">
        <f>[6]Novembro!$F$11</f>
        <v>78</v>
      </c>
      <c r="I10" s="17">
        <f>[6]Novembro!$F$12</f>
        <v>84</v>
      </c>
      <c r="J10" s="17">
        <f>[6]Novembro!$F$13</f>
        <v>82</v>
      </c>
      <c r="K10" s="17">
        <f>[6]Novembro!$F$14</f>
        <v>80</v>
      </c>
      <c r="L10" s="17">
        <f>[6]Novembro!$F$15</f>
        <v>80</v>
      </c>
      <c r="M10" s="17">
        <f>[6]Novembro!$F$16</f>
        <v>82</v>
      </c>
      <c r="N10" s="17">
        <f>[6]Novembro!$F$17</f>
        <v>84</v>
      </c>
      <c r="O10" s="17">
        <f>[6]Novembro!$F$18</f>
        <v>81</v>
      </c>
      <c r="P10" s="17">
        <f>[6]Novembro!$F$19</f>
        <v>77</v>
      </c>
      <c r="Q10" s="17">
        <f>[6]Novembro!$F$20</f>
        <v>75</v>
      </c>
      <c r="R10" s="17">
        <f>[6]Novembro!$F$21</f>
        <v>80</v>
      </c>
      <c r="S10" s="17">
        <f>[6]Novembro!$F$22</f>
        <v>77</v>
      </c>
      <c r="T10" s="17">
        <f>[6]Novembro!$F$23</f>
        <v>64</v>
      </c>
      <c r="U10" s="17">
        <f>[6]Novembro!$F$24</f>
        <v>74</v>
      </c>
      <c r="V10" s="17">
        <f>[6]Novembro!$F$25</f>
        <v>76</v>
      </c>
      <c r="W10" s="17">
        <f>[6]Novembro!$F$26</f>
        <v>79</v>
      </c>
      <c r="X10" s="17">
        <f>[6]Novembro!$F$27</f>
        <v>74</v>
      </c>
      <c r="Y10" s="17">
        <f>[6]Novembro!$F$28</f>
        <v>77</v>
      </c>
      <c r="Z10" s="17">
        <f>[6]Novembro!$F$29</f>
        <v>91</v>
      </c>
      <c r="AA10" s="17">
        <f>[6]Novembro!$F$30</f>
        <v>84</v>
      </c>
      <c r="AB10" s="17">
        <f>[6]Novembro!$F$31</f>
        <v>88</v>
      </c>
      <c r="AC10" s="17">
        <f>[6]Novembro!$F$32</f>
        <v>81</v>
      </c>
      <c r="AD10" s="17">
        <f>[6]Novembro!$F$33</f>
        <v>94</v>
      </c>
      <c r="AE10" s="17">
        <f>[6]Novembro!$F$34</f>
        <v>95</v>
      </c>
      <c r="AF10" s="36">
        <f t="shared" si="1"/>
        <v>95</v>
      </c>
      <c r="AG10" s="39">
        <f t="shared" si="2"/>
        <v>81.36666666666666</v>
      </c>
    </row>
    <row r="11" spans="1:34" ht="17.100000000000001" customHeight="1" x14ac:dyDescent="0.2">
      <c r="A11" s="15" t="s">
        <v>3</v>
      </c>
      <c r="B11" s="17">
        <f>[7]Novembro!$F$5</f>
        <v>95</v>
      </c>
      <c r="C11" s="17">
        <f>[7]Novembro!$F$6</f>
        <v>87</v>
      </c>
      <c r="D11" s="17">
        <f>[7]Novembro!$F$7</f>
        <v>94</v>
      </c>
      <c r="E11" s="17">
        <f>[7]Novembro!$F$8</f>
        <v>95</v>
      </c>
      <c r="F11" s="17">
        <f>[7]Novembro!$F$9</f>
        <v>93</v>
      </c>
      <c r="G11" s="17">
        <f>[7]Novembro!$F$10</f>
        <v>90</v>
      </c>
      <c r="H11" s="17">
        <f>[7]Novembro!$F$11</f>
        <v>88</v>
      </c>
      <c r="I11" s="17">
        <f>[7]Novembro!$F$12</f>
        <v>87</v>
      </c>
      <c r="J11" s="17">
        <f>[7]Novembro!$F$13</f>
        <v>86</v>
      </c>
      <c r="K11" s="17">
        <f>[7]Novembro!$F$14</f>
        <v>86</v>
      </c>
      <c r="L11" s="17">
        <f>[7]Novembro!$F$15</f>
        <v>89</v>
      </c>
      <c r="M11" s="17">
        <f>[7]Novembro!$F$16</f>
        <v>94</v>
      </c>
      <c r="N11" s="17">
        <f>[7]Novembro!$F$17</f>
        <v>96</v>
      </c>
      <c r="O11" s="17">
        <f>[7]Novembro!$F$18</f>
        <v>96</v>
      </c>
      <c r="P11" s="17">
        <f>[7]Novembro!$F$19</f>
        <v>96</v>
      </c>
      <c r="Q11" s="17">
        <f>[7]Novembro!$F$20</f>
        <v>88</v>
      </c>
      <c r="R11" s="17">
        <f>[7]Novembro!$F$21</f>
        <v>88</v>
      </c>
      <c r="S11" s="17">
        <f>[7]Novembro!$F$22</f>
        <v>95</v>
      </c>
      <c r="T11" s="17">
        <f>[7]Novembro!$F$23</f>
        <v>75</v>
      </c>
      <c r="U11" s="17">
        <f>[7]Novembro!$F$24</f>
        <v>85</v>
      </c>
      <c r="V11" s="17">
        <f>[7]Novembro!$F$25</f>
        <v>84</v>
      </c>
      <c r="W11" s="17">
        <f>[7]Novembro!$F$26</f>
        <v>89</v>
      </c>
      <c r="X11" s="17">
        <f>[7]Novembro!$F$27</f>
        <v>96</v>
      </c>
      <c r="Y11" s="17">
        <f>[7]Novembro!$F$28</f>
        <v>94</v>
      </c>
      <c r="Z11" s="17">
        <f>[7]Novembro!$F$29</f>
        <v>86</v>
      </c>
      <c r="AA11" s="17">
        <f>[7]Novembro!$F$30</f>
        <v>88</v>
      </c>
      <c r="AB11" s="17">
        <f>[7]Novembro!$F$31</f>
        <v>95</v>
      </c>
      <c r="AC11" s="17">
        <f>[7]Novembro!$F$32</f>
        <v>96</v>
      </c>
      <c r="AD11" s="17">
        <f>[7]Novembro!$F$33</f>
        <v>95</v>
      </c>
      <c r="AE11" s="17">
        <f>[7]Novembro!$F$34</f>
        <v>87</v>
      </c>
      <c r="AF11" s="36">
        <f t="shared" si="1"/>
        <v>96</v>
      </c>
      <c r="AG11" s="39">
        <f t="shared" si="2"/>
        <v>90.433333333333337</v>
      </c>
    </row>
    <row r="12" spans="1:34" ht="17.100000000000001" customHeight="1" x14ac:dyDescent="0.2">
      <c r="A12" s="15" t="s">
        <v>4</v>
      </c>
      <c r="B12" s="17">
        <f>[8]Novembro!$F$5</f>
        <v>93</v>
      </c>
      <c r="C12" s="17">
        <f>[8]Novembro!$F$6</f>
        <v>94</v>
      </c>
      <c r="D12" s="17">
        <f>[8]Novembro!$F$7</f>
        <v>92</v>
      </c>
      <c r="E12" s="17">
        <f>[8]Novembro!$F$8</f>
        <v>92</v>
      </c>
      <c r="F12" s="17">
        <f>[8]Novembro!$F$9</f>
        <v>89</v>
      </c>
      <c r="G12" s="17">
        <f>[8]Novembro!$F$10</f>
        <v>91</v>
      </c>
      <c r="H12" s="17">
        <f>[8]Novembro!$F$11</f>
        <v>87</v>
      </c>
      <c r="I12" s="17">
        <f>[8]Novembro!$F$12</f>
        <v>84</v>
      </c>
      <c r="J12" s="17">
        <f>[8]Novembro!$F$13</f>
        <v>87</v>
      </c>
      <c r="K12" s="17">
        <f>[8]Novembro!$F$14</f>
        <v>92</v>
      </c>
      <c r="L12" s="17">
        <f>[8]Novembro!$F$15</f>
        <v>89</v>
      </c>
      <c r="M12" s="17">
        <f>[8]Novembro!$F$16</f>
        <v>94</v>
      </c>
      <c r="N12" s="17">
        <f>[8]Novembro!$F$17</f>
        <v>95</v>
      </c>
      <c r="O12" s="17">
        <f>[8]Novembro!$F$18</f>
        <v>96</v>
      </c>
      <c r="P12" s="17">
        <f>[8]Novembro!$F$19</f>
        <v>95</v>
      </c>
      <c r="Q12" s="17">
        <f>[8]Novembro!$F$20</f>
        <v>89</v>
      </c>
      <c r="R12" s="17">
        <f>[8]Novembro!$F$21</f>
        <v>93</v>
      </c>
      <c r="S12" s="17">
        <f>[8]Novembro!$F$22</f>
        <v>94</v>
      </c>
      <c r="T12" s="17">
        <f>[8]Novembro!$F$23</f>
        <v>75</v>
      </c>
      <c r="U12" s="17">
        <f>[8]Novembro!$F$24</f>
        <v>67</v>
      </c>
      <c r="V12" s="17">
        <f>[8]Novembro!$F$25</f>
        <v>92</v>
      </c>
      <c r="W12" s="17">
        <f>[8]Novembro!$F$26</f>
        <v>89</v>
      </c>
      <c r="X12" s="17">
        <f>[8]Novembro!$F$27</f>
        <v>95</v>
      </c>
      <c r="Y12" s="17">
        <f>[8]Novembro!$F$28</f>
        <v>88</v>
      </c>
      <c r="Z12" s="17">
        <f>[8]Novembro!$F$29</f>
        <v>85</v>
      </c>
      <c r="AA12" s="17">
        <f>[8]Novembro!$F$30</f>
        <v>91</v>
      </c>
      <c r="AB12" s="17">
        <f>[8]Novembro!$F$31</f>
        <v>92</v>
      </c>
      <c r="AC12" s="17">
        <f>[8]Novembro!$F$32</f>
        <v>94</v>
      </c>
      <c r="AD12" s="17">
        <f>[8]Novembro!$F$33</f>
        <v>92</v>
      </c>
      <c r="AE12" s="17">
        <f>[8]Novembro!$F$34</f>
        <v>93</v>
      </c>
      <c r="AF12" s="36">
        <f t="shared" si="1"/>
        <v>96</v>
      </c>
      <c r="AG12" s="39">
        <f t="shared" si="2"/>
        <v>89.966666666666669</v>
      </c>
    </row>
    <row r="13" spans="1:34" ht="17.100000000000001" customHeight="1" x14ac:dyDescent="0.2">
      <c r="A13" s="15" t="s">
        <v>5</v>
      </c>
      <c r="B13" s="18">
        <f>[9]Novembro!$F$5</f>
        <v>86</v>
      </c>
      <c r="C13" s="18">
        <f>[9]Novembro!$F$6</f>
        <v>93</v>
      </c>
      <c r="D13" s="18">
        <f>[9]Novembro!$F$7</f>
        <v>88</v>
      </c>
      <c r="E13" s="18">
        <f>[9]Novembro!$F$8</f>
        <v>92</v>
      </c>
      <c r="F13" s="18">
        <f>[9]Novembro!$F$9</f>
        <v>85</v>
      </c>
      <c r="G13" s="18">
        <f>[9]Novembro!$F$10</f>
        <v>78</v>
      </c>
      <c r="H13" s="18">
        <f>[9]Novembro!$F$11</f>
        <v>80</v>
      </c>
      <c r="I13" s="18">
        <f>[9]Novembro!$F$12</f>
        <v>88</v>
      </c>
      <c r="J13" s="18">
        <f>[9]Novembro!$F$13</f>
        <v>94</v>
      </c>
      <c r="K13" s="18">
        <f>[9]Novembro!$F$14</f>
        <v>85</v>
      </c>
      <c r="L13" s="18">
        <f>[9]Novembro!$F$15</f>
        <v>86</v>
      </c>
      <c r="M13" s="18">
        <f>[9]Novembro!$F$16</f>
        <v>90</v>
      </c>
      <c r="N13" s="18">
        <f>[9]Novembro!$F$17</f>
        <v>92</v>
      </c>
      <c r="O13" s="18">
        <f>[9]Novembro!$F$18</f>
        <v>89</v>
      </c>
      <c r="P13" s="18">
        <f>[9]Novembro!$F$19</f>
        <v>91</v>
      </c>
      <c r="Q13" s="18">
        <f>[9]Novembro!$F$20</f>
        <v>91</v>
      </c>
      <c r="R13" s="18">
        <f>[9]Novembro!$F$21</f>
        <v>92</v>
      </c>
      <c r="S13" s="18">
        <f>[9]Novembro!$F$22</f>
        <v>74</v>
      </c>
      <c r="T13" s="18">
        <f>[9]Novembro!$F$23</f>
        <v>78</v>
      </c>
      <c r="U13" s="18">
        <f>[9]Novembro!$F$24</f>
        <v>88</v>
      </c>
      <c r="V13" s="18">
        <f>[9]Novembro!$F$25</f>
        <v>79</v>
      </c>
      <c r="W13" s="18">
        <f>[9]Novembro!$F$26</f>
        <v>90</v>
      </c>
      <c r="X13" s="18">
        <f>[9]Novembro!$F$27</f>
        <v>87</v>
      </c>
      <c r="Y13" s="18">
        <f>[9]Novembro!$F$28</f>
        <v>88</v>
      </c>
      <c r="Z13" s="18">
        <f>[9]Novembro!$F$29</f>
        <v>85</v>
      </c>
      <c r="AA13" s="18">
        <f>[9]Novembro!$F$30</f>
        <v>89</v>
      </c>
      <c r="AB13" s="18">
        <f>[9]Novembro!$F$31</f>
        <v>90</v>
      </c>
      <c r="AC13" s="18">
        <f>[9]Novembro!$F$32</f>
        <v>82</v>
      </c>
      <c r="AD13" s="18">
        <f>[9]Novembro!$F$33</f>
        <v>88</v>
      </c>
      <c r="AE13" s="18">
        <f>[9]Novembro!$F$34</f>
        <v>78</v>
      </c>
      <c r="AF13" s="36">
        <f t="shared" si="1"/>
        <v>94</v>
      </c>
      <c r="AG13" s="39">
        <f t="shared" si="2"/>
        <v>86.533333333333331</v>
      </c>
    </row>
    <row r="14" spans="1:34" ht="17.100000000000001" customHeight="1" x14ac:dyDescent="0.2">
      <c r="A14" s="15" t="s">
        <v>50</v>
      </c>
      <c r="B14" s="18">
        <f>[10]Novembro!$F$5</f>
        <v>94</v>
      </c>
      <c r="C14" s="18">
        <f>[10]Novembro!$F$6</f>
        <v>93</v>
      </c>
      <c r="D14" s="18">
        <f>[10]Novembro!$F$7</f>
        <v>93</v>
      </c>
      <c r="E14" s="18">
        <f>[10]Novembro!$F$8</f>
        <v>93</v>
      </c>
      <c r="F14" s="18">
        <f>[10]Novembro!$F$9</f>
        <v>91</v>
      </c>
      <c r="G14" s="18">
        <f>[10]Novembro!$F$10</f>
        <v>89</v>
      </c>
      <c r="H14" s="18">
        <f>[10]Novembro!$F$11</f>
        <v>93</v>
      </c>
      <c r="I14" s="18">
        <f>[10]Novembro!$F$12</f>
        <v>89</v>
      </c>
      <c r="J14" s="18">
        <f>[10]Novembro!$F$13</f>
        <v>90</v>
      </c>
      <c r="K14" s="18">
        <f>[10]Novembro!$F$14</f>
        <v>91</v>
      </c>
      <c r="L14" s="18">
        <f>[10]Novembro!$F$15</f>
        <v>94</v>
      </c>
      <c r="M14" s="18">
        <f>[10]Novembro!$F$16</f>
        <v>96</v>
      </c>
      <c r="N14" s="18">
        <f>[10]Novembro!$F$17</f>
        <v>96</v>
      </c>
      <c r="O14" s="18">
        <f>[10]Novembro!$F$18</f>
        <v>96</v>
      </c>
      <c r="P14" s="18">
        <f>[10]Novembro!$F$19</f>
        <v>96</v>
      </c>
      <c r="Q14" s="18">
        <f>[10]Novembro!$F$20</f>
        <v>92</v>
      </c>
      <c r="R14" s="18">
        <f>[10]Novembro!$F$21</f>
        <v>96</v>
      </c>
      <c r="S14" s="18">
        <f>[10]Novembro!$F$22</f>
        <v>93</v>
      </c>
      <c r="T14" s="18">
        <f>[10]Novembro!$F$23</f>
        <v>73</v>
      </c>
      <c r="U14" s="18">
        <f>[10]Novembro!$F$24</f>
        <v>65</v>
      </c>
      <c r="V14" s="18">
        <f>[10]Novembro!$F$25</f>
        <v>96</v>
      </c>
      <c r="W14" s="18">
        <f>[10]Novembro!$F$26</f>
        <v>95</v>
      </c>
      <c r="X14" s="18">
        <f>[10]Novembro!$F$27</f>
        <v>96</v>
      </c>
      <c r="Y14" s="18">
        <f>[10]Novembro!$F$28</f>
        <v>92</v>
      </c>
      <c r="Z14" s="18">
        <f>[10]Novembro!$F$29</f>
        <v>89</v>
      </c>
      <c r="AA14" s="18">
        <f>[10]Novembro!$F$30</f>
        <v>92</v>
      </c>
      <c r="AB14" s="18">
        <f>[10]Novembro!$F$31</f>
        <v>93</v>
      </c>
      <c r="AC14" s="18">
        <f>[10]Novembro!$F$32</f>
        <v>95</v>
      </c>
      <c r="AD14" s="18">
        <f>[10]Novembro!$F$33</f>
        <v>92</v>
      </c>
      <c r="AE14" s="18">
        <f>[10]Novembro!$F$34</f>
        <v>95</v>
      </c>
      <c r="AF14" s="36">
        <f t="shared" si="1"/>
        <v>96</v>
      </c>
      <c r="AG14" s="39">
        <f t="shared" si="2"/>
        <v>91.6</v>
      </c>
    </row>
    <row r="15" spans="1:34" ht="17.100000000000001" customHeight="1" x14ac:dyDescent="0.2">
      <c r="A15" s="15" t="s">
        <v>6</v>
      </c>
      <c r="B15" s="18">
        <f>[11]Novembro!$F$5</f>
        <v>95</v>
      </c>
      <c r="C15" s="18">
        <f>[11]Novembro!$F$6</f>
        <v>95</v>
      </c>
      <c r="D15" s="18">
        <f>[11]Novembro!$F$7</f>
        <v>95</v>
      </c>
      <c r="E15" s="18">
        <f>[11]Novembro!$F$8</f>
        <v>93</v>
      </c>
      <c r="F15" s="18">
        <f>[11]Novembro!$F$9</f>
        <v>94</v>
      </c>
      <c r="G15" s="18">
        <f>[11]Novembro!$F$10</f>
        <v>95</v>
      </c>
      <c r="H15" s="18">
        <f>[11]Novembro!$F$11</f>
        <v>94</v>
      </c>
      <c r="I15" s="18">
        <f>[11]Novembro!$F$12</f>
        <v>95</v>
      </c>
      <c r="J15" s="18">
        <f>[11]Novembro!$F$13</f>
        <v>95</v>
      </c>
      <c r="K15" s="18">
        <f>[11]Novembro!$F$14</f>
        <v>95</v>
      </c>
      <c r="L15" s="18">
        <f>[11]Novembro!$F$15</f>
        <v>95</v>
      </c>
      <c r="M15" s="18">
        <f>[11]Novembro!$F$16</f>
        <v>95</v>
      </c>
      <c r="N15" s="18">
        <f>[11]Novembro!$F$17</f>
        <v>95</v>
      </c>
      <c r="O15" s="18">
        <f>[11]Novembro!$F$18</f>
        <v>95</v>
      </c>
      <c r="P15" s="18">
        <f>[11]Novembro!$F$19</f>
        <v>96</v>
      </c>
      <c r="Q15" s="18">
        <f>[11]Novembro!$F$20</f>
        <v>96</v>
      </c>
      <c r="R15" s="18">
        <f>[11]Novembro!$F$21</f>
        <v>95</v>
      </c>
      <c r="S15" s="18">
        <f>[11]Novembro!$F$22</f>
        <v>86</v>
      </c>
      <c r="T15" s="18">
        <f>[11]Novembro!$F$23</f>
        <v>74</v>
      </c>
      <c r="U15" s="18">
        <f>[11]Novembro!$F$24</f>
        <v>83</v>
      </c>
      <c r="V15" s="18">
        <f>[11]Novembro!$F$25</f>
        <v>89</v>
      </c>
      <c r="W15" s="18">
        <f>[11]Novembro!$F$26</f>
        <v>95</v>
      </c>
      <c r="X15" s="18">
        <f>[11]Novembro!$F$27</f>
        <v>95</v>
      </c>
      <c r="Y15" s="18">
        <f>[11]Novembro!$F$28</f>
        <v>93</v>
      </c>
      <c r="Z15" s="18">
        <f>[11]Novembro!$F$29</f>
        <v>93</v>
      </c>
      <c r="AA15" s="18">
        <f>[11]Novembro!$F$30</f>
        <v>91</v>
      </c>
      <c r="AB15" s="18">
        <f>[11]Novembro!$F$31</f>
        <v>90</v>
      </c>
      <c r="AC15" s="18">
        <f>[11]Novembro!$F$32</f>
        <v>95</v>
      </c>
      <c r="AD15" s="18">
        <f>[11]Novembro!$F$33</f>
        <v>88</v>
      </c>
      <c r="AE15" s="18">
        <f>[11]Novembro!$F$34</f>
        <v>94</v>
      </c>
      <c r="AF15" s="36">
        <f t="shared" si="1"/>
        <v>96</v>
      </c>
      <c r="AG15" s="39">
        <f t="shared" si="2"/>
        <v>92.63333333333334</v>
      </c>
    </row>
    <row r="16" spans="1:34" ht="17.100000000000001" customHeight="1" x14ac:dyDescent="0.2">
      <c r="A16" s="15" t="s">
        <v>7</v>
      </c>
      <c r="B16" s="18">
        <f>[12]Novembro!$F$5</f>
        <v>89</v>
      </c>
      <c r="C16" s="18">
        <f>[12]Novembro!$F$6</f>
        <v>95</v>
      </c>
      <c r="D16" s="18">
        <f>[12]Novembro!$F$7</f>
        <v>91</v>
      </c>
      <c r="E16" s="18">
        <f>[12]Novembro!$F$8</f>
        <v>76</v>
      </c>
      <c r="F16" s="18">
        <f>[12]Novembro!$F$9</f>
        <v>70</v>
      </c>
      <c r="G16" s="18">
        <f>[12]Novembro!$F$10</f>
        <v>76</v>
      </c>
      <c r="H16" s="18">
        <f>[12]Novembro!$F$11</f>
        <v>72</v>
      </c>
      <c r="I16" s="18">
        <f>[12]Novembro!$F$12</f>
        <v>75</v>
      </c>
      <c r="J16" s="18">
        <f>[12]Novembro!$F$13</f>
        <v>89</v>
      </c>
      <c r="K16" s="18">
        <f>[12]Novembro!$F$14</f>
        <v>77</v>
      </c>
      <c r="L16" s="18">
        <f>[12]Novembro!$F$15</f>
        <v>87</v>
      </c>
      <c r="M16" s="18">
        <f>[12]Novembro!$F$16</f>
        <v>84</v>
      </c>
      <c r="N16" s="18">
        <f>[12]Novembro!$F$17</f>
        <v>88</v>
      </c>
      <c r="O16" s="18">
        <f>[12]Novembro!$F$18</f>
        <v>88</v>
      </c>
      <c r="P16" s="18">
        <f>[12]Novembro!$F$19</f>
        <v>84</v>
      </c>
      <c r="Q16" s="18">
        <f>[12]Novembro!$F$20</f>
        <v>87</v>
      </c>
      <c r="R16" s="18">
        <f>[12]Novembro!$F$21</f>
        <v>88</v>
      </c>
      <c r="S16" s="18">
        <f>[12]Novembro!$F$22</f>
        <v>83</v>
      </c>
      <c r="T16" s="18">
        <f>[12]Novembro!$F$23</f>
        <v>81</v>
      </c>
      <c r="U16" s="18">
        <f>[12]Novembro!$F$24</f>
        <v>66</v>
      </c>
      <c r="V16" s="18">
        <f>[12]Novembro!$F$25</f>
        <v>57</v>
      </c>
      <c r="W16" s="18">
        <f>[12]Novembro!$F$26</f>
        <v>70</v>
      </c>
      <c r="X16" s="18">
        <f>[12]Novembro!$F$27</f>
        <v>78</v>
      </c>
      <c r="Y16" s="18">
        <f>[12]Novembro!$F$28</f>
        <v>73</v>
      </c>
      <c r="Z16" s="18">
        <f>[12]Novembro!$F$29</f>
        <v>88</v>
      </c>
      <c r="AA16" s="18">
        <f>[12]Novembro!$F$30</f>
        <v>93</v>
      </c>
      <c r="AB16" s="18">
        <f>[12]Novembro!$F$31</f>
        <v>89</v>
      </c>
      <c r="AC16" s="18">
        <f>[12]Novembro!$F$32</f>
        <v>93</v>
      </c>
      <c r="AD16" s="18">
        <f>[12]Novembro!$F$33</f>
        <v>96</v>
      </c>
      <c r="AE16" s="18">
        <f>[12]Novembro!$F$34</f>
        <v>91</v>
      </c>
      <c r="AF16" s="36">
        <f t="shared" si="1"/>
        <v>96</v>
      </c>
      <c r="AG16" s="39">
        <f t="shared" si="2"/>
        <v>82.466666666666669</v>
      </c>
    </row>
    <row r="17" spans="1:33" ht="17.100000000000001" customHeight="1" x14ac:dyDescent="0.2">
      <c r="A17" s="15" t="s">
        <v>8</v>
      </c>
      <c r="B17" s="18">
        <f>[13]Novembro!$F$5</f>
        <v>90</v>
      </c>
      <c r="C17" s="18">
        <f>[13]Novembro!$F$6</f>
        <v>100</v>
      </c>
      <c r="D17" s="18">
        <f>[13]Novembro!$F$7</f>
        <v>90</v>
      </c>
      <c r="E17" s="18">
        <f>[13]Novembro!$F$8</f>
        <v>80</v>
      </c>
      <c r="F17" s="18">
        <f>[13]Novembro!$F$9</f>
        <v>78</v>
      </c>
      <c r="G17" s="18">
        <f>[13]Novembro!$F$10</f>
        <v>85</v>
      </c>
      <c r="H17" s="18">
        <f>[13]Novembro!$F$11</f>
        <v>81</v>
      </c>
      <c r="I17" s="18">
        <f>[13]Novembro!$F$12</f>
        <v>85</v>
      </c>
      <c r="J17" s="18">
        <f>[13]Novembro!$F$13</f>
        <v>97</v>
      </c>
      <c r="K17" s="18">
        <f>[13]Novembro!$F$14</f>
        <v>91</v>
      </c>
      <c r="L17" s="18">
        <f>[13]Novembro!$F$15</f>
        <v>99</v>
      </c>
      <c r="M17" s="18">
        <f>[13]Novembro!$F$16</f>
        <v>91</v>
      </c>
      <c r="N17" s="18">
        <f>[13]Novembro!$F$17</f>
        <v>89</v>
      </c>
      <c r="O17" s="18">
        <f>[13]Novembro!$F$18</f>
        <v>94</v>
      </c>
      <c r="P17" s="18">
        <f>[13]Novembro!$F$19</f>
        <v>90</v>
      </c>
      <c r="Q17" s="18">
        <f>[13]Novembro!$F$20</f>
        <v>98</v>
      </c>
      <c r="R17" s="18">
        <f>[13]Novembro!$F$21</f>
        <v>91</v>
      </c>
      <c r="S17" s="18">
        <f>[13]Novembro!$F$22</f>
        <v>86</v>
      </c>
      <c r="T17" s="18">
        <f>[13]Novembro!$F$23</f>
        <v>75</v>
      </c>
      <c r="U17" s="18">
        <f>[13]Novembro!$F$24</f>
        <v>86</v>
      </c>
      <c r="V17" s="18">
        <f>[13]Novembro!$F$25</f>
        <v>71</v>
      </c>
      <c r="W17" s="18">
        <f>[13]Novembro!$F$26</f>
        <v>75</v>
      </c>
      <c r="X17" s="18">
        <f>[13]Novembro!$F$27</f>
        <v>80</v>
      </c>
      <c r="Y17" s="18">
        <f>[13]Novembro!$F$28</f>
        <v>70</v>
      </c>
      <c r="Z17" s="18">
        <f>[13]Novembro!$F$29</f>
        <v>99</v>
      </c>
      <c r="AA17" s="18">
        <f>[13]Novembro!$F$30</f>
        <v>94</v>
      </c>
      <c r="AB17" s="18">
        <f>[13]Novembro!$F$31</f>
        <v>89</v>
      </c>
      <c r="AC17" s="18">
        <f>[13]Novembro!$F$32</f>
        <v>86</v>
      </c>
      <c r="AD17" s="18">
        <f>[13]Novembro!$F$33</f>
        <v>94</v>
      </c>
      <c r="AE17" s="18">
        <f>[13]Novembro!$F$34</f>
        <v>89</v>
      </c>
      <c r="AF17" s="36">
        <f t="shared" si="1"/>
        <v>100</v>
      </c>
      <c r="AG17" s="39">
        <f t="shared" si="2"/>
        <v>87.433333333333337</v>
      </c>
    </row>
    <row r="18" spans="1:33" ht="17.100000000000001" customHeight="1" x14ac:dyDescent="0.2">
      <c r="A18" s="15" t="s">
        <v>9</v>
      </c>
      <c r="B18" s="18" t="str">
        <f>[14]Novembro!$F$5</f>
        <v>*</v>
      </c>
      <c r="C18" s="18">
        <f>[14]Novembro!$F$6</f>
        <v>82</v>
      </c>
      <c r="D18" s="18">
        <f>[14]Novembro!$F$7</f>
        <v>82</v>
      </c>
      <c r="E18" s="18">
        <f>[14]Novembro!$F$8</f>
        <v>51</v>
      </c>
      <c r="F18" s="18">
        <f>[14]Novembro!$F$9</f>
        <v>57</v>
      </c>
      <c r="G18" s="18">
        <f>[14]Novembro!$F$10</f>
        <v>54</v>
      </c>
      <c r="H18" s="18" t="str">
        <f>[14]Novembro!$F$11</f>
        <v>*</v>
      </c>
      <c r="I18" s="18" t="str">
        <f>[14]Novembro!$F$12</f>
        <v>*</v>
      </c>
      <c r="J18" s="18" t="str">
        <f>[14]Novembro!$F$13</f>
        <v>*</v>
      </c>
      <c r="K18" s="18">
        <f>[14]Novembro!$F$14</f>
        <v>69</v>
      </c>
      <c r="L18" s="18" t="str">
        <f>[14]Novembro!$F$15</f>
        <v>*</v>
      </c>
      <c r="M18" s="18">
        <f>[14]Novembro!$F$16</f>
        <v>76</v>
      </c>
      <c r="N18" s="18">
        <f>[14]Novembro!$F$17</f>
        <v>82</v>
      </c>
      <c r="O18" s="18">
        <f>[14]Novembro!$F$18</f>
        <v>89</v>
      </c>
      <c r="P18" s="18">
        <f>[14]Novembro!$F$19</f>
        <v>82</v>
      </c>
      <c r="Q18" s="18">
        <f>[14]Novembro!$F$20</f>
        <v>85</v>
      </c>
      <c r="R18" s="18">
        <f>[14]Novembro!$F$21</f>
        <v>83</v>
      </c>
      <c r="S18" s="18">
        <f>[14]Novembro!$F$22</f>
        <v>83</v>
      </c>
      <c r="T18" s="18">
        <f>[14]Novembro!$F$23</f>
        <v>67</v>
      </c>
      <c r="U18" s="18">
        <f>[14]Novembro!$F$24</f>
        <v>74</v>
      </c>
      <c r="V18" s="18">
        <f>[14]Novembro!$F$25</f>
        <v>50</v>
      </c>
      <c r="W18" s="18">
        <f>[14]Novembro!$F$26</f>
        <v>48</v>
      </c>
      <c r="X18" s="18">
        <f>[14]Novembro!$F$27</f>
        <v>70</v>
      </c>
      <c r="Y18" s="18">
        <f>[14]Novembro!$F$28</f>
        <v>61</v>
      </c>
      <c r="Z18" s="18">
        <f>[14]Novembro!$F$29</f>
        <v>93</v>
      </c>
      <c r="AA18" s="18">
        <f>[14]Novembro!$F$30</f>
        <v>88</v>
      </c>
      <c r="AB18" s="18">
        <f>[14]Novembro!$F$31</f>
        <v>88</v>
      </c>
      <c r="AC18" s="18">
        <f>[14]Novembro!$F$32</f>
        <v>87</v>
      </c>
      <c r="AD18" s="18">
        <f>[14]Novembro!$F$33</f>
        <v>95</v>
      </c>
      <c r="AE18" s="18">
        <f>[14]Novembro!$F$34</f>
        <v>93</v>
      </c>
      <c r="AF18" s="36">
        <f t="shared" si="1"/>
        <v>95</v>
      </c>
      <c r="AG18" s="39">
        <f t="shared" si="2"/>
        <v>75.56</v>
      </c>
    </row>
    <row r="19" spans="1:33" ht="17.100000000000001" customHeight="1" x14ac:dyDescent="0.2">
      <c r="A19" s="15" t="s">
        <v>49</v>
      </c>
      <c r="B19" s="18">
        <f>[15]Novembro!$F$5</f>
        <v>74</v>
      </c>
      <c r="C19" s="18">
        <f>[15]Novembro!$F$6</f>
        <v>98</v>
      </c>
      <c r="D19" s="18">
        <f>[15]Novembro!$F$7</f>
        <v>90</v>
      </c>
      <c r="E19" s="18">
        <f>[15]Novembro!$F$8</f>
        <v>96</v>
      </c>
      <c r="F19" s="18">
        <f>[15]Novembro!$F$9</f>
        <v>84</v>
      </c>
      <c r="G19" s="18">
        <f>[15]Novembro!$F$10</f>
        <v>86</v>
      </c>
      <c r="H19" s="18">
        <f>[15]Novembro!$F$11</f>
        <v>84</v>
      </c>
      <c r="I19" s="18">
        <f>[15]Novembro!$F$12</f>
        <v>95</v>
      </c>
      <c r="J19" s="18">
        <f>[15]Novembro!$F$13</f>
        <v>98</v>
      </c>
      <c r="K19" s="18">
        <f>[15]Novembro!$F$14</f>
        <v>96</v>
      </c>
      <c r="L19" s="18">
        <f>[15]Novembro!$F$15</f>
        <v>97</v>
      </c>
      <c r="M19" s="18">
        <f>[15]Novembro!$F$16</f>
        <v>95</v>
      </c>
      <c r="N19" s="18">
        <f>[15]Novembro!$F$17</f>
        <v>92</v>
      </c>
      <c r="O19" s="18">
        <f>[15]Novembro!$F$18</f>
        <v>91</v>
      </c>
      <c r="P19" s="18">
        <f>[15]Novembro!$F$19</f>
        <v>96</v>
      </c>
      <c r="Q19" s="18">
        <f>[15]Novembro!$F$20</f>
        <v>97</v>
      </c>
      <c r="R19" s="18">
        <f>[15]Novembro!$F$21</f>
        <v>97</v>
      </c>
      <c r="S19" s="18">
        <f>[15]Novembro!$F$22</f>
        <v>80</v>
      </c>
      <c r="T19" s="18">
        <f>[15]Novembro!$F$23</f>
        <v>96</v>
      </c>
      <c r="U19" s="18">
        <f>[15]Novembro!$F$24</f>
        <v>96</v>
      </c>
      <c r="V19" s="18">
        <f>[15]Novembro!$F$25</f>
        <v>82</v>
      </c>
      <c r="W19" s="18">
        <f>[15]Novembro!$F$26</f>
        <v>85</v>
      </c>
      <c r="X19" s="18">
        <f>[15]Novembro!$F$27</f>
        <v>79</v>
      </c>
      <c r="Y19" s="18">
        <f>[15]Novembro!$F$28</f>
        <v>83</v>
      </c>
      <c r="Z19" s="18">
        <f>[15]Novembro!$F$29</f>
        <v>82</v>
      </c>
      <c r="AA19" s="18">
        <f>[15]Novembro!$F$30</f>
        <v>84</v>
      </c>
      <c r="AB19" s="18">
        <f>[15]Novembro!$F$31</f>
        <v>85</v>
      </c>
      <c r="AC19" s="18">
        <f>[15]Novembro!$F$32</f>
        <v>90</v>
      </c>
      <c r="AD19" s="18">
        <f>[15]Novembro!$F$33</f>
        <v>97</v>
      </c>
      <c r="AE19" s="18">
        <f>[15]Novembro!$F$34</f>
        <v>98</v>
      </c>
      <c r="AF19" s="36">
        <f t="shared" si="1"/>
        <v>98</v>
      </c>
      <c r="AG19" s="39">
        <f t="shared" si="2"/>
        <v>90.1</v>
      </c>
    </row>
    <row r="20" spans="1:33" ht="17.100000000000001" customHeight="1" x14ac:dyDescent="0.2">
      <c r="A20" s="15" t="s">
        <v>10</v>
      </c>
      <c r="B20" s="18">
        <f>[16]Novembro!$F$5</f>
        <v>62</v>
      </c>
      <c r="C20" s="18" t="str">
        <f>[16]Novembro!$F$6</f>
        <v>*</v>
      </c>
      <c r="D20" s="18">
        <f>[16]Novembro!$F$7</f>
        <v>77</v>
      </c>
      <c r="E20" s="18">
        <f>[16]Novembro!$F$8</f>
        <v>44</v>
      </c>
      <c r="F20" s="18">
        <f>[16]Novembro!$F$9</f>
        <v>73</v>
      </c>
      <c r="G20" s="18">
        <f>[16]Novembro!$F$10</f>
        <v>74</v>
      </c>
      <c r="H20" s="18">
        <f>[16]Novembro!$F$11</f>
        <v>69</v>
      </c>
      <c r="I20" s="18">
        <f>[16]Novembro!$F$12</f>
        <v>78</v>
      </c>
      <c r="J20" s="18">
        <f>[16]Novembro!$F$13</f>
        <v>77</v>
      </c>
      <c r="K20" s="18">
        <f>[16]Novembro!$F$14</f>
        <v>60</v>
      </c>
      <c r="L20" s="18">
        <f>[16]Novembro!$F$15</f>
        <v>87</v>
      </c>
      <c r="M20" s="18">
        <f>[16]Novembro!$F$16</f>
        <v>80</v>
      </c>
      <c r="N20" s="18">
        <f>[16]Novembro!$F$17</f>
        <v>73</v>
      </c>
      <c r="O20" s="18">
        <f>[16]Novembro!$F$18</f>
        <v>73</v>
      </c>
      <c r="P20" s="18">
        <f>[16]Novembro!$F$19</f>
        <v>67</v>
      </c>
      <c r="Q20" s="18">
        <f>[16]Novembro!$F$20</f>
        <v>79</v>
      </c>
      <c r="R20" s="18">
        <f>[16]Novembro!$F$21</f>
        <v>82</v>
      </c>
      <c r="S20" s="18">
        <f>[16]Novembro!$F$22</f>
        <v>64</v>
      </c>
      <c r="T20" s="18">
        <f>[16]Novembro!$F$23</f>
        <v>64</v>
      </c>
      <c r="U20" s="18">
        <f>[16]Novembro!$F$24</f>
        <v>52</v>
      </c>
      <c r="V20" s="18">
        <f>[16]Novembro!$F$25</f>
        <v>35</v>
      </c>
      <c r="W20" s="18">
        <f>[16]Novembro!$F$26</f>
        <v>62</v>
      </c>
      <c r="X20" s="18">
        <f>[16]Novembro!$F$27</f>
        <v>80</v>
      </c>
      <c r="Y20" s="18">
        <f>[16]Novembro!$F$28</f>
        <v>79</v>
      </c>
      <c r="Z20" s="18">
        <f>[16]Novembro!$F$29</f>
        <v>75</v>
      </c>
      <c r="AA20" s="18">
        <f>[16]Novembro!$F$30</f>
        <v>84</v>
      </c>
      <c r="AB20" s="18">
        <f>[16]Novembro!$F$31</f>
        <v>83</v>
      </c>
      <c r="AC20" s="18">
        <f>[16]Novembro!$F$32</f>
        <v>87</v>
      </c>
      <c r="AD20" s="18">
        <f>[16]Novembro!$F$33</f>
        <v>95</v>
      </c>
      <c r="AE20" s="18">
        <f>[16]Novembro!$F$34</f>
        <v>92</v>
      </c>
      <c r="AF20" s="36">
        <f t="shared" si="1"/>
        <v>95</v>
      </c>
      <c r="AG20" s="39">
        <f t="shared" si="2"/>
        <v>72.65517241379311</v>
      </c>
    </row>
    <row r="21" spans="1:33" ht="17.100000000000001" customHeight="1" x14ac:dyDescent="0.2">
      <c r="A21" s="15" t="s">
        <v>11</v>
      </c>
      <c r="B21" s="18">
        <f>[17]Novembro!$F$5</f>
        <v>90</v>
      </c>
      <c r="C21" s="18">
        <f>[17]Novembro!$F$6</f>
        <v>95</v>
      </c>
      <c r="D21" s="18">
        <f>[17]Novembro!$F$7</f>
        <v>94</v>
      </c>
      <c r="E21" s="18">
        <f>[17]Novembro!$F$8</f>
        <v>77</v>
      </c>
      <c r="F21" s="18">
        <f>[17]Novembro!$F$9</f>
        <v>75</v>
      </c>
      <c r="G21" s="18">
        <f>[17]Novembro!$F$10</f>
        <v>87</v>
      </c>
      <c r="H21" s="18">
        <f>[17]Novembro!$F$11</f>
        <v>88</v>
      </c>
      <c r="I21" s="18">
        <f>[17]Novembro!$F$12</f>
        <v>87</v>
      </c>
      <c r="J21" s="18">
        <f>[17]Novembro!$F$13</f>
        <v>93</v>
      </c>
      <c r="K21" s="18">
        <f>[17]Novembro!$F$14</f>
        <v>89</v>
      </c>
      <c r="L21" s="18">
        <f>[17]Novembro!$F$15</f>
        <v>90</v>
      </c>
      <c r="M21" s="18">
        <f>[17]Novembro!$F$16</f>
        <v>86</v>
      </c>
      <c r="N21" s="18">
        <f>[17]Novembro!$F$17</f>
        <v>91</v>
      </c>
      <c r="O21" s="18">
        <f>[17]Novembro!$F$18</f>
        <v>86</v>
      </c>
      <c r="P21" s="18">
        <f>[17]Novembro!$F$19</f>
        <v>90</v>
      </c>
      <c r="Q21" s="18">
        <f>[17]Novembro!$F$20</f>
        <v>89</v>
      </c>
      <c r="R21" s="18">
        <f>[17]Novembro!$F$21</f>
        <v>90</v>
      </c>
      <c r="S21" s="18">
        <f>[17]Novembro!$F$22</f>
        <v>76</v>
      </c>
      <c r="T21" s="18">
        <f>[17]Novembro!$F$23</f>
        <v>73</v>
      </c>
      <c r="U21" s="18">
        <f>[17]Novembro!$F$24</f>
        <v>87</v>
      </c>
      <c r="V21" s="18">
        <f>[17]Novembro!$F$25</f>
        <v>84</v>
      </c>
      <c r="W21" s="18">
        <f>[17]Novembro!$F$26</f>
        <v>77</v>
      </c>
      <c r="X21" s="18">
        <f>[17]Novembro!$F$27</f>
        <v>69</v>
      </c>
      <c r="Y21" s="18">
        <f>[17]Novembro!$F$28</f>
        <v>69</v>
      </c>
      <c r="Z21" s="18">
        <f>[17]Novembro!$F$29</f>
        <v>79</v>
      </c>
      <c r="AA21" s="18">
        <f>[17]Novembro!$F$30</f>
        <v>93</v>
      </c>
      <c r="AB21" s="18">
        <f>[17]Novembro!$F$31</f>
        <v>89</v>
      </c>
      <c r="AC21" s="18">
        <f>[17]Novembro!$F$32</f>
        <v>85</v>
      </c>
      <c r="AD21" s="18">
        <f>[17]Novembro!$F$33</f>
        <v>95</v>
      </c>
      <c r="AE21" s="18">
        <f>[17]Novembro!$F$34</f>
        <v>88</v>
      </c>
      <c r="AF21" s="36">
        <f t="shared" si="1"/>
        <v>95</v>
      </c>
      <c r="AG21" s="39">
        <f t="shared" si="2"/>
        <v>85.36666666666666</v>
      </c>
    </row>
    <row r="22" spans="1:33" ht="17.100000000000001" customHeight="1" x14ac:dyDescent="0.2">
      <c r="A22" s="15" t="s">
        <v>12</v>
      </c>
      <c r="B22" s="18">
        <f>[18]Novembro!$F$5</f>
        <v>82</v>
      </c>
      <c r="C22" s="18">
        <f>[18]Novembro!$F$6</f>
        <v>95</v>
      </c>
      <c r="D22" s="18">
        <f>[18]Novembro!$F$7</f>
        <v>94</v>
      </c>
      <c r="E22" s="18">
        <f>[18]Novembro!$F$8</f>
        <v>89</v>
      </c>
      <c r="F22" s="18">
        <f>[18]Novembro!$F$9</f>
        <v>75</v>
      </c>
      <c r="G22" s="18">
        <f>[18]Novembro!$F$10</f>
        <v>86</v>
      </c>
      <c r="H22" s="18">
        <f>[18]Novembro!$F$11</f>
        <v>89</v>
      </c>
      <c r="I22" s="18">
        <f>[18]Novembro!$F$12</f>
        <v>94</v>
      </c>
      <c r="J22" s="18">
        <f>[18]Novembro!$F$13</f>
        <v>95</v>
      </c>
      <c r="K22" s="18">
        <f>[18]Novembro!$F$14</f>
        <v>93</v>
      </c>
      <c r="L22" s="18">
        <f>[18]Novembro!$F$15</f>
        <v>89</v>
      </c>
      <c r="M22" s="18">
        <f>[18]Novembro!$F$16</f>
        <v>91</v>
      </c>
      <c r="N22" s="18">
        <f>[18]Novembro!$F$17</f>
        <v>92</v>
      </c>
      <c r="O22" s="18">
        <f>[18]Novembro!$F$18</f>
        <v>87</v>
      </c>
      <c r="P22" s="18">
        <f>[18]Novembro!$F$19</f>
        <v>93</v>
      </c>
      <c r="Q22" s="18">
        <f>[18]Novembro!$F$20</f>
        <v>94</v>
      </c>
      <c r="R22" s="18">
        <f>[18]Novembro!$F$21</f>
        <v>94</v>
      </c>
      <c r="S22" s="18">
        <f>[18]Novembro!$F$22</f>
        <v>74</v>
      </c>
      <c r="T22" s="18">
        <f>[18]Novembro!$F$23</f>
        <v>75</v>
      </c>
      <c r="U22" s="18">
        <f>[18]Novembro!$F$24</f>
        <v>87</v>
      </c>
      <c r="V22" s="18">
        <f>[18]Novembro!$F$25</f>
        <v>79</v>
      </c>
      <c r="W22" s="18">
        <f>[18]Novembro!$F$26</f>
        <v>91</v>
      </c>
      <c r="X22" s="18">
        <f>[18]Novembro!$F$27</f>
        <v>67</v>
      </c>
      <c r="Y22" s="18">
        <f>[18]Novembro!$F$28</f>
        <v>88</v>
      </c>
      <c r="Z22" s="18">
        <f>[18]Novembro!$F$29</f>
        <v>89</v>
      </c>
      <c r="AA22" s="18">
        <f>[18]Novembro!$F$30</f>
        <v>90</v>
      </c>
      <c r="AB22" s="18">
        <f>[18]Novembro!$F$31</f>
        <v>92</v>
      </c>
      <c r="AC22" s="18">
        <f>[18]Novembro!$F$32</f>
        <v>80</v>
      </c>
      <c r="AD22" s="18">
        <f>[18]Novembro!$F$33</f>
        <v>92</v>
      </c>
      <c r="AE22" s="18">
        <f>[18]Novembro!$F$34</f>
        <v>82</v>
      </c>
      <c r="AF22" s="36">
        <f t="shared" si="1"/>
        <v>95</v>
      </c>
      <c r="AG22" s="39">
        <f t="shared" si="2"/>
        <v>87.266666666666666</v>
      </c>
    </row>
    <row r="23" spans="1:33" ht="17.100000000000001" customHeight="1" x14ac:dyDescent="0.2">
      <c r="A23" s="15" t="s">
        <v>13</v>
      </c>
      <c r="B23" s="18">
        <f>[19]Novembro!$F$5</f>
        <v>87</v>
      </c>
      <c r="C23" s="18">
        <f>[19]Novembro!$F$6</f>
        <v>96</v>
      </c>
      <c r="D23" s="18">
        <f>[19]Novembro!$F$7</f>
        <v>96</v>
      </c>
      <c r="E23" s="18">
        <f>[19]Novembro!$F$8</f>
        <v>92</v>
      </c>
      <c r="F23" s="18">
        <f>[19]Novembro!$F$9</f>
        <v>93</v>
      </c>
      <c r="G23" s="18">
        <f>[19]Novembro!$F$10</f>
        <v>93</v>
      </c>
      <c r="H23" s="18">
        <f>[19]Novembro!$F$11</f>
        <v>93</v>
      </c>
      <c r="I23" s="18">
        <f>[19]Novembro!$F$12</f>
        <v>94</v>
      </c>
      <c r="J23" s="18">
        <f>[19]Novembro!$F$13</f>
        <v>96</v>
      </c>
      <c r="K23" s="18">
        <f>[19]Novembro!$F$14</f>
        <v>95</v>
      </c>
      <c r="L23" s="18">
        <f>[19]Novembro!$F$15</f>
        <v>92</v>
      </c>
      <c r="M23" s="18">
        <f>[19]Novembro!$F$16</f>
        <v>95</v>
      </c>
      <c r="N23" s="18">
        <f>[19]Novembro!$F$17</f>
        <v>95</v>
      </c>
      <c r="O23" s="18">
        <f>[19]Novembro!$F$18</f>
        <v>96</v>
      </c>
      <c r="P23" s="18">
        <f>[19]Novembro!$F$19</f>
        <v>96</v>
      </c>
      <c r="Q23" s="18">
        <f>[19]Novembro!$F$20</f>
        <v>96</v>
      </c>
      <c r="R23" s="18">
        <f>[19]Novembro!$F$21</f>
        <v>96</v>
      </c>
      <c r="S23" s="18">
        <f>[19]Novembro!$F$22</f>
        <v>93</v>
      </c>
      <c r="T23" s="18">
        <f>[19]Novembro!$F$23</f>
        <v>92</v>
      </c>
      <c r="U23" s="18">
        <f>[19]Novembro!$F$24</f>
        <v>95</v>
      </c>
      <c r="V23" s="18">
        <f>[19]Novembro!$F$25</f>
        <v>90</v>
      </c>
      <c r="W23" s="18">
        <f>[19]Novembro!$F$26</f>
        <v>96</v>
      </c>
      <c r="X23" s="18">
        <f>[19]Novembro!$F$27</f>
        <v>90</v>
      </c>
      <c r="Y23" s="18">
        <f>[19]Novembro!$F$28</f>
        <v>94</v>
      </c>
      <c r="Z23" s="18">
        <f>[19]Novembro!$F$29</f>
        <v>94</v>
      </c>
      <c r="AA23" s="18">
        <f>[19]Novembro!$F$30</f>
        <v>92</v>
      </c>
      <c r="AB23" s="18">
        <f>[19]Novembro!$F$31</f>
        <v>93</v>
      </c>
      <c r="AC23" s="18">
        <f>[19]Novembro!$F$32</f>
        <v>90</v>
      </c>
      <c r="AD23" s="18">
        <f>[19]Novembro!$F$33</f>
        <v>93</v>
      </c>
      <c r="AE23" s="18">
        <f>[19]Novembro!$F$34</f>
        <v>95</v>
      </c>
      <c r="AF23" s="36">
        <f t="shared" si="1"/>
        <v>96</v>
      </c>
      <c r="AG23" s="39">
        <f t="shared" si="2"/>
        <v>93.6</v>
      </c>
    </row>
    <row r="24" spans="1:33" ht="17.100000000000001" customHeight="1" x14ac:dyDescent="0.2">
      <c r="A24" s="15" t="s">
        <v>14</v>
      </c>
      <c r="B24" s="18">
        <f>[20]Novembro!$F$5</f>
        <v>93</v>
      </c>
      <c r="C24" s="18">
        <f>[20]Novembro!$F$6</f>
        <v>90</v>
      </c>
      <c r="D24" s="18">
        <f>[20]Novembro!$F$7</f>
        <v>92</v>
      </c>
      <c r="E24" s="18">
        <f>[20]Novembro!$F$8</f>
        <v>93</v>
      </c>
      <c r="F24" s="18">
        <f>[20]Novembro!$F$9</f>
        <v>89</v>
      </c>
      <c r="G24" s="18">
        <f>[20]Novembro!$F$10</f>
        <v>88</v>
      </c>
      <c r="H24" s="18">
        <f>[20]Novembro!$F$11</f>
        <v>81</v>
      </c>
      <c r="I24" s="18">
        <f>[20]Novembro!$F$12</f>
        <v>76</v>
      </c>
      <c r="J24" s="18">
        <f>[20]Novembro!$F$13</f>
        <v>87</v>
      </c>
      <c r="K24" s="18">
        <f>[20]Novembro!$F$14</f>
        <v>83</v>
      </c>
      <c r="L24" s="18">
        <f>[20]Novembro!$F$15</f>
        <v>89</v>
      </c>
      <c r="M24" s="18">
        <f>[20]Novembro!$F$16</f>
        <v>91</v>
      </c>
      <c r="N24" s="18">
        <f>[20]Novembro!$F$17</f>
        <v>94</v>
      </c>
      <c r="O24" s="18">
        <f>[20]Novembro!$F$18</f>
        <v>94</v>
      </c>
      <c r="P24" s="18">
        <f>[20]Novembro!$F$19</f>
        <v>94</v>
      </c>
      <c r="Q24" s="18">
        <f>[20]Novembro!$F$20</f>
        <v>90</v>
      </c>
      <c r="R24" s="18">
        <f>[20]Novembro!$F$21</f>
        <v>95</v>
      </c>
      <c r="S24" s="18">
        <f>[20]Novembro!$F$22</f>
        <v>93</v>
      </c>
      <c r="T24" s="18">
        <f>[20]Novembro!$F$23</f>
        <v>84</v>
      </c>
      <c r="U24" s="18">
        <f>[20]Novembro!$F$24</f>
        <v>80</v>
      </c>
      <c r="V24" s="18">
        <f>[20]Novembro!$F$25</f>
        <v>90</v>
      </c>
      <c r="W24" s="18">
        <f>[20]Novembro!$F$26</f>
        <v>89</v>
      </c>
      <c r="X24" s="18">
        <f>[20]Novembro!$F$27</f>
        <v>92</v>
      </c>
      <c r="Y24" s="18">
        <f>[20]Novembro!$F$28</f>
        <v>92</v>
      </c>
      <c r="Z24" s="18">
        <f>[20]Novembro!$F$29</f>
        <v>87</v>
      </c>
      <c r="AA24" s="18">
        <f>[20]Novembro!$F$30</f>
        <v>85</v>
      </c>
      <c r="AB24" s="18">
        <f>[20]Novembro!$F$31</f>
        <v>94</v>
      </c>
      <c r="AC24" s="18">
        <f>[20]Novembro!$F$32</f>
        <v>90</v>
      </c>
      <c r="AD24" s="18">
        <f>[20]Novembro!$F$33</f>
        <v>94</v>
      </c>
      <c r="AE24" s="18">
        <f>[20]Novembro!$F$34</f>
        <v>91</v>
      </c>
      <c r="AF24" s="36">
        <f t="shared" si="1"/>
        <v>95</v>
      </c>
      <c r="AG24" s="39">
        <f t="shared" si="2"/>
        <v>89.333333333333329</v>
      </c>
    </row>
    <row r="25" spans="1:33" ht="17.100000000000001" customHeight="1" x14ac:dyDescent="0.2">
      <c r="A25" s="15" t="s">
        <v>15</v>
      </c>
      <c r="B25" s="18">
        <f>[21]Novembro!$F$5</f>
        <v>85</v>
      </c>
      <c r="C25" s="18">
        <f>[21]Novembro!$F$6</f>
        <v>96</v>
      </c>
      <c r="D25" s="18">
        <f>[21]Novembro!$F$7</f>
        <v>93</v>
      </c>
      <c r="E25" s="18">
        <f>[21]Novembro!$F$8</f>
        <v>61</v>
      </c>
      <c r="F25" s="18">
        <f>[21]Novembro!$F$9</f>
        <v>62</v>
      </c>
      <c r="G25" s="18">
        <f>[21]Novembro!$F$10</f>
        <v>79</v>
      </c>
      <c r="H25" s="18">
        <f>[21]Novembro!$F$11</f>
        <v>75</v>
      </c>
      <c r="I25" s="18">
        <f>[21]Novembro!$F$12</f>
        <v>95</v>
      </c>
      <c r="J25" s="18">
        <f>[21]Novembro!$F$13</f>
        <v>89</v>
      </c>
      <c r="K25" s="18">
        <f>[21]Novembro!$F$14</f>
        <v>80</v>
      </c>
      <c r="L25" s="18">
        <f>[21]Novembro!$F$15</f>
        <v>94</v>
      </c>
      <c r="M25" s="18">
        <f>[21]Novembro!$F$16</f>
        <v>80</v>
      </c>
      <c r="N25" s="18">
        <f>[21]Novembro!$F$17</f>
        <v>93</v>
      </c>
      <c r="O25" s="18">
        <f>[21]Novembro!$F$18</f>
        <v>94</v>
      </c>
      <c r="P25" s="18">
        <f>[21]Novembro!$F$19</f>
        <v>84</v>
      </c>
      <c r="Q25" s="18">
        <f>[21]Novembro!$F$20</f>
        <v>82</v>
      </c>
      <c r="R25" s="18">
        <f>[21]Novembro!$F$21</f>
        <v>87</v>
      </c>
      <c r="S25" s="18">
        <f>[21]Novembro!$F$22</f>
        <v>94</v>
      </c>
      <c r="T25" s="18">
        <f>[21]Novembro!$F$23</f>
        <v>62</v>
      </c>
      <c r="U25" s="18">
        <f>[21]Novembro!$F$24</f>
        <v>69</v>
      </c>
      <c r="V25" s="18">
        <f>[21]Novembro!$F$25</f>
        <v>61</v>
      </c>
      <c r="W25" s="18">
        <f>[21]Novembro!$F$26</f>
        <v>64</v>
      </c>
      <c r="X25" s="18">
        <f>[21]Novembro!$F$27</f>
        <v>61</v>
      </c>
      <c r="Y25" s="18">
        <f>[21]Novembro!$F$28</f>
        <v>66</v>
      </c>
      <c r="Z25" s="18">
        <f>[21]Novembro!$F$29</f>
        <v>84</v>
      </c>
      <c r="AA25" s="18">
        <f>[21]Novembro!$F$30</f>
        <v>87</v>
      </c>
      <c r="AB25" s="18">
        <f>[21]Novembro!$F$31</f>
        <v>90</v>
      </c>
      <c r="AC25" s="18">
        <f>[21]Novembro!$F$32</f>
        <v>94</v>
      </c>
      <c r="AD25" s="18">
        <f>[21]Novembro!$F$33</f>
        <v>95</v>
      </c>
      <c r="AE25" s="18">
        <f>[21]Novembro!$F$34</f>
        <v>87</v>
      </c>
      <c r="AF25" s="36">
        <f t="shared" si="1"/>
        <v>96</v>
      </c>
      <c r="AG25" s="39">
        <f t="shared" si="2"/>
        <v>81.433333333333337</v>
      </c>
    </row>
    <row r="26" spans="1:33" ht="17.100000000000001" customHeight="1" x14ac:dyDescent="0.2">
      <c r="A26" s="15" t="s">
        <v>16</v>
      </c>
      <c r="B26" s="18">
        <f>[22]Novembro!$F$5</f>
        <v>62</v>
      </c>
      <c r="C26" s="18">
        <f>[22]Novembro!$F$6</f>
        <v>88</v>
      </c>
      <c r="D26" s="18">
        <f>[22]Novembro!$F$7</f>
        <v>74</v>
      </c>
      <c r="E26" s="18">
        <f>[22]Novembro!$F$8</f>
        <v>76</v>
      </c>
      <c r="F26" s="18">
        <f>[22]Novembro!$F$9</f>
        <v>79</v>
      </c>
      <c r="G26" s="18">
        <f>[22]Novembro!$F$10</f>
        <v>77</v>
      </c>
      <c r="H26" s="18">
        <f>[22]Novembro!$F$11</f>
        <v>78</v>
      </c>
      <c r="I26" s="18">
        <f>[22]Novembro!$F$12</f>
        <v>88</v>
      </c>
      <c r="J26" s="18">
        <f>[22]Novembro!$F$13</f>
        <v>89</v>
      </c>
      <c r="K26" s="18">
        <f>[22]Novembro!$F$14</f>
        <v>79</v>
      </c>
      <c r="L26" s="18">
        <f>[22]Novembro!$F$15</f>
        <v>79</v>
      </c>
      <c r="M26" s="18">
        <f>[22]Novembro!$F$16</f>
        <v>85</v>
      </c>
      <c r="N26" s="18">
        <f>[22]Novembro!$F$17</f>
        <v>87</v>
      </c>
      <c r="O26" s="18">
        <f>[22]Novembro!$F$18</f>
        <v>82</v>
      </c>
      <c r="P26" s="18">
        <f>[22]Novembro!$F$19</f>
        <v>87</v>
      </c>
      <c r="Q26" s="18">
        <f>[22]Novembro!$F$20</f>
        <v>88</v>
      </c>
      <c r="R26" s="18">
        <f>[22]Novembro!$F$21</f>
        <v>86</v>
      </c>
      <c r="S26" s="18">
        <f>[22]Novembro!$F$22</f>
        <v>79</v>
      </c>
      <c r="T26" s="18">
        <f>[22]Novembro!$F$23</f>
        <v>76</v>
      </c>
      <c r="U26" s="18">
        <f>[22]Novembro!$F$24</f>
        <v>78</v>
      </c>
      <c r="V26" s="18">
        <f>[22]Novembro!$F$25</f>
        <v>74</v>
      </c>
      <c r="W26" s="18">
        <f>[22]Novembro!$F$26</f>
        <v>81</v>
      </c>
      <c r="X26" s="18">
        <f>[22]Novembro!$F$27</f>
        <v>73</v>
      </c>
      <c r="Y26" s="18">
        <f>[22]Novembro!$F$28</f>
        <v>66</v>
      </c>
      <c r="Z26" s="18">
        <f>[22]Novembro!$F$29</f>
        <v>73</v>
      </c>
      <c r="AA26" s="18">
        <f>[22]Novembro!$F$30</f>
        <v>83</v>
      </c>
      <c r="AB26" s="18">
        <f>[22]Novembro!$F$31</f>
        <v>76</v>
      </c>
      <c r="AC26" s="18">
        <f>[22]Novembro!$F$32</f>
        <v>92</v>
      </c>
      <c r="AD26" s="18">
        <f>[22]Novembro!$F$33</f>
        <v>92</v>
      </c>
      <c r="AE26" s="18">
        <f>[22]Novembro!$F$34</f>
        <v>82</v>
      </c>
      <c r="AF26" s="36">
        <f t="shared" si="1"/>
        <v>92</v>
      </c>
      <c r="AG26" s="39">
        <f t="shared" si="2"/>
        <v>80.3</v>
      </c>
    </row>
    <row r="27" spans="1:33" ht="17.100000000000001" customHeight="1" x14ac:dyDescent="0.2">
      <c r="A27" s="15" t="s">
        <v>17</v>
      </c>
      <c r="B27" s="18" t="str">
        <f>[23]Novembro!$F$5</f>
        <v>*</v>
      </c>
      <c r="C27" s="18" t="str">
        <f>[23]Novembro!$F$6</f>
        <v>*</v>
      </c>
      <c r="D27" s="18" t="str">
        <f>[23]Novembro!$F$7</f>
        <v>*</v>
      </c>
      <c r="E27" s="18" t="str">
        <f>[23]Novembro!$F$8</f>
        <v>*</v>
      </c>
      <c r="F27" s="18" t="str">
        <f>[23]Novembro!$F$9</f>
        <v>*</v>
      </c>
      <c r="G27" s="18" t="str">
        <f>[23]Novembro!$F$10</f>
        <v>*</v>
      </c>
      <c r="H27" s="18" t="str">
        <f>[23]Novembro!$F$11</f>
        <v>*</v>
      </c>
      <c r="I27" s="18" t="str">
        <f>[23]Novembro!$F$12</f>
        <v>*</v>
      </c>
      <c r="J27" s="18" t="str">
        <f>[23]Novembro!$F$13</f>
        <v>*</v>
      </c>
      <c r="K27" s="18" t="str">
        <f>[23]Novembro!$F$14</f>
        <v>*</v>
      </c>
      <c r="L27" s="18" t="str">
        <f>[23]Novembro!$F$15</f>
        <v>*</v>
      </c>
      <c r="M27" s="18" t="str">
        <f>[23]Novembro!$F$16</f>
        <v>*</v>
      </c>
      <c r="N27" s="18" t="str">
        <f>[23]Novembro!$F$17</f>
        <v>*</v>
      </c>
      <c r="O27" s="18" t="str">
        <f>[23]Novembro!$F$18</f>
        <v>*</v>
      </c>
      <c r="P27" s="18" t="str">
        <f>[23]Novembro!$F$19</f>
        <v>*</v>
      </c>
      <c r="Q27" s="18" t="str">
        <f>[23]Novembro!$F$20</f>
        <v>*</v>
      </c>
      <c r="R27" s="18" t="str">
        <f>[23]Novembro!$F$21</f>
        <v>*</v>
      </c>
      <c r="S27" s="18" t="str">
        <f>[23]Novembro!$F$22</f>
        <v>*</v>
      </c>
      <c r="T27" s="18" t="str">
        <f>[23]Novembro!$F$23</f>
        <v>*</v>
      </c>
      <c r="U27" s="18" t="str">
        <f>[23]Novembro!$F$24</f>
        <v>*</v>
      </c>
      <c r="V27" s="18" t="str">
        <f>[23]Novembro!$F$25</f>
        <v>*</v>
      </c>
      <c r="W27" s="18" t="str">
        <f>[23]Novembro!$F$26</f>
        <v>*</v>
      </c>
      <c r="X27" s="18" t="str">
        <f>[23]Novembro!$F$27</f>
        <v>*</v>
      </c>
      <c r="Y27" s="18" t="str">
        <f>[23]Novembro!$F$28</f>
        <v>*</v>
      </c>
      <c r="Z27" s="18">
        <f>[23]Novembro!$F$29</f>
        <v>12</v>
      </c>
      <c r="AA27" s="18">
        <f>[23]Novembro!$F$30</f>
        <v>32</v>
      </c>
      <c r="AB27" s="18" t="str">
        <f>[23]Novembro!$F$31</f>
        <v>*</v>
      </c>
      <c r="AC27" s="18" t="str">
        <f>[23]Novembro!$F$32</f>
        <v>*</v>
      </c>
      <c r="AD27" s="18" t="str">
        <f>[23]Novembro!$F$33</f>
        <v>*</v>
      </c>
      <c r="AE27" s="18" t="str">
        <f>[23]Novembro!$F$34</f>
        <v>*</v>
      </c>
      <c r="AF27" s="36">
        <f t="shared" si="1"/>
        <v>32</v>
      </c>
      <c r="AG27" s="39">
        <f t="shared" si="2"/>
        <v>22</v>
      </c>
    </row>
    <row r="28" spans="1:33" ht="17.100000000000001" customHeight="1" x14ac:dyDescent="0.2">
      <c r="A28" s="15" t="s">
        <v>18</v>
      </c>
      <c r="B28" s="18">
        <f>[24]Novembro!$F$5</f>
        <v>96</v>
      </c>
      <c r="C28" s="18">
        <f>[24]Novembro!$F$6</f>
        <v>96</v>
      </c>
      <c r="D28" s="18">
        <f>[24]Novembro!$F$7</f>
        <v>98</v>
      </c>
      <c r="E28" s="18">
        <f>[24]Novembro!$F$8</f>
        <v>93</v>
      </c>
      <c r="F28" s="18">
        <f>[24]Novembro!$F$9</f>
        <v>90</v>
      </c>
      <c r="G28" s="18">
        <f>[24]Novembro!$F$10</f>
        <v>91</v>
      </c>
      <c r="H28" s="18">
        <f>[24]Novembro!$F$11</f>
        <v>89</v>
      </c>
      <c r="I28" s="18">
        <f>[24]Novembro!$F$12</f>
        <v>91</v>
      </c>
      <c r="J28" s="18">
        <f>[24]Novembro!$F$13</f>
        <v>93</v>
      </c>
      <c r="K28" s="18">
        <f>[24]Novembro!$F$14</f>
        <v>93</v>
      </c>
      <c r="L28" s="18">
        <f>[24]Novembro!$F$15</f>
        <v>90</v>
      </c>
      <c r="M28" s="18">
        <f>[24]Novembro!$F$16</f>
        <v>95</v>
      </c>
      <c r="N28" s="18">
        <f>[24]Novembro!$F$17</f>
        <v>96</v>
      </c>
      <c r="O28" s="18">
        <f>[24]Novembro!$F$18</f>
        <v>96</v>
      </c>
      <c r="P28" s="18">
        <f>[24]Novembro!$F$19</f>
        <v>95</v>
      </c>
      <c r="Q28" s="18">
        <f>[24]Novembro!$F$20</f>
        <v>95</v>
      </c>
      <c r="R28" s="18">
        <f>[24]Novembro!$F$21</f>
        <v>94</v>
      </c>
      <c r="S28" s="18">
        <f>[24]Novembro!$F$22</f>
        <v>93</v>
      </c>
      <c r="T28" s="18">
        <f>[24]Novembro!$F$23</f>
        <v>71</v>
      </c>
      <c r="U28" s="18">
        <f>[24]Novembro!$F$24</f>
        <v>67</v>
      </c>
      <c r="V28" s="18">
        <f>[24]Novembro!$F$25</f>
        <v>85</v>
      </c>
      <c r="W28" s="18">
        <f>[24]Novembro!$F$26</f>
        <v>94</v>
      </c>
      <c r="X28" s="18">
        <f>[24]Novembro!$F$27</f>
        <v>92</v>
      </c>
      <c r="Y28" s="18">
        <f>[24]Novembro!$F$28</f>
        <v>90</v>
      </c>
      <c r="Z28" s="18">
        <f>[24]Novembro!$F$29</f>
        <v>92</v>
      </c>
      <c r="AA28" s="18">
        <f>[24]Novembro!$F$30</f>
        <v>86</v>
      </c>
      <c r="AB28" s="18">
        <f>[24]Novembro!$F$31</f>
        <v>90</v>
      </c>
      <c r="AC28" s="18">
        <f>[24]Novembro!$F$32</f>
        <v>90</v>
      </c>
      <c r="AD28" s="18">
        <f>[24]Novembro!$F$33</f>
        <v>89</v>
      </c>
      <c r="AE28" s="18">
        <f>[24]Novembro!$F$34</f>
        <v>94</v>
      </c>
      <c r="AF28" s="36">
        <f t="shared" si="1"/>
        <v>98</v>
      </c>
      <c r="AG28" s="39">
        <f t="shared" si="2"/>
        <v>90.8</v>
      </c>
    </row>
    <row r="29" spans="1:33" ht="17.100000000000001" customHeight="1" x14ac:dyDescent="0.2">
      <c r="A29" s="15" t="s">
        <v>19</v>
      </c>
      <c r="B29" s="18">
        <f>[25]Novembro!$F$5</f>
        <v>100</v>
      </c>
      <c r="C29" s="18">
        <f>[25]Novembro!$F$6</f>
        <v>100</v>
      </c>
      <c r="D29" s="18">
        <f>[25]Novembro!$F$7</f>
        <v>100</v>
      </c>
      <c r="E29" s="18">
        <f>[25]Novembro!$F$8</f>
        <v>80</v>
      </c>
      <c r="F29" s="18">
        <f>[25]Novembro!$F$9</f>
        <v>63</v>
      </c>
      <c r="G29" s="18">
        <f>[25]Novembro!$F$10</f>
        <v>73</v>
      </c>
      <c r="H29" s="18">
        <f>[25]Novembro!$F$11</f>
        <v>79</v>
      </c>
      <c r="I29" s="18">
        <f>[25]Novembro!$F$12</f>
        <v>100</v>
      </c>
      <c r="J29" s="18">
        <f>[25]Novembro!$F$13</f>
        <v>100</v>
      </c>
      <c r="K29" s="18">
        <f>[25]Novembro!$F$14</f>
        <v>96</v>
      </c>
      <c r="L29" s="18">
        <f>[25]Novembro!$F$15</f>
        <v>100</v>
      </c>
      <c r="M29" s="18">
        <f>[25]Novembro!$F$16</f>
        <v>100</v>
      </c>
      <c r="N29" s="18">
        <f>[25]Novembro!$F$17</f>
        <v>100</v>
      </c>
      <c r="O29" s="18">
        <f>[25]Novembro!$F$18</f>
        <v>100</v>
      </c>
      <c r="P29" s="18">
        <f>[25]Novembro!$F$19</f>
        <v>99</v>
      </c>
      <c r="Q29" s="18">
        <f>[25]Novembro!$F$20</f>
        <v>100</v>
      </c>
      <c r="R29" s="18">
        <f>[25]Novembro!$F$21</f>
        <v>100</v>
      </c>
      <c r="S29" s="18">
        <f>[25]Novembro!$F$22</f>
        <v>100</v>
      </c>
      <c r="T29" s="18">
        <f>[25]Novembro!$F$23</f>
        <v>77</v>
      </c>
      <c r="U29" s="18">
        <f>[25]Novembro!$F$24</f>
        <v>73</v>
      </c>
      <c r="V29" s="18">
        <f>[25]Novembro!$F$25</f>
        <v>72</v>
      </c>
      <c r="W29" s="18">
        <f>[25]Novembro!$F$26</f>
        <v>71</v>
      </c>
      <c r="X29" s="18">
        <f>[25]Novembro!$F$27</f>
        <v>84</v>
      </c>
      <c r="Y29" s="18">
        <f>[25]Novembro!$F$28</f>
        <v>64</v>
      </c>
      <c r="Z29" s="18">
        <f>[25]Novembro!$F$29</f>
        <v>83</v>
      </c>
      <c r="AA29" s="18">
        <f>[25]Novembro!$F$30</f>
        <v>97</v>
      </c>
      <c r="AB29" s="18">
        <f>[25]Novembro!$F$31</f>
        <v>95</v>
      </c>
      <c r="AC29" s="18">
        <f>[25]Novembro!$F$32</f>
        <v>100</v>
      </c>
      <c r="AD29" s="18">
        <f>[25]Novembro!$F$33</f>
        <v>100</v>
      </c>
      <c r="AE29" s="18">
        <f>[25]Novembro!$F$34</f>
        <v>93</v>
      </c>
      <c r="AF29" s="36">
        <f t="shared" si="1"/>
        <v>100</v>
      </c>
      <c r="AG29" s="39">
        <f t="shared" si="2"/>
        <v>89.966666666666669</v>
      </c>
    </row>
    <row r="30" spans="1:33" ht="17.100000000000001" customHeight="1" x14ac:dyDescent="0.2">
      <c r="A30" s="15" t="s">
        <v>31</v>
      </c>
      <c r="B30" s="18">
        <f>[26]Novembro!$F$5</f>
        <v>82</v>
      </c>
      <c r="C30" s="18">
        <f>[26]Novembro!$F$6</f>
        <v>94</v>
      </c>
      <c r="D30" s="18">
        <f>[26]Novembro!$F$7</f>
        <v>96</v>
      </c>
      <c r="E30" s="18">
        <f>[26]Novembro!$F$8</f>
        <v>89</v>
      </c>
      <c r="F30" s="18">
        <f>[26]Novembro!$F$9</f>
        <v>86</v>
      </c>
      <c r="G30" s="18">
        <f>[26]Novembro!$F$10</f>
        <v>80</v>
      </c>
      <c r="H30" s="18">
        <f>[26]Novembro!$F$11</f>
        <v>84</v>
      </c>
      <c r="I30" s="18">
        <f>[26]Novembro!$F$12</f>
        <v>83</v>
      </c>
      <c r="J30" s="18">
        <f>[26]Novembro!$F$13</f>
        <v>95</v>
      </c>
      <c r="K30" s="18">
        <f>[26]Novembro!$F$14</f>
        <v>84</v>
      </c>
      <c r="L30" s="18">
        <f>[26]Novembro!$F$15</f>
        <v>93</v>
      </c>
      <c r="M30" s="18">
        <f>[26]Novembro!$F$16</f>
        <v>91</v>
      </c>
      <c r="N30" s="18">
        <f>[26]Novembro!$F$17</f>
        <v>89</v>
      </c>
      <c r="O30" s="18">
        <f>[26]Novembro!$F$18</f>
        <v>93</v>
      </c>
      <c r="P30" s="18">
        <f>[26]Novembro!$F$19</f>
        <v>85</v>
      </c>
      <c r="Q30" s="18">
        <f>[26]Novembro!$F$20</f>
        <v>88</v>
      </c>
      <c r="R30" s="18">
        <f>[26]Novembro!$F$21</f>
        <v>92</v>
      </c>
      <c r="S30" s="18">
        <f>[26]Novembro!$F$22</f>
        <v>82</v>
      </c>
      <c r="T30" s="18">
        <f>[26]Novembro!$F$23</f>
        <v>85</v>
      </c>
      <c r="U30" s="18">
        <f>[26]Novembro!$F$24</f>
        <v>67</v>
      </c>
      <c r="V30" s="18">
        <f>[26]Novembro!$F$25</f>
        <v>59</v>
      </c>
      <c r="W30" s="18">
        <f>[26]Novembro!$F$26</f>
        <v>75</v>
      </c>
      <c r="X30" s="18">
        <f>[26]Novembro!$F$27</f>
        <v>70</v>
      </c>
      <c r="Y30" s="18">
        <f>[26]Novembro!$F$28</f>
        <v>79</v>
      </c>
      <c r="Z30" s="18">
        <f>[26]Novembro!$F$29</f>
        <v>87</v>
      </c>
      <c r="AA30" s="18">
        <f>[26]Novembro!$F$30</f>
        <v>92</v>
      </c>
      <c r="AB30" s="18">
        <f>[26]Novembro!$F$31</f>
        <v>88</v>
      </c>
      <c r="AC30" s="18">
        <f>[26]Novembro!$F$32</f>
        <v>81</v>
      </c>
      <c r="AD30" s="18">
        <f>[26]Novembro!$F$33</f>
        <v>94</v>
      </c>
      <c r="AE30" s="18">
        <f>[26]Novembro!$F$34</f>
        <v>94</v>
      </c>
      <c r="AF30" s="36">
        <f t="shared" si="1"/>
        <v>96</v>
      </c>
      <c r="AG30" s="39">
        <f t="shared" si="2"/>
        <v>85.233333333333334</v>
      </c>
    </row>
    <row r="31" spans="1:33" ht="17.100000000000001" customHeight="1" x14ac:dyDescent="0.2">
      <c r="A31" s="15" t="s">
        <v>51</v>
      </c>
      <c r="B31" s="18">
        <f>[27]Novembro!$F$5</f>
        <v>93</v>
      </c>
      <c r="C31" s="18">
        <f>[27]Novembro!$F$6</f>
        <v>94</v>
      </c>
      <c r="D31" s="18">
        <f>[27]Novembro!$F$7</f>
        <v>97</v>
      </c>
      <c r="E31" s="18">
        <f>[27]Novembro!$F$8</f>
        <v>93</v>
      </c>
      <c r="F31" s="18">
        <f>[27]Novembro!$F$9</f>
        <v>94</v>
      </c>
      <c r="G31" s="18">
        <f>[27]Novembro!$F$10</f>
        <v>86</v>
      </c>
      <c r="H31" s="18">
        <f>[27]Novembro!$F$11</f>
        <v>90</v>
      </c>
      <c r="I31" s="18">
        <f>[27]Novembro!$F$12</f>
        <v>93</v>
      </c>
      <c r="J31" s="18">
        <f>[27]Novembro!$F$13</f>
        <v>89</v>
      </c>
      <c r="K31" s="18">
        <f>[27]Novembro!$F$14</f>
        <v>92</v>
      </c>
      <c r="L31" s="18">
        <f>[27]Novembro!$F$15</f>
        <v>94</v>
      </c>
      <c r="M31" s="18">
        <f>[27]Novembro!$F$16</f>
        <v>95</v>
      </c>
      <c r="N31" s="18">
        <f>[27]Novembro!$F$17</f>
        <v>96</v>
      </c>
      <c r="O31" s="18">
        <f>[27]Novembro!$F$18</f>
        <v>96</v>
      </c>
      <c r="P31" s="18">
        <f>[27]Novembro!$F$19</f>
        <v>93</v>
      </c>
      <c r="Q31" s="18">
        <f>[27]Novembro!$F$20</f>
        <v>93</v>
      </c>
      <c r="R31" s="18">
        <f>[27]Novembro!$F$21</f>
        <v>93</v>
      </c>
      <c r="S31" s="18">
        <f>[27]Novembro!$F$22</f>
        <v>92</v>
      </c>
      <c r="T31" s="18">
        <f>[27]Novembro!$F$23</f>
        <v>86</v>
      </c>
      <c r="U31" s="18">
        <f>[27]Novembro!$F$24</f>
        <v>68</v>
      </c>
      <c r="V31" s="18">
        <f>[27]Novembro!$F$25</f>
        <v>91</v>
      </c>
      <c r="W31" s="18">
        <f>[27]Novembro!$F$26</f>
        <v>96</v>
      </c>
      <c r="X31" s="18">
        <f>[27]Novembro!$F$27</f>
        <v>93</v>
      </c>
      <c r="Y31" s="18">
        <f>[27]Novembro!$F$28</f>
        <v>90</v>
      </c>
      <c r="Z31" s="18">
        <f>[27]Novembro!$F$29</f>
        <v>89</v>
      </c>
      <c r="AA31" s="18">
        <f>[27]Novembro!$F$30</f>
        <v>87</v>
      </c>
      <c r="AB31" s="18">
        <f>[27]Novembro!$F$31</f>
        <v>94</v>
      </c>
      <c r="AC31" s="18">
        <f>[27]Novembro!$F$32</f>
        <v>94</v>
      </c>
      <c r="AD31" s="18">
        <f>[27]Novembro!$F$33</f>
        <v>94</v>
      </c>
      <c r="AE31" s="18">
        <f>[27]Novembro!$F$34</f>
        <v>96</v>
      </c>
      <c r="AF31" s="36">
        <f>MAX(B31:AE31)</f>
        <v>97</v>
      </c>
      <c r="AG31" s="39">
        <f>AVERAGE(B31:AE31)</f>
        <v>91.7</v>
      </c>
    </row>
    <row r="32" spans="1:33" ht="17.100000000000001" customHeight="1" x14ac:dyDescent="0.2">
      <c r="A32" s="15" t="s">
        <v>20</v>
      </c>
      <c r="B32" s="18" t="str">
        <f>[28]Novembro!$F$5</f>
        <v>*</v>
      </c>
      <c r="C32" s="18" t="str">
        <f>[28]Novembro!$F$6</f>
        <v>*</v>
      </c>
      <c r="D32" s="18">
        <f>[28]Novembro!$F$7</f>
        <v>86</v>
      </c>
      <c r="E32" s="18">
        <f>[28]Novembro!$F$8</f>
        <v>93</v>
      </c>
      <c r="F32" s="18">
        <f>[28]Novembro!$F$9</f>
        <v>86</v>
      </c>
      <c r="G32" s="18">
        <f>[28]Novembro!$F$10</f>
        <v>82</v>
      </c>
      <c r="H32" s="18">
        <f>[28]Novembro!$F$11</f>
        <v>78</v>
      </c>
      <c r="I32" s="18">
        <f>[28]Novembro!$F$12</f>
        <v>72</v>
      </c>
      <c r="J32" s="18">
        <f>[28]Novembro!$F$13</f>
        <v>79</v>
      </c>
      <c r="K32" s="18">
        <f>[28]Novembro!$F$14</f>
        <v>81</v>
      </c>
      <c r="L32" s="18">
        <f>[28]Novembro!$F$15</f>
        <v>90</v>
      </c>
      <c r="M32" s="18">
        <f>[28]Novembro!$F$16</f>
        <v>96</v>
      </c>
      <c r="N32" s="18">
        <f>[28]Novembro!$F$17</f>
        <v>95</v>
      </c>
      <c r="O32" s="18">
        <f>[28]Novembro!$F$18</f>
        <v>96</v>
      </c>
      <c r="P32" s="18">
        <f>[28]Novembro!$F$19</f>
        <v>94</v>
      </c>
      <c r="Q32" s="18">
        <f>[28]Novembro!$F$20</f>
        <v>84</v>
      </c>
      <c r="R32" s="18">
        <f>[28]Novembro!$F$21</f>
        <v>77</v>
      </c>
      <c r="S32" s="18">
        <f>[28]Novembro!$F$22</f>
        <v>76</v>
      </c>
      <c r="T32" s="18">
        <f>[28]Novembro!$F$23</f>
        <v>75</v>
      </c>
      <c r="U32" s="18">
        <f>[28]Novembro!$F$24</f>
        <v>69</v>
      </c>
      <c r="V32" s="18">
        <f>[28]Novembro!$F$25</f>
        <v>66</v>
      </c>
      <c r="W32" s="18">
        <f>[28]Novembro!$F$26</f>
        <v>82</v>
      </c>
      <c r="X32" s="18">
        <f>[28]Novembro!$F$27</f>
        <v>84</v>
      </c>
      <c r="Y32" s="18">
        <f>[28]Novembro!$F$28</f>
        <v>83</v>
      </c>
      <c r="Z32" s="18">
        <f>[28]Novembro!$F$29</f>
        <v>75</v>
      </c>
      <c r="AA32" s="18">
        <f>[28]Novembro!$F$30</f>
        <v>87</v>
      </c>
      <c r="AB32" s="18">
        <f>[28]Novembro!$F$31</f>
        <v>90</v>
      </c>
      <c r="AC32" s="18">
        <f>[28]Novembro!$F$32</f>
        <v>82</v>
      </c>
      <c r="AD32" s="18">
        <f>[28]Novembro!$F$33</f>
        <v>85</v>
      </c>
      <c r="AE32" s="18">
        <f>[28]Novembro!$F$34</f>
        <v>83</v>
      </c>
      <c r="AF32" s="36">
        <f>MAX(B32:AE32)</f>
        <v>96</v>
      </c>
      <c r="AG32" s="39">
        <f>AVERAGE(B32:AE32)</f>
        <v>83.071428571428569</v>
      </c>
    </row>
    <row r="33" spans="1:35" s="5" customFormat="1" ht="17.100000000000001" customHeight="1" x14ac:dyDescent="0.2">
      <c r="A33" s="29" t="s">
        <v>33</v>
      </c>
      <c r="B33" s="30">
        <f t="shared" ref="B33:AF33" si="5">MAX(B5:B32)</f>
        <v>100</v>
      </c>
      <c r="C33" s="30">
        <f t="shared" si="5"/>
        <v>100</v>
      </c>
      <c r="D33" s="30">
        <f t="shared" si="5"/>
        <v>100</v>
      </c>
      <c r="E33" s="30">
        <f t="shared" si="5"/>
        <v>96</v>
      </c>
      <c r="F33" s="30">
        <f t="shared" si="5"/>
        <v>100</v>
      </c>
      <c r="G33" s="30">
        <f t="shared" si="5"/>
        <v>100</v>
      </c>
      <c r="H33" s="30">
        <f t="shared" si="5"/>
        <v>100</v>
      </c>
      <c r="I33" s="30">
        <f t="shared" si="5"/>
        <v>100</v>
      </c>
      <c r="J33" s="30">
        <f t="shared" si="5"/>
        <v>100</v>
      </c>
      <c r="K33" s="30">
        <f t="shared" si="5"/>
        <v>100</v>
      </c>
      <c r="L33" s="30">
        <f t="shared" si="5"/>
        <v>100</v>
      </c>
      <c r="M33" s="30">
        <f t="shared" si="5"/>
        <v>100</v>
      </c>
      <c r="N33" s="30">
        <f t="shared" si="5"/>
        <v>100</v>
      </c>
      <c r="O33" s="30">
        <f t="shared" si="5"/>
        <v>100</v>
      </c>
      <c r="P33" s="30">
        <f t="shared" si="5"/>
        <v>99</v>
      </c>
      <c r="Q33" s="30">
        <f t="shared" si="5"/>
        <v>100</v>
      </c>
      <c r="R33" s="30">
        <f t="shared" si="5"/>
        <v>100</v>
      </c>
      <c r="S33" s="30">
        <f t="shared" si="5"/>
        <v>100</v>
      </c>
      <c r="T33" s="30">
        <f t="shared" si="5"/>
        <v>96</v>
      </c>
      <c r="U33" s="30">
        <f t="shared" si="5"/>
        <v>100</v>
      </c>
      <c r="V33" s="30">
        <f t="shared" si="5"/>
        <v>100</v>
      </c>
      <c r="W33" s="30">
        <f t="shared" si="5"/>
        <v>96</v>
      </c>
      <c r="X33" s="30">
        <f t="shared" si="5"/>
        <v>96</v>
      </c>
      <c r="Y33" s="30">
        <f t="shared" si="5"/>
        <v>100</v>
      </c>
      <c r="Z33" s="30">
        <f t="shared" si="5"/>
        <v>99</v>
      </c>
      <c r="AA33" s="30">
        <f t="shared" si="5"/>
        <v>100</v>
      </c>
      <c r="AB33" s="30">
        <f t="shared" si="5"/>
        <v>100</v>
      </c>
      <c r="AC33" s="30">
        <f t="shared" si="5"/>
        <v>100</v>
      </c>
      <c r="AD33" s="30">
        <f t="shared" si="5"/>
        <v>100</v>
      </c>
      <c r="AE33" s="30">
        <f t="shared" si="5"/>
        <v>100</v>
      </c>
      <c r="AF33" s="36">
        <f t="shared" si="5"/>
        <v>100</v>
      </c>
      <c r="AG33" s="38">
        <f>AVERAGE(AG5:AG32)</f>
        <v>84.499521463757887</v>
      </c>
      <c r="AH33" s="8"/>
    </row>
    <row r="34" spans="1:35" s="57" customFormat="1" x14ac:dyDescent="0.2">
      <c r="A34" s="81"/>
      <c r="B34" s="82"/>
      <c r="C34" s="82"/>
      <c r="D34" s="82" t="s">
        <v>138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03"/>
      <c r="AG34" s="104"/>
    </row>
    <row r="35" spans="1:35" s="57" customFormat="1" x14ac:dyDescent="0.2">
      <c r="A35" s="85"/>
      <c r="B35" s="86"/>
      <c r="C35" s="86"/>
      <c r="D35" s="86"/>
      <c r="E35" s="86"/>
      <c r="F35" s="86"/>
      <c r="G35" s="86"/>
      <c r="H35" s="87"/>
      <c r="I35" s="87"/>
      <c r="J35" s="87"/>
      <c r="K35" s="87"/>
      <c r="L35" s="87" t="s">
        <v>52</v>
      </c>
      <c r="M35" s="87"/>
      <c r="N35" s="87"/>
      <c r="O35" s="87"/>
      <c r="P35" s="87"/>
      <c r="Q35" s="129" t="s">
        <v>139</v>
      </c>
      <c r="R35" s="129"/>
      <c r="S35" s="129"/>
      <c r="T35" s="129"/>
      <c r="U35" s="129"/>
      <c r="V35" s="87"/>
      <c r="W35" s="87"/>
      <c r="X35" s="87"/>
      <c r="Y35" s="87"/>
      <c r="Z35" s="88"/>
      <c r="AA35" s="88"/>
      <c r="AB35" s="88"/>
      <c r="AC35" s="87"/>
      <c r="AD35" s="89"/>
      <c r="AE35" s="87"/>
      <c r="AF35" s="87"/>
      <c r="AG35" s="98"/>
      <c r="AH35" s="77"/>
    </row>
    <row r="36" spans="1:35" s="57" customFormat="1" x14ac:dyDescent="0.2">
      <c r="A36" s="91"/>
      <c r="B36" s="87"/>
      <c r="C36" s="87"/>
      <c r="D36" s="87"/>
      <c r="E36" s="87"/>
      <c r="F36" s="87"/>
      <c r="G36" s="87"/>
      <c r="H36" s="87"/>
      <c r="I36" s="92"/>
      <c r="J36" s="92"/>
      <c r="K36" s="92"/>
      <c r="L36" s="92" t="s">
        <v>53</v>
      </c>
      <c r="M36" s="92"/>
      <c r="N36" s="92"/>
      <c r="O36" s="92"/>
      <c r="P36" s="92"/>
      <c r="Q36" s="130" t="s">
        <v>140</v>
      </c>
      <c r="R36" s="130"/>
      <c r="S36" s="130"/>
      <c r="T36" s="130"/>
      <c r="U36" s="130"/>
      <c r="V36" s="92"/>
      <c r="W36" s="92"/>
      <c r="X36" s="92"/>
      <c r="Y36" s="92"/>
      <c r="Z36" s="87"/>
      <c r="AA36" s="87"/>
      <c r="AB36" s="87"/>
      <c r="AC36" s="87"/>
      <c r="AD36" s="89"/>
      <c r="AE36" s="93"/>
      <c r="AF36" s="105"/>
      <c r="AG36" s="90"/>
      <c r="AH36" s="77"/>
      <c r="AI36" s="77"/>
    </row>
    <row r="37" spans="1:35" s="57" customFormat="1" x14ac:dyDescent="0.2">
      <c r="A37" s="91"/>
      <c r="B37" s="96"/>
      <c r="C37" s="96"/>
      <c r="D37" s="96"/>
      <c r="E37" s="96" t="s">
        <v>141</v>
      </c>
      <c r="F37" s="96"/>
      <c r="G37" s="96"/>
      <c r="H37" s="96"/>
      <c r="I37" s="96"/>
      <c r="J37" s="88"/>
      <c r="K37" s="87"/>
      <c r="L37" s="87"/>
      <c r="M37" s="87"/>
      <c r="N37" s="87"/>
      <c r="O37" s="87"/>
      <c r="P37" s="87"/>
      <c r="Q37" s="97"/>
      <c r="R37" s="97"/>
      <c r="S37" s="9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9"/>
      <c r="AG37" s="106"/>
      <c r="AH37" s="80"/>
    </row>
    <row r="38" spans="1:35" ht="13.5" thickBot="1" x14ac:dyDescent="0.25">
      <c r="A38" s="99"/>
      <c r="B38" s="100"/>
      <c r="C38" s="101"/>
      <c r="D38" s="101"/>
      <c r="E38" s="101"/>
      <c r="F38" s="101"/>
      <c r="G38" s="101"/>
      <c r="H38" s="101"/>
      <c r="I38" s="101"/>
      <c r="J38" s="101"/>
      <c r="K38" s="100"/>
      <c r="L38" s="101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7"/>
      <c r="AG38" s="108"/>
    </row>
    <row r="41" spans="1:35" x14ac:dyDescent="0.2">
      <c r="E41" s="2" t="s">
        <v>54</v>
      </c>
    </row>
    <row r="42" spans="1:35" x14ac:dyDescent="0.2">
      <c r="K42" s="2" t="s">
        <v>54</v>
      </c>
      <c r="U42" s="2" t="s">
        <v>54</v>
      </c>
    </row>
    <row r="43" spans="1:35" x14ac:dyDescent="0.2">
      <c r="AF43" s="9" t="s">
        <v>54</v>
      </c>
    </row>
    <row r="44" spans="1:35" x14ac:dyDescent="0.2">
      <c r="AC44" s="2" t="s">
        <v>54</v>
      </c>
    </row>
    <row r="46" spans="1:35" x14ac:dyDescent="0.2">
      <c r="AE46" s="2" t="s">
        <v>54</v>
      </c>
    </row>
  </sheetData>
  <sheetProtection password="C6EC" sheet="1" objects="1" scenarios="1"/>
  <mergeCells count="35">
    <mergeCell ref="A2:A4"/>
    <mergeCell ref="Q35:U35"/>
    <mergeCell ref="Q36:U36"/>
    <mergeCell ref="N3:N4"/>
    <mergeCell ref="Z3:Z4"/>
    <mergeCell ref="S3:S4"/>
    <mergeCell ref="T3:T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M3:M4"/>
    <mergeCell ref="V3:V4"/>
    <mergeCell ref="I3:I4"/>
    <mergeCell ref="B2:AG2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AF33" sqref="AF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32" t="s">
        <v>27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3" s="4" customFormat="1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s="5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34" t="s">
        <v>42</v>
      </c>
      <c r="AG3" s="37" t="s">
        <v>40</v>
      </c>
    </row>
    <row r="4" spans="1:33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  <c r="AG4" s="37" t="s">
        <v>39</v>
      </c>
    </row>
    <row r="5" spans="1:33" s="5" customFormat="1" ht="20.100000000000001" customHeight="1" x14ac:dyDescent="0.2">
      <c r="A5" s="15" t="s">
        <v>47</v>
      </c>
      <c r="B5" s="16">
        <f>[1]Novembro!$G$5</f>
        <v>40</v>
      </c>
      <c r="C5" s="16">
        <f>[1]Novembro!$G$6</f>
        <v>41</v>
      </c>
      <c r="D5" s="16">
        <f>[1]Novembro!$G$7</f>
        <v>53</v>
      </c>
      <c r="E5" s="16">
        <f>[1]Novembro!$G$8</f>
        <v>39</v>
      </c>
      <c r="F5" s="16">
        <f>[1]Novembro!$G$9</f>
        <v>33</v>
      </c>
      <c r="G5" s="16">
        <f>[1]Novembro!$G$10</f>
        <v>33</v>
      </c>
      <c r="H5" s="16">
        <f>[1]Novembro!$G$11</f>
        <v>27</v>
      </c>
      <c r="I5" s="16">
        <f>[1]Novembro!$G$12</f>
        <v>31</v>
      </c>
      <c r="J5" s="16">
        <f>[1]Novembro!$G$13</f>
        <v>28</v>
      </c>
      <c r="K5" s="16">
        <f>[1]Novembro!$G$14</f>
        <v>31</v>
      </c>
      <c r="L5" s="16">
        <f>[1]Novembro!$G$15</f>
        <v>41</v>
      </c>
      <c r="M5" s="16">
        <f>[1]Novembro!$G$16</f>
        <v>55</v>
      </c>
      <c r="N5" s="16">
        <f>[1]Novembro!$G$17</f>
        <v>96</v>
      </c>
      <c r="O5" s="16">
        <f>[1]Novembro!$G$18</f>
        <v>53</v>
      </c>
      <c r="P5" s="16">
        <f>[1]Novembro!$G$19</f>
        <v>40</v>
      </c>
      <c r="Q5" s="16">
        <f>[1]Novembro!$G$20</f>
        <v>32</v>
      </c>
      <c r="R5" s="16">
        <f>[1]Novembro!$G$21</f>
        <v>39</v>
      </c>
      <c r="S5" s="16">
        <f>[1]Novembro!$G$22</f>
        <v>24</v>
      </c>
      <c r="T5" s="16">
        <f>[1]Novembro!$G$23</f>
        <v>26</v>
      </c>
      <c r="U5" s="16">
        <f>[1]Novembro!$G$24</f>
        <v>21</v>
      </c>
      <c r="V5" s="16">
        <f>[1]Novembro!$G$25</f>
        <v>17</v>
      </c>
      <c r="W5" s="16">
        <f>[1]Novembro!$G$26</f>
        <v>17</v>
      </c>
      <c r="X5" s="16">
        <f>[1]Novembro!$G$27</f>
        <v>21</v>
      </c>
      <c r="Y5" s="16">
        <f>[1]Novembro!$G$28</f>
        <v>25</v>
      </c>
      <c r="Z5" s="16">
        <f>[1]Novembro!$G$29</f>
        <v>23</v>
      </c>
      <c r="AA5" s="16">
        <f>[1]Novembro!$G$30</f>
        <v>31</v>
      </c>
      <c r="AB5" s="16">
        <f>[1]Novembro!$G$31</f>
        <v>38</v>
      </c>
      <c r="AC5" s="16">
        <f>[1]Novembro!$G$32</f>
        <v>27</v>
      </c>
      <c r="AD5" s="16">
        <f>[1]Novembro!$G$33</f>
        <v>34</v>
      </c>
      <c r="AE5" s="16">
        <f>[1]Novembro!$G$34</f>
        <v>39</v>
      </c>
      <c r="AF5" s="35">
        <f t="shared" ref="AF5:AF13" si="1">MIN(B5:AE5)</f>
        <v>17</v>
      </c>
      <c r="AG5" s="38">
        <f t="shared" ref="AG5:AG13" si="2">AVERAGE(B5:AE5)</f>
        <v>35.166666666666664</v>
      </c>
    </row>
    <row r="6" spans="1:33" ht="17.100000000000001" customHeight="1" x14ac:dyDescent="0.2">
      <c r="A6" s="15" t="s">
        <v>0</v>
      </c>
      <c r="B6" s="17">
        <f>[2]Novembro!$G$5</f>
        <v>33</v>
      </c>
      <c r="C6" s="17">
        <f>[2]Novembro!$G$6</f>
        <v>56</v>
      </c>
      <c r="D6" s="17">
        <f>[2]Novembro!$G$7</f>
        <v>25</v>
      </c>
      <c r="E6" s="17">
        <f>[2]Novembro!$G$8</f>
        <v>18</v>
      </c>
      <c r="F6" s="17">
        <f>[2]Novembro!$G$9</f>
        <v>34</v>
      </c>
      <c r="G6" s="17">
        <f>[2]Novembro!$G$10</f>
        <v>29</v>
      </c>
      <c r="H6" s="17">
        <f>[2]Novembro!$G$11</f>
        <v>23</v>
      </c>
      <c r="I6" s="17">
        <f>[2]Novembro!$G$12</f>
        <v>43</v>
      </c>
      <c r="J6" s="17">
        <f>[2]Novembro!$G$13</f>
        <v>32</v>
      </c>
      <c r="K6" s="17">
        <f>[2]Novembro!$G$14</f>
        <v>31</v>
      </c>
      <c r="L6" s="17">
        <f>[2]Novembro!$G$15</f>
        <v>41</v>
      </c>
      <c r="M6" s="17">
        <f>[2]Novembro!$G$16</f>
        <v>39</v>
      </c>
      <c r="N6" s="17">
        <f>[2]Novembro!$G$17</f>
        <v>60</v>
      </c>
      <c r="O6" s="17">
        <f>[2]Novembro!$G$18</f>
        <v>39</v>
      </c>
      <c r="P6" s="17">
        <f>[2]Novembro!$G$19</f>
        <v>40</v>
      </c>
      <c r="Q6" s="17">
        <f>[2]Novembro!$G$20</f>
        <v>26</v>
      </c>
      <c r="R6" s="17">
        <f>[2]Novembro!$G$21</f>
        <v>28</v>
      </c>
      <c r="S6" s="17">
        <f>[2]Novembro!$G$22</f>
        <v>30</v>
      </c>
      <c r="T6" s="17">
        <f>[2]Novembro!$G$23</f>
        <v>25</v>
      </c>
      <c r="U6" s="17">
        <f>[2]Novembro!$G$24</f>
        <v>21</v>
      </c>
      <c r="V6" s="17">
        <f>[2]Novembro!$G$25</f>
        <v>20</v>
      </c>
      <c r="W6" s="17">
        <f>[2]Novembro!$G$26</f>
        <v>23</v>
      </c>
      <c r="X6" s="17">
        <f>[2]Novembro!$G$27</f>
        <v>23</v>
      </c>
      <c r="Y6" s="17">
        <f>[2]Novembro!$G$28</f>
        <v>25</v>
      </c>
      <c r="Z6" s="17">
        <f>[2]Novembro!$G$29</f>
        <v>31</v>
      </c>
      <c r="AA6" s="17">
        <f>[2]Novembro!$G$30</f>
        <v>39</v>
      </c>
      <c r="AB6" s="17">
        <f>[2]Novembro!$G$31</f>
        <v>40</v>
      </c>
      <c r="AC6" s="17">
        <f>[2]Novembro!$G$32</f>
        <v>62</v>
      </c>
      <c r="AD6" s="17">
        <f>[2]Novembro!$G$33</f>
        <v>47</v>
      </c>
      <c r="AE6" s="17">
        <f>[2]Novembro!$G$34</f>
        <v>51</v>
      </c>
      <c r="AF6" s="36">
        <f t="shared" si="1"/>
        <v>18</v>
      </c>
      <c r="AG6" s="39">
        <f t="shared" si="2"/>
        <v>34.466666666666669</v>
      </c>
    </row>
    <row r="7" spans="1:33" ht="17.100000000000001" customHeight="1" x14ac:dyDescent="0.2">
      <c r="A7" s="15" t="s">
        <v>1</v>
      </c>
      <c r="B7" s="17">
        <f>[3]Novembro!$G$5</f>
        <v>32</v>
      </c>
      <c r="C7" s="17">
        <f>[3]Novembro!$G$6</f>
        <v>45</v>
      </c>
      <c r="D7" s="17">
        <f>[3]Novembro!$G$7</f>
        <v>46</v>
      </c>
      <c r="E7" s="17">
        <f>[3]Novembro!$G$8</f>
        <v>31</v>
      </c>
      <c r="F7" s="17">
        <f>[3]Novembro!$G$9</f>
        <v>29</v>
      </c>
      <c r="G7" s="17">
        <f>[3]Novembro!$G$10</f>
        <v>23</v>
      </c>
      <c r="H7" s="17">
        <f>[3]Novembro!$G$11</f>
        <v>25</v>
      </c>
      <c r="I7" s="17">
        <f>[3]Novembro!$G$12</f>
        <v>53</v>
      </c>
      <c r="J7" s="17">
        <f>[3]Novembro!$G$13</f>
        <v>41</v>
      </c>
      <c r="K7" s="17">
        <f>[3]Novembro!$G$14</f>
        <v>30</v>
      </c>
      <c r="L7" s="17">
        <f>[3]Novembro!$G$15</f>
        <v>39</v>
      </c>
      <c r="M7" s="17">
        <f>[3]Novembro!$G$16</f>
        <v>49</v>
      </c>
      <c r="N7" s="17">
        <f>[3]Novembro!$G$17</f>
        <v>55</v>
      </c>
      <c r="O7" s="17">
        <f>[3]Novembro!$G$18</f>
        <v>32</v>
      </c>
      <c r="P7" s="17">
        <f>[3]Novembro!$G$19</f>
        <v>38</v>
      </c>
      <c r="Q7" s="17">
        <f>[3]Novembro!$G$20</f>
        <v>37</v>
      </c>
      <c r="R7" s="17">
        <f>[3]Novembro!$G$21</f>
        <v>26</v>
      </c>
      <c r="S7" s="17">
        <f>[3]Novembro!$G$22</f>
        <v>19</v>
      </c>
      <c r="T7" s="17">
        <f>[3]Novembro!$G$23</f>
        <v>16</v>
      </c>
      <c r="U7" s="17">
        <f>[3]Novembro!$G$24</f>
        <v>17</v>
      </c>
      <c r="V7" s="17">
        <f>[3]Novembro!$G$25</f>
        <v>27</v>
      </c>
      <c r="W7" s="17">
        <f>[3]Novembro!$G$26</f>
        <v>21</v>
      </c>
      <c r="X7" s="17">
        <f>[3]Novembro!$G$27</f>
        <v>20</v>
      </c>
      <c r="Y7" s="17">
        <f>[3]Novembro!$G$28</f>
        <v>22</v>
      </c>
      <c r="Z7" s="17">
        <f>[3]Novembro!$G$29</f>
        <v>31</v>
      </c>
      <c r="AA7" s="17">
        <f>[3]Novembro!$G$30</f>
        <v>37</v>
      </c>
      <c r="AB7" s="17">
        <f>[3]Novembro!$G$31</f>
        <v>32</v>
      </c>
      <c r="AC7" s="17">
        <f>[3]Novembro!$G$32</f>
        <v>28</v>
      </c>
      <c r="AD7" s="17">
        <f>[3]Novembro!$G$33</f>
        <v>43</v>
      </c>
      <c r="AE7" s="17">
        <f>[3]Novembro!$G$34</f>
        <v>42</v>
      </c>
      <c r="AF7" s="36">
        <f t="shared" si="1"/>
        <v>16</v>
      </c>
      <c r="AG7" s="39">
        <f t="shared" si="2"/>
        <v>32.866666666666667</v>
      </c>
    </row>
    <row r="8" spans="1:33" ht="17.100000000000001" customHeight="1" x14ac:dyDescent="0.2">
      <c r="A8" s="15" t="s">
        <v>55</v>
      </c>
      <c r="B8" s="17">
        <f>[4]Novembro!$G$5</f>
        <v>38</v>
      </c>
      <c r="C8" s="17">
        <f>[4]Novembro!$G$6</f>
        <v>60</v>
      </c>
      <c r="D8" s="17">
        <f>[4]Novembro!$G$7</f>
        <v>49</v>
      </c>
      <c r="E8" s="17">
        <f>[4]Novembro!$G$8</f>
        <v>44</v>
      </c>
      <c r="F8" s="17">
        <f>[4]Novembro!$G$9</f>
        <v>39</v>
      </c>
      <c r="G8" s="17">
        <f>[4]Novembro!$G$10</f>
        <v>33</v>
      </c>
      <c r="H8" s="17">
        <f>[4]Novembro!$G$11</f>
        <v>23</v>
      </c>
      <c r="I8" s="17">
        <f>[4]Novembro!$G$12</f>
        <v>31</v>
      </c>
      <c r="J8" s="17">
        <f>[4]Novembro!$G$13</f>
        <v>29</v>
      </c>
      <c r="K8" s="17">
        <f>[4]Novembro!$G$14</f>
        <v>32</v>
      </c>
      <c r="L8" s="17">
        <f>[4]Novembro!$G$15</f>
        <v>42</v>
      </c>
      <c r="M8" s="17">
        <f>[4]Novembro!$G$16</f>
        <v>63</v>
      </c>
      <c r="N8" s="17">
        <f>[4]Novembro!$G$17</f>
        <v>77</v>
      </c>
      <c r="O8" s="17">
        <f>[4]Novembro!$G$18</f>
        <v>47</v>
      </c>
      <c r="P8" s="17">
        <f>[4]Novembro!$G$19</f>
        <v>43</v>
      </c>
      <c r="Q8" s="17">
        <f>[4]Novembro!$G$20</f>
        <v>31</v>
      </c>
      <c r="R8" s="17">
        <f>[4]Novembro!$G$21</f>
        <v>29</v>
      </c>
      <c r="S8" s="17">
        <f>[4]Novembro!$G$22</f>
        <v>17</v>
      </c>
      <c r="T8" s="17">
        <f>[4]Novembro!$G$23</f>
        <v>23</v>
      </c>
      <c r="U8" s="17">
        <f>[4]Novembro!$G$24</f>
        <v>18</v>
      </c>
      <c r="V8" s="17">
        <f>[4]Novembro!$G$25</f>
        <v>16</v>
      </c>
      <c r="W8" s="17">
        <f>[4]Novembro!$G$26</f>
        <v>19</v>
      </c>
      <c r="X8" s="17">
        <f>[4]Novembro!$G$27</f>
        <v>26</v>
      </c>
      <c r="Y8" s="17">
        <f>[4]Novembro!$G$28</f>
        <v>21</v>
      </c>
      <c r="Z8" s="17">
        <f>[4]Novembro!$G$29</f>
        <v>28</v>
      </c>
      <c r="AA8" s="17">
        <f>[4]Novembro!$G$30</f>
        <v>28</v>
      </c>
      <c r="AB8" s="17">
        <f>[4]Novembro!$G$31</f>
        <v>46</v>
      </c>
      <c r="AC8" s="17">
        <f>[4]Novembro!$G$32</f>
        <v>29</v>
      </c>
      <c r="AD8" s="17">
        <f>[4]Novembro!$G$33</f>
        <v>40</v>
      </c>
      <c r="AE8" s="17">
        <f>[4]Novembro!$G$34</f>
        <v>43</v>
      </c>
      <c r="AF8" s="36">
        <f t="shared" ref="AF8" si="3">MIN(B8:AE8)</f>
        <v>16</v>
      </c>
      <c r="AG8" s="39">
        <f t="shared" ref="AG8" si="4">AVERAGE(B8:AE8)</f>
        <v>35.466666666666669</v>
      </c>
    </row>
    <row r="9" spans="1:33" ht="17.100000000000001" customHeight="1" x14ac:dyDescent="0.2">
      <c r="A9" s="15" t="s">
        <v>48</v>
      </c>
      <c r="B9" s="17">
        <f>[5]Novembro!$G$5</f>
        <v>35</v>
      </c>
      <c r="C9" s="17">
        <f>[5]Novembro!$G$6</f>
        <v>48</v>
      </c>
      <c r="D9" s="17">
        <f>[5]Novembro!$G$7</f>
        <v>36</v>
      </c>
      <c r="E9" s="17">
        <f>[5]Novembro!$G$8</f>
        <v>27</v>
      </c>
      <c r="F9" s="17">
        <f>[5]Novembro!$G$9</f>
        <v>36</v>
      </c>
      <c r="G9" s="17">
        <f>[5]Novembro!$G$10</f>
        <v>31</v>
      </c>
      <c r="H9" s="17">
        <f>[5]Novembro!$G$11</f>
        <v>26</v>
      </c>
      <c r="I9" s="17">
        <f>[5]Novembro!$G$12</f>
        <v>55</v>
      </c>
      <c r="J9" s="17">
        <f>[5]Novembro!$G$13</f>
        <v>40</v>
      </c>
      <c r="K9" s="17">
        <f>[5]Novembro!$G$14</f>
        <v>41</v>
      </c>
      <c r="L9" s="17">
        <f>[5]Novembro!$G$15</f>
        <v>53</v>
      </c>
      <c r="M9" s="17">
        <f>[5]Novembro!$G$16</f>
        <v>47</v>
      </c>
      <c r="N9" s="17">
        <f>[5]Novembro!$G$17</f>
        <v>52</v>
      </c>
      <c r="O9" s="17">
        <f>[5]Novembro!$G$18</f>
        <v>43</v>
      </c>
      <c r="P9" s="17">
        <f>[5]Novembro!$G$19</f>
        <v>40</v>
      </c>
      <c r="Q9" s="17">
        <f>[5]Novembro!$G$20</f>
        <v>33</v>
      </c>
      <c r="R9" s="17">
        <f>[5]Novembro!$G$21</f>
        <v>38</v>
      </c>
      <c r="S9" s="17">
        <f>[5]Novembro!$G$22</f>
        <v>30</v>
      </c>
      <c r="T9" s="17">
        <f>[5]Novembro!$G$23</f>
        <v>23</v>
      </c>
      <c r="U9" s="17">
        <f>[5]Novembro!$G$24</f>
        <v>26</v>
      </c>
      <c r="V9" s="17">
        <f>[5]Novembro!$G$25</f>
        <v>27</v>
      </c>
      <c r="W9" s="17">
        <f>[5]Novembro!$G$26</f>
        <v>32</v>
      </c>
      <c r="X9" s="17">
        <f>[5]Novembro!$G$27</f>
        <v>32</v>
      </c>
      <c r="Y9" s="17">
        <f>[5]Novembro!$G$28</f>
        <v>28</v>
      </c>
      <c r="Z9" s="17">
        <f>[5]Novembro!$G$29</f>
        <v>37</v>
      </c>
      <c r="AA9" s="17">
        <f>[5]Novembro!$G$30</f>
        <v>51</v>
      </c>
      <c r="AB9" s="17">
        <f>[5]Novembro!$G$31</f>
        <v>49</v>
      </c>
      <c r="AC9" s="17">
        <f>[5]Novembro!$G$32</f>
        <v>59</v>
      </c>
      <c r="AD9" s="17">
        <f>[5]Novembro!$G$33</f>
        <v>52</v>
      </c>
      <c r="AE9" s="17">
        <f>[5]Novembro!$G$34</f>
        <v>52</v>
      </c>
      <c r="AF9" s="36">
        <f t="shared" si="1"/>
        <v>23</v>
      </c>
      <c r="AG9" s="39">
        <f t="shared" si="2"/>
        <v>39.299999999999997</v>
      </c>
    </row>
    <row r="10" spans="1:33" ht="17.100000000000001" customHeight="1" x14ac:dyDescent="0.2">
      <c r="A10" s="15" t="s">
        <v>2</v>
      </c>
      <c r="B10" s="17">
        <f>[6]Novembro!$G$5</f>
        <v>72</v>
      </c>
      <c r="C10" s="17">
        <f>[6]Novembro!$G$6</f>
        <v>83</v>
      </c>
      <c r="D10" s="17">
        <f>[6]Novembro!$G$7</f>
        <v>79</v>
      </c>
      <c r="E10" s="17">
        <f>[6]Novembro!$G$8</f>
        <v>66</v>
      </c>
      <c r="F10" s="17">
        <f>[6]Novembro!$G$9</f>
        <v>62</v>
      </c>
      <c r="G10" s="17">
        <f>[6]Novembro!$G$10</f>
        <v>63</v>
      </c>
      <c r="H10" s="17">
        <f>[6]Novembro!$G$11</f>
        <v>68</v>
      </c>
      <c r="I10" s="17">
        <f>[6]Novembro!$G$12</f>
        <v>70</v>
      </c>
      <c r="J10" s="17">
        <f>[6]Novembro!$G$13</f>
        <v>74</v>
      </c>
      <c r="K10" s="17">
        <f>[6]Novembro!$G$14</f>
        <v>71</v>
      </c>
      <c r="L10" s="17">
        <f>[6]Novembro!$G$15</f>
        <v>72</v>
      </c>
      <c r="M10" s="17">
        <f>[6]Novembro!$G$16</f>
        <v>75</v>
      </c>
      <c r="N10" s="17">
        <f>[6]Novembro!$G$17</f>
        <v>76</v>
      </c>
      <c r="O10" s="17">
        <f>[6]Novembro!$G$18</f>
        <v>66</v>
      </c>
      <c r="P10" s="17">
        <f>[6]Novembro!$G$19</f>
        <v>68</v>
      </c>
      <c r="Q10" s="17">
        <f>[6]Novembro!$G$20</f>
        <v>70</v>
      </c>
      <c r="R10" s="17">
        <f>[6]Novembro!$G$21</f>
        <v>66</v>
      </c>
      <c r="S10" s="17">
        <f>[6]Novembro!$G$22</f>
        <v>46</v>
      </c>
      <c r="T10" s="17">
        <f>[6]Novembro!$G$23</f>
        <v>49</v>
      </c>
      <c r="U10" s="17">
        <f>[6]Novembro!$G$24</f>
        <v>58</v>
      </c>
      <c r="V10" s="17">
        <f>[6]Novembro!$G$25</f>
        <v>59</v>
      </c>
      <c r="W10" s="17">
        <f>[6]Novembro!$G$26</f>
        <v>64</v>
      </c>
      <c r="X10" s="17">
        <f>[6]Novembro!$G$27</f>
        <v>62</v>
      </c>
      <c r="Y10" s="17">
        <f>[6]Novembro!$G$28</f>
        <v>66</v>
      </c>
      <c r="Z10" s="17">
        <f>[6]Novembro!$G$29</f>
        <v>54</v>
      </c>
      <c r="AA10" s="17">
        <f>[6]Novembro!$G$30</f>
        <v>49</v>
      </c>
      <c r="AB10" s="17">
        <f>[6]Novembro!$G$31</f>
        <v>50</v>
      </c>
      <c r="AC10" s="17">
        <f>[6]Novembro!$G$32</f>
        <v>35</v>
      </c>
      <c r="AD10" s="17">
        <f>[6]Novembro!$G$33</f>
        <v>44</v>
      </c>
      <c r="AE10" s="17">
        <f>[6]Novembro!$G$34</f>
        <v>53</v>
      </c>
      <c r="AF10" s="36">
        <f t="shared" si="1"/>
        <v>35</v>
      </c>
      <c r="AG10" s="39">
        <f t="shared" si="2"/>
        <v>63</v>
      </c>
    </row>
    <row r="11" spans="1:33" ht="17.100000000000001" customHeight="1" x14ac:dyDescent="0.2">
      <c r="A11" s="15" t="s">
        <v>3</v>
      </c>
      <c r="B11" s="17">
        <f>[7]Novembro!$G$5</f>
        <v>47</v>
      </c>
      <c r="C11" s="17">
        <f>[7]Novembro!$G$6</f>
        <v>32</v>
      </c>
      <c r="D11" s="17">
        <f>[7]Novembro!$G$7</f>
        <v>62</v>
      </c>
      <c r="E11" s="17">
        <f>[7]Novembro!$G$8</f>
        <v>53</v>
      </c>
      <c r="F11" s="17">
        <f>[7]Novembro!$G$9</f>
        <v>38</v>
      </c>
      <c r="G11" s="17">
        <f>[7]Novembro!$G$10</f>
        <v>37</v>
      </c>
      <c r="H11" s="17">
        <f>[7]Novembro!$G$11</f>
        <v>28</v>
      </c>
      <c r="I11" s="17">
        <f>[7]Novembro!$G$12</f>
        <v>20</v>
      </c>
      <c r="J11" s="17">
        <f>[7]Novembro!$G$13</f>
        <v>35</v>
      </c>
      <c r="K11" s="17">
        <f>[7]Novembro!$G$14</f>
        <v>29</v>
      </c>
      <c r="L11" s="17">
        <f>[7]Novembro!$G$15</f>
        <v>40</v>
      </c>
      <c r="M11" s="17">
        <f>[7]Novembro!$G$16</f>
        <v>64</v>
      </c>
      <c r="N11" s="17">
        <f>[7]Novembro!$G$17</f>
        <v>84</v>
      </c>
      <c r="O11" s="17">
        <f>[7]Novembro!$G$18</f>
        <v>59</v>
      </c>
      <c r="P11" s="17">
        <f>[7]Novembro!$G$19</f>
        <v>41</v>
      </c>
      <c r="Q11" s="17">
        <f>[7]Novembro!$G$20</f>
        <v>38</v>
      </c>
      <c r="R11" s="17">
        <f>[7]Novembro!$G$21</f>
        <v>49</v>
      </c>
      <c r="S11" s="17">
        <f>[7]Novembro!$G$22</f>
        <v>37</v>
      </c>
      <c r="T11" s="17">
        <f>[7]Novembro!$G$23</f>
        <v>29</v>
      </c>
      <c r="U11" s="17">
        <f>[7]Novembro!$G$24</f>
        <v>23</v>
      </c>
      <c r="V11" s="17">
        <f>[7]Novembro!$G$25</f>
        <v>39</v>
      </c>
      <c r="W11" s="17">
        <f>[7]Novembro!$G$26</f>
        <v>39</v>
      </c>
      <c r="X11" s="17">
        <f>[7]Novembro!$G$27</f>
        <v>39</v>
      </c>
      <c r="Y11" s="17">
        <f>[7]Novembro!$G$28</f>
        <v>35</v>
      </c>
      <c r="Z11" s="17">
        <f>[7]Novembro!$G$29</f>
        <v>36</v>
      </c>
      <c r="AA11" s="17">
        <f>[7]Novembro!$G$30</f>
        <v>39</v>
      </c>
      <c r="AB11" s="17">
        <f>[7]Novembro!$G$31</f>
        <v>50</v>
      </c>
      <c r="AC11" s="17">
        <f>[7]Novembro!$G$32</f>
        <v>41</v>
      </c>
      <c r="AD11" s="17">
        <f>[7]Novembro!$G$33</f>
        <v>38</v>
      </c>
      <c r="AE11" s="17">
        <f>[7]Novembro!$G$34</f>
        <v>45</v>
      </c>
      <c r="AF11" s="36">
        <f t="shared" si="1"/>
        <v>20</v>
      </c>
      <c r="AG11" s="39">
        <f t="shared" si="2"/>
        <v>41.533333333333331</v>
      </c>
    </row>
    <row r="12" spans="1:33" ht="17.100000000000001" customHeight="1" x14ac:dyDescent="0.2">
      <c r="A12" s="15" t="s">
        <v>4</v>
      </c>
      <c r="B12" s="17">
        <f>[8]Novembro!$G$5</f>
        <v>39</v>
      </c>
      <c r="C12" s="17">
        <f>[8]Novembro!$G$6</f>
        <v>38</v>
      </c>
      <c r="D12" s="17">
        <f>[8]Novembro!$G$7</f>
        <v>59</v>
      </c>
      <c r="E12" s="17">
        <f>[8]Novembro!$G$8</f>
        <v>64</v>
      </c>
      <c r="F12" s="17">
        <f>[8]Novembro!$G$9</f>
        <v>45</v>
      </c>
      <c r="G12" s="17">
        <f>[8]Novembro!$G$10</f>
        <v>42</v>
      </c>
      <c r="H12" s="17">
        <f>[8]Novembro!$G$11</f>
        <v>29</v>
      </c>
      <c r="I12" s="17">
        <f>[8]Novembro!$G$12</f>
        <v>40</v>
      </c>
      <c r="J12" s="17">
        <f>[8]Novembro!$G$13</f>
        <v>43</v>
      </c>
      <c r="K12" s="17">
        <f>[8]Novembro!$G$14</f>
        <v>37</v>
      </c>
      <c r="L12" s="17">
        <f>[8]Novembro!$G$15</f>
        <v>32</v>
      </c>
      <c r="M12" s="17">
        <f>[8]Novembro!$G$16</f>
        <v>65</v>
      </c>
      <c r="N12" s="17">
        <f>[8]Novembro!$G$17</f>
        <v>79</v>
      </c>
      <c r="O12" s="17">
        <f>[8]Novembro!$G$18</f>
        <v>72</v>
      </c>
      <c r="P12" s="17">
        <f>[8]Novembro!$G$19</f>
        <v>49</v>
      </c>
      <c r="Q12" s="17">
        <f>[8]Novembro!$G$20</f>
        <v>45</v>
      </c>
      <c r="R12" s="17">
        <f>[8]Novembro!$G$21</f>
        <v>44</v>
      </c>
      <c r="S12" s="17">
        <f>[8]Novembro!$G$22</f>
        <v>46</v>
      </c>
      <c r="T12" s="17">
        <f>[8]Novembro!$G$23</f>
        <v>39</v>
      </c>
      <c r="U12" s="17">
        <f>[8]Novembro!$G$24</f>
        <v>28</v>
      </c>
      <c r="V12" s="17">
        <f>[8]Novembro!$G$25</f>
        <v>38</v>
      </c>
      <c r="W12" s="17">
        <f>[8]Novembro!$G$26</f>
        <v>48</v>
      </c>
      <c r="X12" s="17">
        <f>[8]Novembro!$G$27</f>
        <v>47</v>
      </c>
      <c r="Y12" s="17">
        <f>[8]Novembro!$G$28</f>
        <v>35</v>
      </c>
      <c r="Z12" s="17">
        <f>[8]Novembro!$G$29</f>
        <v>35</v>
      </c>
      <c r="AA12" s="17">
        <f>[8]Novembro!$G$30</f>
        <v>49</v>
      </c>
      <c r="AB12" s="17">
        <f>[8]Novembro!$G$31</f>
        <v>50</v>
      </c>
      <c r="AC12" s="17">
        <f>[8]Novembro!$G$32</f>
        <v>47</v>
      </c>
      <c r="AD12" s="17">
        <f>[8]Novembro!$G$33</f>
        <v>46</v>
      </c>
      <c r="AE12" s="17">
        <f>[8]Novembro!$G$34</f>
        <v>48</v>
      </c>
      <c r="AF12" s="36">
        <f t="shared" si="1"/>
        <v>28</v>
      </c>
      <c r="AG12" s="39">
        <f t="shared" si="2"/>
        <v>45.93333333333333</v>
      </c>
    </row>
    <row r="13" spans="1:33" ht="17.100000000000001" customHeight="1" x14ac:dyDescent="0.2">
      <c r="A13" s="15" t="s">
        <v>5</v>
      </c>
      <c r="B13" s="18">
        <f>[9]Novembro!$G$5</f>
        <v>42</v>
      </c>
      <c r="C13" s="18">
        <f>[9]Novembro!$G$6</f>
        <v>59</v>
      </c>
      <c r="D13" s="18">
        <f>[9]Novembro!$G$7</f>
        <v>73</v>
      </c>
      <c r="E13" s="18">
        <f>[9]Novembro!$G$8</f>
        <v>41</v>
      </c>
      <c r="F13" s="18">
        <f>[9]Novembro!$G$9</f>
        <v>36</v>
      </c>
      <c r="G13" s="18">
        <f>[9]Novembro!$G$10</f>
        <v>32</v>
      </c>
      <c r="H13" s="18">
        <f>[9]Novembro!$G$11</f>
        <v>40</v>
      </c>
      <c r="I13" s="18">
        <f>[9]Novembro!$G$12</f>
        <v>54</v>
      </c>
      <c r="J13" s="18">
        <f>[9]Novembro!$G$13</f>
        <v>40</v>
      </c>
      <c r="K13" s="18">
        <f>[9]Novembro!$G$14</f>
        <v>36</v>
      </c>
      <c r="L13" s="18">
        <f>[9]Novembro!$G$15</f>
        <v>36</v>
      </c>
      <c r="M13" s="18">
        <f>[9]Novembro!$G$16</f>
        <v>62</v>
      </c>
      <c r="N13" s="18">
        <f>[9]Novembro!$G$17</f>
        <v>52</v>
      </c>
      <c r="O13" s="18">
        <f>[9]Novembro!$G$18</f>
        <v>42</v>
      </c>
      <c r="P13" s="18">
        <f>[9]Novembro!$G$19</f>
        <v>51</v>
      </c>
      <c r="Q13" s="18">
        <f>[9]Novembro!$G$20</f>
        <v>55</v>
      </c>
      <c r="R13" s="18">
        <f>[9]Novembro!$G$21</f>
        <v>41</v>
      </c>
      <c r="S13" s="18">
        <f>[9]Novembro!$G$22</f>
        <v>36</v>
      </c>
      <c r="T13" s="18">
        <f>[9]Novembro!$G$23</f>
        <v>29</v>
      </c>
      <c r="U13" s="18">
        <f>[9]Novembro!$G$24</f>
        <v>30</v>
      </c>
      <c r="V13" s="18">
        <f>[9]Novembro!$G$25</f>
        <v>45</v>
      </c>
      <c r="W13" s="18">
        <f>[9]Novembro!$G$26</f>
        <v>43</v>
      </c>
      <c r="X13" s="18">
        <f>[9]Novembro!$G$27</f>
        <v>35</v>
      </c>
      <c r="Y13" s="18">
        <f>[9]Novembro!$G$28</f>
        <v>40</v>
      </c>
      <c r="Z13" s="18">
        <f>[9]Novembro!$G$29</f>
        <v>41</v>
      </c>
      <c r="AA13" s="18">
        <f>[9]Novembro!$G$30</f>
        <v>54</v>
      </c>
      <c r="AB13" s="18">
        <f>[9]Novembro!$G$31</f>
        <v>47</v>
      </c>
      <c r="AC13" s="18">
        <f>[9]Novembro!$G$32</f>
        <v>39</v>
      </c>
      <c r="AD13" s="18">
        <f>[9]Novembro!$G$33</f>
        <v>48</v>
      </c>
      <c r="AE13" s="18">
        <f>[9]Novembro!$G$34</f>
        <v>44</v>
      </c>
      <c r="AF13" s="36">
        <f t="shared" si="1"/>
        <v>29</v>
      </c>
      <c r="AG13" s="39">
        <f t="shared" si="2"/>
        <v>44.1</v>
      </c>
    </row>
    <row r="14" spans="1:33" ht="17.100000000000001" customHeight="1" x14ac:dyDescent="0.2">
      <c r="A14" s="15" t="s">
        <v>50</v>
      </c>
      <c r="B14" s="18">
        <f>[10]Novembro!$G$5</f>
        <v>43</v>
      </c>
      <c r="C14" s="18">
        <f>[10]Novembro!$G$6</f>
        <v>37</v>
      </c>
      <c r="D14" s="18">
        <f>[10]Novembro!$G$7</f>
        <v>55</v>
      </c>
      <c r="E14" s="18">
        <f>[10]Novembro!$G$8</f>
        <v>63</v>
      </c>
      <c r="F14" s="18">
        <f>[10]Novembro!$G$9</f>
        <v>41</v>
      </c>
      <c r="G14" s="18">
        <f>[10]Novembro!$G$10</f>
        <v>35</v>
      </c>
      <c r="H14" s="18">
        <f>[10]Novembro!$G$11</f>
        <v>33</v>
      </c>
      <c r="I14" s="18">
        <f>[10]Novembro!$G$12</f>
        <v>48</v>
      </c>
      <c r="J14" s="18">
        <f>[10]Novembro!$G$13</f>
        <v>45</v>
      </c>
      <c r="K14" s="18">
        <f>[10]Novembro!$G$14</f>
        <v>36</v>
      </c>
      <c r="L14" s="18">
        <f>[10]Novembro!$G$15</f>
        <v>42</v>
      </c>
      <c r="M14" s="18">
        <f>[10]Novembro!$G$16</f>
        <v>66</v>
      </c>
      <c r="N14" s="18">
        <f>[10]Novembro!$G$17</f>
        <v>73</v>
      </c>
      <c r="O14" s="18">
        <f>[10]Novembro!$G$18</f>
        <v>67</v>
      </c>
      <c r="P14" s="18">
        <f>[10]Novembro!$G$19</f>
        <v>51</v>
      </c>
      <c r="Q14" s="18">
        <f>[10]Novembro!$G$20</f>
        <v>48</v>
      </c>
      <c r="R14" s="18">
        <f>[10]Novembro!$G$21</f>
        <v>46</v>
      </c>
      <c r="S14" s="18">
        <f>[10]Novembro!$G$22</f>
        <v>42</v>
      </c>
      <c r="T14" s="18">
        <f>[10]Novembro!$G$23</f>
        <v>36</v>
      </c>
      <c r="U14" s="18">
        <f>[10]Novembro!$G$24</f>
        <v>26</v>
      </c>
      <c r="V14" s="18">
        <f>[10]Novembro!$G$25</f>
        <v>44</v>
      </c>
      <c r="W14" s="18">
        <f>[10]Novembro!$G$26</f>
        <v>51</v>
      </c>
      <c r="X14" s="18">
        <f>[10]Novembro!$G$27</f>
        <v>44</v>
      </c>
      <c r="Y14" s="18">
        <f>[10]Novembro!$G$28</f>
        <v>35</v>
      </c>
      <c r="Z14" s="18">
        <f>[10]Novembro!$G$29</f>
        <v>38</v>
      </c>
      <c r="AA14" s="18">
        <f>[10]Novembro!$G$30</f>
        <v>36</v>
      </c>
      <c r="AB14" s="18">
        <f>[10]Novembro!$G$31</f>
        <v>54</v>
      </c>
      <c r="AC14" s="18">
        <f>[10]Novembro!$G$32</f>
        <v>51</v>
      </c>
      <c r="AD14" s="18">
        <f>[10]Novembro!$G$33</f>
        <v>41</v>
      </c>
      <c r="AE14" s="18">
        <f>[10]Novembro!$G$34</f>
        <v>48</v>
      </c>
      <c r="AF14" s="36">
        <f>MIN(B14:AE14)</f>
        <v>26</v>
      </c>
      <c r="AG14" s="39">
        <f>AVERAGE(B14:AE14)</f>
        <v>45.833333333333336</v>
      </c>
    </row>
    <row r="15" spans="1:33" ht="17.100000000000001" customHeight="1" x14ac:dyDescent="0.2">
      <c r="A15" s="15" t="s">
        <v>6</v>
      </c>
      <c r="B15" s="18">
        <f>[11]Novembro!$G$5</f>
        <v>45</v>
      </c>
      <c r="C15" s="18">
        <f>[11]Novembro!$G$6</f>
        <v>47</v>
      </c>
      <c r="D15" s="18">
        <f>[11]Novembro!$G$7</f>
        <v>47</v>
      </c>
      <c r="E15" s="18">
        <f>[11]Novembro!$G$8</f>
        <v>49</v>
      </c>
      <c r="F15" s="18">
        <f>[11]Novembro!$G$9</f>
        <v>32</v>
      </c>
      <c r="G15" s="18">
        <f>[11]Novembro!$G$10</f>
        <v>33</v>
      </c>
      <c r="H15" s="18">
        <f>[11]Novembro!$G$11</f>
        <v>34</v>
      </c>
      <c r="I15" s="18">
        <f>[11]Novembro!$G$12</f>
        <v>43</v>
      </c>
      <c r="J15" s="18">
        <f>[11]Novembro!$G$13</f>
        <v>41</v>
      </c>
      <c r="K15" s="18">
        <f>[11]Novembro!$G$14</f>
        <v>35</v>
      </c>
      <c r="L15" s="18">
        <f>[11]Novembro!$G$15</f>
        <v>40</v>
      </c>
      <c r="M15" s="18">
        <f>[11]Novembro!$G$16</f>
        <v>72</v>
      </c>
      <c r="N15" s="17" t="s">
        <v>61</v>
      </c>
      <c r="O15" s="18">
        <f>[11]Novembro!$G$18</f>
        <v>52</v>
      </c>
      <c r="P15" s="18">
        <f>[11]Novembro!$G$19</f>
        <v>59</v>
      </c>
      <c r="Q15" s="18">
        <f>[11]Novembro!$G$20</f>
        <v>41</v>
      </c>
      <c r="R15" s="18">
        <f>[11]Novembro!$G$21</f>
        <v>47</v>
      </c>
      <c r="S15" s="18">
        <f>[11]Novembro!$G$22</f>
        <v>38</v>
      </c>
      <c r="T15" s="18">
        <f>[11]Novembro!$G$23</f>
        <v>29</v>
      </c>
      <c r="U15" s="18">
        <f>[11]Novembro!$G$24</f>
        <v>33</v>
      </c>
      <c r="V15" s="18">
        <f>[11]Novembro!$G$25</f>
        <v>55</v>
      </c>
      <c r="W15" s="18">
        <f>[11]Novembro!$G$26</f>
        <v>37</v>
      </c>
      <c r="X15" s="18">
        <f>[11]Novembro!$G$27</f>
        <v>33</v>
      </c>
      <c r="Y15" s="18">
        <f>[11]Novembro!$G$28</f>
        <v>34</v>
      </c>
      <c r="Z15" s="18">
        <f>[11]Novembro!$G$29</f>
        <v>41</v>
      </c>
      <c r="AA15" s="18">
        <f>[11]Novembro!$G$30</f>
        <v>40</v>
      </c>
      <c r="AB15" s="18">
        <f>[11]Novembro!$G$31</f>
        <v>41</v>
      </c>
      <c r="AC15" s="18">
        <f>[11]Novembro!$G$32</f>
        <v>33</v>
      </c>
      <c r="AD15" s="18">
        <f>[11]Novembro!$G$33</f>
        <v>48</v>
      </c>
      <c r="AE15" s="18">
        <f>[11]Novembro!$G$34</f>
        <v>43</v>
      </c>
      <c r="AF15" s="36">
        <f t="shared" ref="AF15:AF30" si="5">MIN(B15:AE15)</f>
        <v>29</v>
      </c>
      <c r="AG15" s="39">
        <f t="shared" ref="AG15:AG30" si="6">AVERAGE(B15:AE15)</f>
        <v>42.137931034482762</v>
      </c>
    </row>
    <row r="16" spans="1:33" ht="17.100000000000001" customHeight="1" x14ac:dyDescent="0.2">
      <c r="A16" s="15" t="s">
        <v>7</v>
      </c>
      <c r="B16" s="18">
        <f>[12]Novembro!$G$5</f>
        <v>36</v>
      </c>
      <c r="C16" s="18">
        <f>[12]Novembro!$G$6</f>
        <v>57</v>
      </c>
      <c r="D16" s="18">
        <f>[12]Novembro!$G$7</f>
        <v>38</v>
      </c>
      <c r="E16" s="18">
        <f>[12]Novembro!$G$8</f>
        <v>23</v>
      </c>
      <c r="F16" s="18">
        <f>[12]Novembro!$G$9</f>
        <v>36</v>
      </c>
      <c r="G16" s="18">
        <f>[12]Novembro!$G$10</f>
        <v>32</v>
      </c>
      <c r="H16" s="18">
        <f>[12]Novembro!$G$11</f>
        <v>26</v>
      </c>
      <c r="I16" s="18">
        <f>[12]Novembro!$G$12</f>
        <v>41</v>
      </c>
      <c r="J16" s="18">
        <f>[12]Novembro!$G$13</f>
        <v>30</v>
      </c>
      <c r="K16" s="18">
        <f>[12]Novembro!$G$14</f>
        <v>32</v>
      </c>
      <c r="L16" s="18">
        <f>[12]Novembro!$G$15</f>
        <v>51</v>
      </c>
      <c r="M16" s="18">
        <f>[12]Novembro!$G$16</f>
        <v>41</v>
      </c>
      <c r="N16" s="18">
        <f>[12]Novembro!$G$17</f>
        <v>65</v>
      </c>
      <c r="O16" s="18">
        <f>[12]Novembro!$G$18</f>
        <v>42</v>
      </c>
      <c r="P16" s="18">
        <f>[12]Novembro!$G$19</f>
        <v>42</v>
      </c>
      <c r="Q16" s="18">
        <f>[12]Novembro!$G$20</f>
        <v>28</v>
      </c>
      <c r="R16" s="18">
        <f>[12]Novembro!$G$21</f>
        <v>31</v>
      </c>
      <c r="S16" s="18">
        <f>[12]Novembro!$G$22</f>
        <v>23</v>
      </c>
      <c r="T16" s="18">
        <f>[12]Novembro!$G$23</f>
        <v>24</v>
      </c>
      <c r="U16" s="18">
        <f>[12]Novembro!$G$24</f>
        <v>23</v>
      </c>
      <c r="V16" s="18">
        <f>[12]Novembro!$G$25</f>
        <v>24</v>
      </c>
      <c r="W16" s="18">
        <f>[12]Novembro!$G$26</f>
        <v>26</v>
      </c>
      <c r="X16" s="18">
        <f>[12]Novembro!$G$27</f>
        <v>28</v>
      </c>
      <c r="Y16" s="18">
        <f>[12]Novembro!$G$28</f>
        <v>27</v>
      </c>
      <c r="Z16" s="18">
        <f>[12]Novembro!$G$29</f>
        <v>36</v>
      </c>
      <c r="AA16" s="18">
        <f>[12]Novembro!$G$30</f>
        <v>39</v>
      </c>
      <c r="AB16" s="18">
        <f>[12]Novembro!$G$31</f>
        <v>53</v>
      </c>
      <c r="AC16" s="18">
        <f>[12]Novembro!$G$32</f>
        <v>37</v>
      </c>
      <c r="AD16" s="18">
        <f>[12]Novembro!$G$33</f>
        <v>66</v>
      </c>
      <c r="AE16" s="18">
        <f>[12]Novembro!$G$34</f>
        <v>60</v>
      </c>
      <c r="AF16" s="36">
        <f t="shared" si="5"/>
        <v>23</v>
      </c>
      <c r="AG16" s="39">
        <f t="shared" si="6"/>
        <v>37.233333333333334</v>
      </c>
    </row>
    <row r="17" spans="1:33" ht="17.100000000000001" customHeight="1" x14ac:dyDescent="0.2">
      <c r="A17" s="15" t="s">
        <v>8</v>
      </c>
      <c r="B17" s="18">
        <f>[13]Novembro!$G$5</f>
        <v>40</v>
      </c>
      <c r="C17" s="18">
        <f>[13]Novembro!$G$6</f>
        <v>61</v>
      </c>
      <c r="D17" s="18">
        <f>[13]Novembro!$G$7</f>
        <v>27</v>
      </c>
      <c r="E17" s="18">
        <f>[13]Novembro!$G$8</f>
        <v>31</v>
      </c>
      <c r="F17" s="18">
        <f>[13]Novembro!$G$9</f>
        <v>35</v>
      </c>
      <c r="G17" s="18">
        <f>[13]Novembro!$G$10</f>
        <v>36</v>
      </c>
      <c r="H17" s="18">
        <f>[13]Novembro!$G$11</f>
        <v>30</v>
      </c>
      <c r="I17" s="18">
        <f>[13]Novembro!$G$12</f>
        <v>51</v>
      </c>
      <c r="J17" s="18">
        <f>[13]Novembro!$G$13</f>
        <v>35</v>
      </c>
      <c r="K17" s="18">
        <f>[13]Novembro!$G$14</f>
        <v>35</v>
      </c>
      <c r="L17" s="18">
        <f>[13]Novembro!$G$15</f>
        <v>59</v>
      </c>
      <c r="M17" s="18">
        <f>[13]Novembro!$G$16</f>
        <v>54</v>
      </c>
      <c r="N17" s="18">
        <f>[13]Novembro!$G$17</f>
        <v>59</v>
      </c>
      <c r="O17" s="18">
        <f>[13]Novembro!$G$18</f>
        <v>43</v>
      </c>
      <c r="P17" s="18">
        <f>[13]Novembro!$G$19</f>
        <v>48</v>
      </c>
      <c r="Q17" s="18">
        <f>[13]Novembro!$G$20</f>
        <v>46</v>
      </c>
      <c r="R17" s="18">
        <f>[13]Novembro!$G$21</f>
        <v>36</v>
      </c>
      <c r="S17" s="18">
        <f>[13]Novembro!$G$22</f>
        <v>32</v>
      </c>
      <c r="T17" s="18">
        <f>[13]Novembro!$G$23</f>
        <v>26</v>
      </c>
      <c r="U17" s="18">
        <f>[13]Novembro!$G$24</f>
        <v>29</v>
      </c>
      <c r="V17" s="18">
        <f>[13]Novembro!$G$25</f>
        <v>24</v>
      </c>
      <c r="W17" s="18">
        <f>[13]Novembro!$G$26</f>
        <v>30</v>
      </c>
      <c r="X17" s="18">
        <f>[13]Novembro!$G$27</f>
        <v>29</v>
      </c>
      <c r="Y17" s="18">
        <f>[13]Novembro!$G$28</f>
        <v>27</v>
      </c>
      <c r="Z17" s="18">
        <f>[13]Novembro!$G$29</f>
        <v>39</v>
      </c>
      <c r="AA17" s="18">
        <f>[13]Novembro!$G$30</f>
        <v>53</v>
      </c>
      <c r="AB17" s="18">
        <f>[13]Novembro!$G$31</f>
        <v>39</v>
      </c>
      <c r="AC17" s="18">
        <f>[13]Novembro!$G$32</f>
        <v>49</v>
      </c>
      <c r="AD17" s="18">
        <f>[13]Novembro!$G$33</f>
        <v>50</v>
      </c>
      <c r="AE17" s="18">
        <f>[13]Novembro!$G$34</f>
        <v>50</v>
      </c>
      <c r="AF17" s="36">
        <f t="shared" si="5"/>
        <v>24</v>
      </c>
      <c r="AG17" s="39">
        <f t="shared" si="6"/>
        <v>40.1</v>
      </c>
    </row>
    <row r="18" spans="1:33" ht="17.100000000000001" customHeight="1" x14ac:dyDescent="0.2">
      <c r="A18" s="15" t="s">
        <v>9</v>
      </c>
      <c r="B18" s="18" t="str">
        <f>[14]Novembro!$G$5</f>
        <v>*</v>
      </c>
      <c r="C18" s="18">
        <f>[14]Novembro!$G$6</f>
        <v>66</v>
      </c>
      <c r="D18" s="18">
        <f>[14]Novembro!$G$7</f>
        <v>74</v>
      </c>
      <c r="E18" s="18">
        <f>[14]Novembro!$G$8</f>
        <v>47</v>
      </c>
      <c r="F18" s="18">
        <f>[14]Novembro!$G$9</f>
        <v>42</v>
      </c>
      <c r="G18" s="18">
        <f>[14]Novembro!$G$10</f>
        <v>51</v>
      </c>
      <c r="H18" s="18" t="str">
        <f>[14]Novembro!$G$11</f>
        <v>*</v>
      </c>
      <c r="I18" s="18" t="str">
        <f>[14]Novembro!$G$12</f>
        <v>*</v>
      </c>
      <c r="J18" s="18" t="str">
        <f>[14]Novembro!$G$13</f>
        <v>*</v>
      </c>
      <c r="K18" s="18">
        <f>[14]Novembro!$G$14</f>
        <v>66</v>
      </c>
      <c r="L18" s="18" t="str">
        <f>[14]Novembro!$G$15</f>
        <v>*</v>
      </c>
      <c r="M18" s="18">
        <f>[14]Novembro!$G$16</f>
        <v>74</v>
      </c>
      <c r="N18" s="18">
        <f>[14]Novembro!$G$17</f>
        <v>80</v>
      </c>
      <c r="O18" s="18">
        <f>[14]Novembro!$G$18</f>
        <v>77</v>
      </c>
      <c r="P18" s="18">
        <f>[14]Novembro!$G$19</f>
        <v>75</v>
      </c>
      <c r="Q18" s="18">
        <f>[14]Novembro!$G$20</f>
        <v>82</v>
      </c>
      <c r="R18" s="18">
        <f>[14]Novembro!$G$21</f>
        <v>77</v>
      </c>
      <c r="S18" s="18">
        <f>[14]Novembro!$G$22</f>
        <v>82</v>
      </c>
      <c r="T18" s="18">
        <f>[14]Novembro!$G$23</f>
        <v>42</v>
      </c>
      <c r="U18" s="18">
        <f>[14]Novembro!$G$24</f>
        <v>57</v>
      </c>
      <c r="V18" s="18">
        <f>[14]Novembro!$G$25</f>
        <v>37</v>
      </c>
      <c r="W18" s="18">
        <f>[14]Novembro!$G$26</f>
        <v>24</v>
      </c>
      <c r="X18" s="18">
        <f>[14]Novembro!$G$27</f>
        <v>24</v>
      </c>
      <c r="Y18" s="18">
        <f>[14]Novembro!$G$28</f>
        <v>24</v>
      </c>
      <c r="Z18" s="18">
        <f>[14]Novembro!$G$29</f>
        <v>28</v>
      </c>
      <c r="AA18" s="18">
        <f>[14]Novembro!$G$30</f>
        <v>33</v>
      </c>
      <c r="AB18" s="18">
        <f>[14]Novembro!$G$31</f>
        <v>48</v>
      </c>
      <c r="AC18" s="18">
        <f>[14]Novembro!$G$32</f>
        <v>37</v>
      </c>
      <c r="AD18" s="18">
        <f>[14]Novembro!$G$33</f>
        <v>58</v>
      </c>
      <c r="AE18" s="18">
        <f>[14]Novembro!$G$34</f>
        <v>50</v>
      </c>
      <c r="AF18" s="36">
        <f t="shared" si="5"/>
        <v>24</v>
      </c>
      <c r="AG18" s="39">
        <f t="shared" si="6"/>
        <v>54.2</v>
      </c>
    </row>
    <row r="19" spans="1:33" ht="17.100000000000001" customHeight="1" x14ac:dyDescent="0.2">
      <c r="A19" s="15" t="s">
        <v>49</v>
      </c>
      <c r="B19" s="18">
        <f>[15]Novembro!$G$5</f>
        <v>32</v>
      </c>
      <c r="C19" s="18">
        <f>[15]Novembro!$G$6</f>
        <v>51</v>
      </c>
      <c r="D19" s="18">
        <f>[15]Novembro!$G$7</f>
        <v>42</v>
      </c>
      <c r="E19" s="18">
        <f>[15]Novembro!$G$8</f>
        <v>23</v>
      </c>
      <c r="F19" s="18">
        <f>[15]Novembro!$G$9</f>
        <v>34</v>
      </c>
      <c r="G19" s="18">
        <f>[15]Novembro!$G$10</f>
        <v>29</v>
      </c>
      <c r="H19" s="18">
        <f>[15]Novembro!$G$11</f>
        <v>33</v>
      </c>
      <c r="I19" s="18">
        <f>[15]Novembro!$G$12</f>
        <v>60</v>
      </c>
      <c r="J19" s="18">
        <f>[15]Novembro!$G$13</f>
        <v>38</v>
      </c>
      <c r="K19" s="18">
        <f>[15]Novembro!$G$14</f>
        <v>37</v>
      </c>
      <c r="L19" s="18">
        <f>[15]Novembro!$G$15</f>
        <v>51</v>
      </c>
      <c r="M19" s="18">
        <f>[15]Novembro!$G$16</f>
        <v>47</v>
      </c>
      <c r="N19" s="18">
        <f>[15]Novembro!$G$17</f>
        <v>60</v>
      </c>
      <c r="O19" s="18">
        <f>[15]Novembro!$G$18</f>
        <v>43</v>
      </c>
      <c r="P19" s="18">
        <f>[15]Novembro!$G$19</f>
        <v>50</v>
      </c>
      <c r="Q19" s="18">
        <f>[15]Novembro!$G$20</f>
        <v>33</v>
      </c>
      <c r="R19" s="18">
        <f>[15]Novembro!$G$21</f>
        <v>29</v>
      </c>
      <c r="S19" s="18">
        <f>[15]Novembro!$G$22</f>
        <v>23</v>
      </c>
      <c r="T19" s="18">
        <f>[15]Novembro!$G$23</f>
        <v>20</v>
      </c>
      <c r="U19" s="18">
        <f>[15]Novembro!$G$24</f>
        <v>22</v>
      </c>
      <c r="V19" s="18">
        <f>[15]Novembro!$G$25</f>
        <v>28</v>
      </c>
      <c r="W19" s="18">
        <f>[15]Novembro!$G$26</f>
        <v>25</v>
      </c>
      <c r="X19" s="18">
        <f>[15]Novembro!$G$27</f>
        <v>26</v>
      </c>
      <c r="Y19" s="18">
        <f>[15]Novembro!$G$28</f>
        <v>24</v>
      </c>
      <c r="Z19" s="18">
        <f>[15]Novembro!$G$29</f>
        <v>37</v>
      </c>
      <c r="AA19" s="18">
        <f>[15]Novembro!$G$30</f>
        <v>50</v>
      </c>
      <c r="AB19" s="18">
        <f>[15]Novembro!$G$31</f>
        <v>36</v>
      </c>
      <c r="AC19" s="18">
        <f>[15]Novembro!$G$32</f>
        <v>35</v>
      </c>
      <c r="AD19" s="18">
        <f>[15]Novembro!$G$33</f>
        <v>62</v>
      </c>
      <c r="AE19" s="18">
        <f>[15]Novembro!$G$34</f>
        <v>47</v>
      </c>
      <c r="AF19" s="36">
        <f t="shared" si="5"/>
        <v>20</v>
      </c>
      <c r="AG19" s="39">
        <f t="shared" si="6"/>
        <v>37.56666666666667</v>
      </c>
    </row>
    <row r="20" spans="1:33" ht="17.100000000000001" customHeight="1" x14ac:dyDescent="0.2">
      <c r="A20" s="15" t="s">
        <v>10</v>
      </c>
      <c r="B20" s="18">
        <f>[16]Novembro!$G$5</f>
        <v>42</v>
      </c>
      <c r="C20" s="18" t="str">
        <f>[16]Novembro!$G$6</f>
        <v>*</v>
      </c>
      <c r="D20" s="18">
        <f>[16]Novembro!$G$7</f>
        <v>35</v>
      </c>
      <c r="E20" s="18">
        <f>[16]Novembro!$G$8</f>
        <v>28</v>
      </c>
      <c r="F20" s="18">
        <f>[16]Novembro!$G$9</f>
        <v>33</v>
      </c>
      <c r="G20" s="18">
        <f>[16]Novembro!$G$10</f>
        <v>32</v>
      </c>
      <c r="H20" s="18">
        <f>[16]Novembro!$G$11</f>
        <v>27</v>
      </c>
      <c r="I20" s="18">
        <f>[16]Novembro!$G$12</f>
        <v>53</v>
      </c>
      <c r="J20" s="18">
        <f>[16]Novembro!$G$13</f>
        <v>32</v>
      </c>
      <c r="K20" s="18">
        <f>[16]Novembro!$G$14</f>
        <v>31</v>
      </c>
      <c r="L20" s="18">
        <f>[16]Novembro!$G$15</f>
        <v>52</v>
      </c>
      <c r="M20" s="18">
        <f>[16]Novembro!$G$16</f>
        <v>43</v>
      </c>
      <c r="N20" s="18">
        <f>[16]Novembro!$G$17</f>
        <v>57</v>
      </c>
      <c r="O20" s="18">
        <f>[16]Novembro!$G$18</f>
        <v>38</v>
      </c>
      <c r="P20" s="18">
        <f>[16]Novembro!$G$19</f>
        <v>43</v>
      </c>
      <c r="Q20" s="18">
        <f>[16]Novembro!$G$20</f>
        <v>31</v>
      </c>
      <c r="R20" s="18">
        <f>[16]Novembro!$G$21</f>
        <v>31</v>
      </c>
      <c r="S20" s="18">
        <f>[16]Novembro!$G$22</f>
        <v>29</v>
      </c>
      <c r="T20" s="18">
        <f>[16]Novembro!$G$23</f>
        <v>26</v>
      </c>
      <c r="U20" s="18">
        <f>[16]Novembro!$G$24</f>
        <v>24</v>
      </c>
      <c r="V20" s="18">
        <f>[16]Novembro!$G$25</f>
        <v>22</v>
      </c>
      <c r="W20" s="18">
        <f>[16]Novembro!$G$26</f>
        <v>24</v>
      </c>
      <c r="X20" s="18">
        <f>[16]Novembro!$G$27</f>
        <v>27</v>
      </c>
      <c r="Y20" s="18">
        <f>[16]Novembro!$G$28</f>
        <v>26</v>
      </c>
      <c r="Z20" s="18">
        <f>[16]Novembro!$G$29</f>
        <v>31</v>
      </c>
      <c r="AA20" s="18">
        <f>[16]Novembro!$G$30</f>
        <v>40</v>
      </c>
      <c r="AB20" s="18">
        <f>[16]Novembro!$G$31</f>
        <v>41</v>
      </c>
      <c r="AC20" s="18">
        <f>[16]Novembro!$G$32</f>
        <v>48</v>
      </c>
      <c r="AD20" s="18">
        <f>[16]Novembro!$G$33</f>
        <v>59</v>
      </c>
      <c r="AE20" s="18">
        <f>[16]Novembro!$G$34</f>
        <v>49</v>
      </c>
      <c r="AF20" s="36">
        <f t="shared" si="5"/>
        <v>22</v>
      </c>
      <c r="AG20" s="39">
        <f t="shared" si="6"/>
        <v>36.344827586206897</v>
      </c>
    </row>
    <row r="21" spans="1:33" ht="17.100000000000001" customHeight="1" x14ac:dyDescent="0.2">
      <c r="A21" s="15" t="s">
        <v>11</v>
      </c>
      <c r="B21" s="18">
        <f>[17]Novembro!$G$5</f>
        <v>38</v>
      </c>
      <c r="C21" s="18">
        <f>[17]Novembro!$G$6</f>
        <v>62</v>
      </c>
      <c r="D21" s="18">
        <f>[17]Novembro!$G$7</f>
        <v>46</v>
      </c>
      <c r="E21" s="18">
        <f>[17]Novembro!$G$8</f>
        <v>20</v>
      </c>
      <c r="F21" s="18">
        <f>[17]Novembro!$G$9</f>
        <v>38</v>
      </c>
      <c r="G21" s="18">
        <f>[17]Novembro!$G$10</f>
        <v>27</v>
      </c>
      <c r="H21" s="18">
        <f>[17]Novembro!$G$11</f>
        <v>26</v>
      </c>
      <c r="I21" s="18">
        <f>[17]Novembro!$G$12</f>
        <v>56</v>
      </c>
      <c r="J21" s="18">
        <f>[17]Novembro!$G$13</f>
        <v>29</v>
      </c>
      <c r="K21" s="18">
        <f>[17]Novembro!$G$14</f>
        <v>33</v>
      </c>
      <c r="L21" s="18">
        <f>[17]Novembro!$G$15</f>
        <v>44</v>
      </c>
      <c r="M21" s="18">
        <f>[17]Novembro!$G$16</f>
        <v>52</v>
      </c>
      <c r="N21" s="18">
        <f>[17]Novembro!$G$17</f>
        <v>67</v>
      </c>
      <c r="O21" s="18">
        <f>[17]Novembro!$G$18</f>
        <v>44</v>
      </c>
      <c r="P21" s="18">
        <f>[17]Novembro!$G$19</f>
        <v>40</v>
      </c>
      <c r="Q21" s="18">
        <f>[17]Novembro!$G$20</f>
        <v>29</v>
      </c>
      <c r="R21" s="18">
        <f>[17]Novembro!$G$21</f>
        <v>25</v>
      </c>
      <c r="S21" s="18">
        <f>[17]Novembro!$G$22</f>
        <v>22</v>
      </c>
      <c r="T21" s="18">
        <f>[17]Novembro!$G$23</f>
        <v>27</v>
      </c>
      <c r="U21" s="18">
        <f>[17]Novembro!$G$24</f>
        <v>25</v>
      </c>
      <c r="V21" s="18">
        <f>[17]Novembro!$G$25</f>
        <v>22</v>
      </c>
      <c r="W21" s="18">
        <f>[17]Novembro!$G$26</f>
        <v>25</v>
      </c>
      <c r="X21" s="18">
        <f>[17]Novembro!$G$27</f>
        <v>29</v>
      </c>
      <c r="Y21" s="18">
        <f>[17]Novembro!$G$28</f>
        <v>26</v>
      </c>
      <c r="Z21" s="18">
        <f>[17]Novembro!$G$29</f>
        <v>44</v>
      </c>
      <c r="AA21" s="18">
        <f>[17]Novembro!$G$30</f>
        <v>44</v>
      </c>
      <c r="AB21" s="18">
        <f>[17]Novembro!$G$31</f>
        <v>43</v>
      </c>
      <c r="AC21" s="18">
        <f>[17]Novembro!$G$32</f>
        <v>37</v>
      </c>
      <c r="AD21" s="18">
        <f>[17]Novembro!$G$33</f>
        <v>63</v>
      </c>
      <c r="AE21" s="18">
        <f>[17]Novembro!$G$34</f>
        <v>59</v>
      </c>
      <c r="AF21" s="36">
        <f t="shared" si="5"/>
        <v>20</v>
      </c>
      <c r="AG21" s="39">
        <f t="shared" si="6"/>
        <v>38.06666666666667</v>
      </c>
    </row>
    <row r="22" spans="1:33" ht="17.100000000000001" customHeight="1" x14ac:dyDescent="0.2">
      <c r="A22" s="15" t="s">
        <v>12</v>
      </c>
      <c r="B22" s="18">
        <f>[18]Novembro!$G$5</f>
        <v>34</v>
      </c>
      <c r="C22" s="18">
        <f>[18]Novembro!$G$6</f>
        <v>47</v>
      </c>
      <c r="D22" s="18">
        <f>[18]Novembro!$G$7</f>
        <v>51</v>
      </c>
      <c r="E22" s="18">
        <f>[18]Novembro!$G$8</f>
        <v>29</v>
      </c>
      <c r="F22" s="18">
        <f>[18]Novembro!$G$9</f>
        <v>33</v>
      </c>
      <c r="G22" s="18">
        <f>[18]Novembro!$G$10</f>
        <v>32</v>
      </c>
      <c r="H22" s="18">
        <f>[18]Novembro!$G$11</f>
        <v>40</v>
      </c>
      <c r="I22" s="18">
        <f>[18]Novembro!$G$12</f>
        <v>61</v>
      </c>
      <c r="J22" s="18">
        <f>[18]Novembro!$G$13</f>
        <v>46</v>
      </c>
      <c r="K22" s="18">
        <f>[18]Novembro!$G$14</f>
        <v>34</v>
      </c>
      <c r="L22" s="18">
        <f>[18]Novembro!$G$15</f>
        <v>46</v>
      </c>
      <c r="M22" s="18">
        <f>[18]Novembro!$G$16</f>
        <v>58</v>
      </c>
      <c r="N22" s="18">
        <f>[18]Novembro!$G$17</f>
        <v>59</v>
      </c>
      <c r="O22" s="18">
        <f>[18]Novembro!$G$18</f>
        <v>40</v>
      </c>
      <c r="P22" s="18">
        <f>[18]Novembro!$G$19</f>
        <v>46</v>
      </c>
      <c r="Q22" s="18">
        <f>[18]Novembro!$G$20</f>
        <v>48</v>
      </c>
      <c r="R22" s="18">
        <f>[18]Novembro!$G$21</f>
        <v>50</v>
      </c>
      <c r="S22" s="18">
        <f>[18]Novembro!$G$22</f>
        <v>26</v>
      </c>
      <c r="T22" s="18">
        <f>[18]Novembro!$G$23</f>
        <v>21</v>
      </c>
      <c r="U22" s="18">
        <f>[18]Novembro!$G$24</f>
        <v>27</v>
      </c>
      <c r="V22" s="18">
        <f>[18]Novembro!$G$25</f>
        <v>49</v>
      </c>
      <c r="W22" s="18">
        <f>[18]Novembro!$G$26</f>
        <v>32</v>
      </c>
      <c r="X22" s="18">
        <f>[18]Novembro!$G$27</f>
        <v>30</v>
      </c>
      <c r="Y22" s="18">
        <f>[18]Novembro!$G$28</f>
        <v>28</v>
      </c>
      <c r="Z22" s="18">
        <f>[18]Novembro!$G$29</f>
        <v>40</v>
      </c>
      <c r="AA22" s="18">
        <f>[18]Novembro!$G$30</f>
        <v>55</v>
      </c>
      <c r="AB22" s="18">
        <f>[18]Novembro!$G$31</f>
        <v>41</v>
      </c>
      <c r="AC22" s="18">
        <f>[18]Novembro!$G$32</f>
        <v>43</v>
      </c>
      <c r="AD22" s="18">
        <f>[18]Novembro!$G$33</f>
        <v>42</v>
      </c>
      <c r="AE22" s="18">
        <f>[18]Novembro!$G$34</f>
        <v>43</v>
      </c>
      <c r="AF22" s="36">
        <f t="shared" si="5"/>
        <v>21</v>
      </c>
      <c r="AG22" s="39">
        <f t="shared" si="6"/>
        <v>41.033333333333331</v>
      </c>
    </row>
    <row r="23" spans="1:33" ht="17.100000000000001" customHeight="1" x14ac:dyDescent="0.2">
      <c r="A23" s="15" t="s">
        <v>13</v>
      </c>
      <c r="B23" s="18">
        <f>[19]Novembro!$G$5</f>
        <v>38</v>
      </c>
      <c r="C23" s="18">
        <f>[19]Novembro!$G$6</f>
        <v>52</v>
      </c>
      <c r="D23" s="18">
        <f>[19]Novembro!$G$7</f>
        <v>64</v>
      </c>
      <c r="E23" s="18">
        <f>[19]Novembro!$G$8</f>
        <v>43</v>
      </c>
      <c r="F23" s="18">
        <f>[19]Novembro!$G$9</f>
        <v>36</v>
      </c>
      <c r="G23" s="18">
        <f>[19]Novembro!$G$10</f>
        <v>30</v>
      </c>
      <c r="H23" s="18">
        <f>[19]Novembro!$G$11</f>
        <v>36</v>
      </c>
      <c r="I23" s="18">
        <f>[19]Novembro!$G$12</f>
        <v>50</v>
      </c>
      <c r="J23" s="18">
        <f>[19]Novembro!$G$13</f>
        <v>45</v>
      </c>
      <c r="K23" s="18">
        <f>[19]Novembro!$G$14</f>
        <v>37</v>
      </c>
      <c r="L23" s="18">
        <f>[19]Novembro!$G$15</f>
        <v>44</v>
      </c>
      <c r="M23" s="18">
        <f>[19]Novembro!$G$16</f>
        <v>75</v>
      </c>
      <c r="N23" s="18">
        <f>[19]Novembro!$G$17</f>
        <v>55</v>
      </c>
      <c r="O23" s="18">
        <f>[19]Novembro!$G$18</f>
        <v>47</v>
      </c>
      <c r="P23" s="18">
        <f>[19]Novembro!$G$19</f>
        <v>53</v>
      </c>
      <c r="Q23" s="18">
        <f>[19]Novembro!$G$20</f>
        <v>52</v>
      </c>
      <c r="R23" s="18">
        <f>[19]Novembro!$G$21</f>
        <v>53</v>
      </c>
      <c r="S23" s="18">
        <f>[19]Novembro!$G$22</f>
        <v>31</v>
      </c>
      <c r="T23" s="18">
        <f>[19]Novembro!$G$23</f>
        <v>26</v>
      </c>
      <c r="U23" s="18">
        <f>[19]Novembro!$G$24</f>
        <v>32</v>
      </c>
      <c r="V23" s="18">
        <f>[19]Novembro!$G$25</f>
        <v>60</v>
      </c>
      <c r="W23" s="18">
        <f>[19]Novembro!$G$26</f>
        <v>42</v>
      </c>
      <c r="X23" s="18">
        <f>[19]Novembro!$G$27</f>
        <v>38</v>
      </c>
      <c r="Y23" s="18">
        <f>[19]Novembro!$G$28</f>
        <v>38</v>
      </c>
      <c r="Z23" s="18">
        <f>[19]Novembro!$G$29</f>
        <v>43</v>
      </c>
      <c r="AA23" s="18">
        <f>[19]Novembro!$G$30</f>
        <v>59</v>
      </c>
      <c r="AB23" s="18">
        <f>[19]Novembro!$G$31</f>
        <v>43</v>
      </c>
      <c r="AC23" s="18">
        <f>[19]Novembro!$G$32</f>
        <v>37</v>
      </c>
      <c r="AD23" s="18">
        <f>[19]Novembro!$G$33</f>
        <v>55</v>
      </c>
      <c r="AE23" s="18">
        <f>[19]Novembro!$G$34</f>
        <v>48</v>
      </c>
      <c r="AF23" s="36">
        <f t="shared" si="5"/>
        <v>26</v>
      </c>
      <c r="AG23" s="39">
        <f t="shared" si="6"/>
        <v>45.4</v>
      </c>
    </row>
    <row r="24" spans="1:33" ht="17.100000000000001" customHeight="1" x14ac:dyDescent="0.2">
      <c r="A24" s="15" t="s">
        <v>14</v>
      </c>
      <c r="B24" s="18">
        <f>[20]Novembro!$G$5</f>
        <v>39</v>
      </c>
      <c r="C24" s="18">
        <f>[20]Novembro!$G$6</f>
        <v>27</v>
      </c>
      <c r="D24" s="18">
        <f>[20]Novembro!$G$7</f>
        <v>65</v>
      </c>
      <c r="E24" s="18">
        <f>[20]Novembro!$G$8</f>
        <v>49</v>
      </c>
      <c r="F24" s="18">
        <f>[20]Novembro!$G$9</f>
        <v>37</v>
      </c>
      <c r="G24" s="18">
        <f>[20]Novembro!$G$10</f>
        <v>33</v>
      </c>
      <c r="H24" s="18">
        <f>[20]Novembro!$G$11</f>
        <v>24</v>
      </c>
      <c r="I24" s="18">
        <f>[20]Novembro!$G$12</f>
        <v>23</v>
      </c>
      <c r="J24" s="18">
        <f>[20]Novembro!$G$13</f>
        <v>28</v>
      </c>
      <c r="K24" s="18">
        <f>[20]Novembro!$G$14</f>
        <v>32</v>
      </c>
      <c r="L24" s="18">
        <f>[20]Novembro!$G$15</f>
        <v>33</v>
      </c>
      <c r="M24" s="18">
        <f>[20]Novembro!$G$16</f>
        <v>74</v>
      </c>
      <c r="N24" s="18">
        <f>[20]Novembro!$G$17</f>
        <v>85</v>
      </c>
      <c r="O24" s="18">
        <f>[20]Novembro!$G$18</f>
        <v>65</v>
      </c>
      <c r="P24" s="18">
        <f>[20]Novembro!$G$19</f>
        <v>44</v>
      </c>
      <c r="Q24" s="18">
        <f>[20]Novembro!$G$20</f>
        <v>31</v>
      </c>
      <c r="R24" s="18">
        <f>[20]Novembro!$G$21</f>
        <v>45</v>
      </c>
      <c r="S24" s="18">
        <f>[20]Novembro!$G$22</f>
        <v>38</v>
      </c>
      <c r="T24" s="18">
        <f>[20]Novembro!$G$23</f>
        <v>28</v>
      </c>
      <c r="U24" s="18">
        <f>[20]Novembro!$G$24</f>
        <v>21</v>
      </c>
      <c r="V24" s="18">
        <f>[20]Novembro!$G$25</f>
        <v>40</v>
      </c>
      <c r="W24" s="18">
        <f>[20]Novembro!$G$26</f>
        <v>37</v>
      </c>
      <c r="X24" s="18">
        <f>[20]Novembro!$G$27</f>
        <v>42</v>
      </c>
      <c r="Y24" s="18">
        <f>[20]Novembro!$G$28</f>
        <v>40</v>
      </c>
      <c r="Z24" s="18">
        <f>[20]Novembro!$G$29</f>
        <v>39</v>
      </c>
      <c r="AA24" s="18">
        <f>[20]Novembro!$G$30</f>
        <v>45</v>
      </c>
      <c r="AB24" s="18">
        <f>[20]Novembro!$G$31</f>
        <v>44</v>
      </c>
      <c r="AC24" s="18">
        <f>[20]Novembro!$G$32</f>
        <v>37</v>
      </c>
      <c r="AD24" s="18">
        <f>[20]Novembro!$G$33</f>
        <v>38</v>
      </c>
      <c r="AE24" s="18">
        <f>[20]Novembro!$G$34</f>
        <v>45</v>
      </c>
      <c r="AF24" s="36">
        <f t="shared" si="5"/>
        <v>21</v>
      </c>
      <c r="AG24" s="39">
        <f t="shared" si="6"/>
        <v>40.93333333333333</v>
      </c>
    </row>
    <row r="25" spans="1:33" ht="17.100000000000001" customHeight="1" x14ac:dyDescent="0.2">
      <c r="A25" s="15" t="s">
        <v>15</v>
      </c>
      <c r="B25" s="18">
        <f>[21]Novembro!$G$5</f>
        <v>42</v>
      </c>
      <c r="C25" s="18">
        <f>[21]Novembro!$G$6</f>
        <v>55</v>
      </c>
      <c r="D25" s="18">
        <f>[21]Novembro!$G$7</f>
        <v>42</v>
      </c>
      <c r="E25" s="18">
        <f>[21]Novembro!$G$8</f>
        <v>18</v>
      </c>
      <c r="F25" s="18">
        <f>[21]Novembro!$G$9</f>
        <v>37</v>
      </c>
      <c r="G25" s="18">
        <f>[21]Novembro!$G$10</f>
        <v>28</v>
      </c>
      <c r="H25" s="18">
        <f>[21]Novembro!$G$11</f>
        <v>27</v>
      </c>
      <c r="I25" s="18">
        <f>[21]Novembro!$G$12</f>
        <v>40</v>
      </c>
      <c r="J25" s="18">
        <f>[21]Novembro!$G$13</f>
        <v>41</v>
      </c>
      <c r="K25" s="18">
        <f>[21]Novembro!$G$14</f>
        <v>43</v>
      </c>
      <c r="L25" s="18">
        <f>[21]Novembro!$G$15</f>
        <v>47</v>
      </c>
      <c r="M25" s="18">
        <f>[21]Novembro!$G$16</f>
        <v>42</v>
      </c>
      <c r="N25" s="18">
        <f>[21]Novembro!$G$17</f>
        <v>65</v>
      </c>
      <c r="O25" s="18">
        <f>[21]Novembro!$G$18</f>
        <v>44</v>
      </c>
      <c r="P25" s="18">
        <f>[21]Novembro!$G$19</f>
        <v>43</v>
      </c>
      <c r="Q25" s="18">
        <f>[21]Novembro!$G$20</f>
        <v>35</v>
      </c>
      <c r="R25" s="18">
        <f>[21]Novembro!$G$21</f>
        <v>39</v>
      </c>
      <c r="S25" s="18">
        <f>[21]Novembro!$G$22</f>
        <v>34</v>
      </c>
      <c r="T25" s="18">
        <f>[21]Novembro!$G$23</f>
        <v>29</v>
      </c>
      <c r="U25" s="18">
        <f>[21]Novembro!$G$24</f>
        <v>26</v>
      </c>
      <c r="V25" s="18">
        <f>[21]Novembro!$G$25</f>
        <v>26</v>
      </c>
      <c r="W25" s="18">
        <f>[21]Novembro!$G$26</f>
        <v>32</v>
      </c>
      <c r="X25" s="18">
        <f>[21]Novembro!$G$27</f>
        <v>25</v>
      </c>
      <c r="Y25" s="18">
        <f>[21]Novembro!$G$28</f>
        <v>29</v>
      </c>
      <c r="Z25" s="18">
        <f>[21]Novembro!$G$29</f>
        <v>38</v>
      </c>
      <c r="AA25" s="18">
        <f>[21]Novembro!$G$30</f>
        <v>49</v>
      </c>
      <c r="AB25" s="18">
        <f>[21]Novembro!$G$31</f>
        <v>55</v>
      </c>
      <c r="AC25" s="18">
        <f>[21]Novembro!$G$32</f>
        <v>57</v>
      </c>
      <c r="AD25" s="18">
        <f>[21]Novembro!$G$33</f>
        <v>63</v>
      </c>
      <c r="AE25" s="18">
        <f>[21]Novembro!$G$34</f>
        <v>64</v>
      </c>
      <c r="AF25" s="36">
        <f t="shared" si="5"/>
        <v>18</v>
      </c>
      <c r="AG25" s="39">
        <f t="shared" si="6"/>
        <v>40.5</v>
      </c>
    </row>
    <row r="26" spans="1:33" ht="17.100000000000001" customHeight="1" x14ac:dyDescent="0.2">
      <c r="A26" s="15" t="s">
        <v>16</v>
      </c>
      <c r="B26" s="18">
        <f>[22]Novembro!$G$5</f>
        <v>27</v>
      </c>
      <c r="C26" s="18">
        <f>[22]Novembro!$G$6</f>
        <v>32</v>
      </c>
      <c r="D26" s="18">
        <f>[22]Novembro!$G$7</f>
        <v>30</v>
      </c>
      <c r="E26" s="18">
        <f>[22]Novembro!$G$8</f>
        <v>24</v>
      </c>
      <c r="F26" s="18">
        <f>[22]Novembro!$G$9</f>
        <v>28</v>
      </c>
      <c r="G26" s="18">
        <f>[22]Novembro!$G$10</f>
        <v>30</v>
      </c>
      <c r="H26" s="18">
        <f>[22]Novembro!$G$11</f>
        <v>27</v>
      </c>
      <c r="I26" s="18">
        <f>[22]Novembro!$G$12</f>
        <v>49</v>
      </c>
      <c r="J26" s="18">
        <f>[22]Novembro!$G$13</f>
        <v>46</v>
      </c>
      <c r="K26" s="18">
        <f>[22]Novembro!$G$14</f>
        <v>43</v>
      </c>
      <c r="L26" s="18">
        <f>[22]Novembro!$G$15</f>
        <v>51</v>
      </c>
      <c r="M26" s="18">
        <f>[22]Novembro!$G$16</f>
        <v>44</v>
      </c>
      <c r="N26" s="18">
        <f>[22]Novembro!$G$17</f>
        <v>44</v>
      </c>
      <c r="O26" s="18">
        <f>[22]Novembro!$G$18</f>
        <v>37</v>
      </c>
      <c r="P26" s="18">
        <f>[22]Novembro!$G$19</f>
        <v>47</v>
      </c>
      <c r="Q26" s="18">
        <f>[22]Novembro!$G$20</f>
        <v>37</v>
      </c>
      <c r="R26" s="18">
        <f>[22]Novembro!$G$21</f>
        <v>39</v>
      </c>
      <c r="S26" s="18">
        <f>[22]Novembro!$G$22</f>
        <v>29</v>
      </c>
      <c r="T26" s="18">
        <f>[22]Novembro!$G$23</f>
        <v>19</v>
      </c>
      <c r="U26" s="18">
        <f>[22]Novembro!$G$24</f>
        <v>27</v>
      </c>
      <c r="V26" s="18">
        <f>[22]Novembro!$G$25</f>
        <v>38</v>
      </c>
      <c r="W26" s="18">
        <f>[22]Novembro!$G$26</f>
        <v>44</v>
      </c>
      <c r="X26" s="18">
        <f>[22]Novembro!$G$27</f>
        <v>33</v>
      </c>
      <c r="Y26" s="18">
        <f>[22]Novembro!$G$28</f>
        <v>30</v>
      </c>
      <c r="Z26" s="18">
        <f>[22]Novembro!$G$29</f>
        <v>32</v>
      </c>
      <c r="AA26" s="18">
        <f>[22]Novembro!$G$30</f>
        <v>48</v>
      </c>
      <c r="AB26" s="18">
        <f>[22]Novembro!$G$31</f>
        <v>39</v>
      </c>
      <c r="AC26" s="18">
        <f>[22]Novembro!$G$32</f>
        <v>41</v>
      </c>
      <c r="AD26" s="18">
        <f>[22]Novembro!$G$33</f>
        <v>65</v>
      </c>
      <c r="AE26" s="18">
        <f>[22]Novembro!$G$34</f>
        <v>50</v>
      </c>
      <c r="AF26" s="36">
        <f t="shared" si="5"/>
        <v>19</v>
      </c>
      <c r="AG26" s="39">
        <f t="shared" si="6"/>
        <v>37.666666666666664</v>
      </c>
    </row>
    <row r="27" spans="1:33" ht="17.100000000000001" customHeight="1" x14ac:dyDescent="0.2">
      <c r="A27" s="15" t="s">
        <v>17</v>
      </c>
      <c r="B27" s="18" t="str">
        <f>[23]Novembro!$G$5</f>
        <v>*</v>
      </c>
      <c r="C27" s="18" t="str">
        <f>[23]Novembro!$G$6</f>
        <v>*</v>
      </c>
      <c r="D27" s="18" t="str">
        <f>[23]Novembro!$G$7</f>
        <v>*</v>
      </c>
      <c r="E27" s="18" t="str">
        <f>[23]Novembro!$G$8</f>
        <v>*</v>
      </c>
      <c r="F27" s="18" t="str">
        <f>[23]Novembro!$G$9</f>
        <v>*</v>
      </c>
      <c r="G27" s="18" t="str">
        <f>[23]Novembro!$G$10</f>
        <v>*</v>
      </c>
      <c r="H27" s="18" t="str">
        <f>[23]Novembro!$G$11</f>
        <v>*</v>
      </c>
      <c r="I27" s="18" t="str">
        <f>[23]Novembro!$G$12</f>
        <v>*</v>
      </c>
      <c r="J27" s="18" t="str">
        <f>[23]Novembro!$G$13</f>
        <v>*</v>
      </c>
      <c r="K27" s="18" t="str">
        <f>[23]Novembro!$G$14</f>
        <v>*</v>
      </c>
      <c r="L27" s="18" t="str">
        <f>[23]Novembro!$G$15</f>
        <v>*</v>
      </c>
      <c r="M27" s="18" t="str">
        <f>[23]Novembro!$G$16</f>
        <v>*</v>
      </c>
      <c r="N27" s="18" t="str">
        <f>[23]Novembro!$G$17</f>
        <v>*</v>
      </c>
      <c r="O27" s="18" t="str">
        <f>[23]Novembro!$G$18</f>
        <v>*</v>
      </c>
      <c r="P27" s="18" t="str">
        <f>[23]Novembro!$G$19</f>
        <v>*</v>
      </c>
      <c r="Q27" s="18" t="str">
        <f>[23]Novembro!$G$20</f>
        <v>*</v>
      </c>
      <c r="R27" s="18" t="str">
        <f>[23]Novembro!$G$21</f>
        <v>*</v>
      </c>
      <c r="S27" s="18" t="str">
        <f>[23]Novembro!$G$22</f>
        <v>*</v>
      </c>
      <c r="T27" s="18" t="str">
        <f>[23]Novembro!$G$23</f>
        <v>*</v>
      </c>
      <c r="U27" s="18" t="str">
        <f>[23]Novembro!$G$24</f>
        <v>*</v>
      </c>
      <c r="V27" s="18" t="str">
        <f>[23]Novembro!$G$25</f>
        <v>*</v>
      </c>
      <c r="W27" s="18" t="str">
        <f>[23]Novembro!$G$26</f>
        <v>*</v>
      </c>
      <c r="X27" s="18" t="str">
        <f>[23]Novembro!$G$27</f>
        <v>*</v>
      </c>
      <c r="Y27" s="18" t="str">
        <f>[23]Novembro!$G$28</f>
        <v>*</v>
      </c>
      <c r="Z27" s="18" t="str">
        <f>[23]Novembro!$G$29</f>
        <v>*</v>
      </c>
      <c r="AA27" s="18">
        <f>[23]Novembro!$G$30</f>
        <v>17</v>
      </c>
      <c r="AB27" s="18" t="str">
        <f>[23]Novembro!$G$31</f>
        <v>*</v>
      </c>
      <c r="AC27" s="18" t="str">
        <f>[23]Novembro!$G$32</f>
        <v>*</v>
      </c>
      <c r="AD27" s="18" t="str">
        <f>[23]Novembro!$G$33</f>
        <v>*</v>
      </c>
      <c r="AE27" s="18" t="str">
        <f>[23]Novembro!$G$34</f>
        <v>*</v>
      </c>
      <c r="AF27" s="36">
        <f t="shared" si="5"/>
        <v>17</v>
      </c>
      <c r="AG27" s="39">
        <f t="shared" si="6"/>
        <v>17</v>
      </c>
    </row>
    <row r="28" spans="1:33" ht="17.100000000000001" customHeight="1" x14ac:dyDescent="0.2">
      <c r="A28" s="15" t="s">
        <v>18</v>
      </c>
      <c r="B28" s="18">
        <f>[24]Novembro!$G$5</f>
        <v>44</v>
      </c>
      <c r="C28" s="18">
        <f>[24]Novembro!$G$6</f>
        <v>46</v>
      </c>
      <c r="D28" s="18">
        <f>[24]Novembro!$G$7</f>
        <v>54</v>
      </c>
      <c r="E28" s="18">
        <f>[24]Novembro!$G$8</f>
        <v>44</v>
      </c>
      <c r="F28" s="18">
        <f>[24]Novembro!$G$9</f>
        <v>36</v>
      </c>
      <c r="G28" s="18">
        <f>[24]Novembro!$G$10</f>
        <v>30</v>
      </c>
      <c r="H28" s="18">
        <f>[24]Novembro!$G$11</f>
        <v>33</v>
      </c>
      <c r="I28" s="18">
        <f>[24]Novembro!$G$12</f>
        <v>41</v>
      </c>
      <c r="J28" s="18">
        <f>[24]Novembro!$G$13</f>
        <v>37</v>
      </c>
      <c r="K28" s="18">
        <f>[24]Novembro!$G$14</f>
        <v>38</v>
      </c>
      <c r="L28" s="18">
        <f>[24]Novembro!$G$15</f>
        <v>41</v>
      </c>
      <c r="M28" s="18">
        <f>[24]Novembro!$G$16</f>
        <v>72</v>
      </c>
      <c r="N28" s="18">
        <f>[24]Novembro!$G$17</f>
        <v>77</v>
      </c>
      <c r="O28" s="18">
        <f>[24]Novembro!$G$18</f>
        <v>61</v>
      </c>
      <c r="P28" s="18">
        <f>[24]Novembro!$G$19</f>
        <v>55</v>
      </c>
      <c r="Q28" s="18">
        <f>[24]Novembro!$G$20</f>
        <v>58</v>
      </c>
      <c r="R28" s="18">
        <f>[24]Novembro!$G$21</f>
        <v>52</v>
      </c>
      <c r="S28" s="18">
        <f>[24]Novembro!$G$22</f>
        <v>39</v>
      </c>
      <c r="T28" s="18">
        <f>[24]Novembro!$G$23</f>
        <v>31</v>
      </c>
      <c r="U28" s="18">
        <f>[24]Novembro!$G$24</f>
        <v>32</v>
      </c>
      <c r="V28" s="18">
        <f>[24]Novembro!$G$25</f>
        <v>37</v>
      </c>
      <c r="W28" s="18">
        <f>[24]Novembro!$G$26</f>
        <v>40</v>
      </c>
      <c r="X28" s="18">
        <f>[24]Novembro!$G$27</f>
        <v>31</v>
      </c>
      <c r="Y28" s="18">
        <f>[24]Novembro!$G$28</f>
        <v>33</v>
      </c>
      <c r="Z28" s="18">
        <f>[24]Novembro!$G$29</f>
        <v>34</v>
      </c>
      <c r="AA28" s="18">
        <f>[24]Novembro!$G$30</f>
        <v>33</v>
      </c>
      <c r="AB28" s="18">
        <f>[24]Novembro!$G$31</f>
        <v>44</v>
      </c>
      <c r="AC28" s="18">
        <f>[24]Novembro!$G$32</f>
        <v>25</v>
      </c>
      <c r="AD28" s="18">
        <f>[24]Novembro!$G$33</f>
        <v>41</v>
      </c>
      <c r="AE28" s="18">
        <f>[24]Novembro!$G$34</f>
        <v>47</v>
      </c>
      <c r="AF28" s="36">
        <f t="shared" si="5"/>
        <v>25</v>
      </c>
      <c r="AG28" s="39">
        <f t="shared" si="6"/>
        <v>42.866666666666667</v>
      </c>
    </row>
    <row r="29" spans="1:33" ht="17.100000000000001" customHeight="1" x14ac:dyDescent="0.2">
      <c r="A29" s="15" t="s">
        <v>19</v>
      </c>
      <c r="B29" s="18">
        <f>[25]Novembro!$G$5</f>
        <v>45</v>
      </c>
      <c r="C29" s="18">
        <f>[25]Novembro!$G$6</f>
        <v>62</v>
      </c>
      <c r="D29" s="18">
        <f>[25]Novembro!$G$7</f>
        <v>25</v>
      </c>
      <c r="E29" s="18">
        <f>[25]Novembro!$G$8</f>
        <v>25</v>
      </c>
      <c r="F29" s="18">
        <f>[25]Novembro!$G$9</f>
        <v>34</v>
      </c>
      <c r="G29" s="18">
        <f>[25]Novembro!$G$10</f>
        <v>36</v>
      </c>
      <c r="H29" s="18">
        <f>[25]Novembro!$G$11</f>
        <v>29</v>
      </c>
      <c r="I29" s="18">
        <f>[25]Novembro!$G$12</f>
        <v>47</v>
      </c>
      <c r="J29" s="18">
        <f>[25]Novembro!$G$13</f>
        <v>48</v>
      </c>
      <c r="K29" s="18">
        <f>[25]Novembro!$G$14</f>
        <v>44</v>
      </c>
      <c r="L29" s="18">
        <f>[25]Novembro!$G$15</f>
        <v>58</v>
      </c>
      <c r="M29" s="18">
        <f>[25]Novembro!$G$16</f>
        <v>59</v>
      </c>
      <c r="N29" s="18">
        <f>[25]Novembro!$G$17</f>
        <v>57</v>
      </c>
      <c r="O29" s="18">
        <f>[25]Novembro!$G$18</f>
        <v>45</v>
      </c>
      <c r="P29" s="18">
        <f>[25]Novembro!$G$19</f>
        <v>46</v>
      </c>
      <c r="Q29" s="18">
        <f>[25]Novembro!$G$20</f>
        <v>48</v>
      </c>
      <c r="R29" s="18">
        <f>[25]Novembro!$G$21</f>
        <v>41</v>
      </c>
      <c r="S29" s="18">
        <f>[25]Novembro!$G$22</f>
        <v>34</v>
      </c>
      <c r="T29" s="18">
        <f>[25]Novembro!$G$23</f>
        <v>28</v>
      </c>
      <c r="U29" s="18">
        <f>[25]Novembro!$G$24</f>
        <v>26</v>
      </c>
      <c r="V29" s="18">
        <f>[25]Novembro!$G$25</f>
        <v>24</v>
      </c>
      <c r="W29" s="18">
        <f>[25]Novembro!$G$26</f>
        <v>32</v>
      </c>
      <c r="X29" s="18">
        <f>[25]Novembro!$G$27</f>
        <v>29</v>
      </c>
      <c r="Y29" s="18">
        <f>[25]Novembro!$G$28</f>
        <v>29</v>
      </c>
      <c r="Z29" s="18">
        <f>[25]Novembro!$G$29</f>
        <v>50</v>
      </c>
      <c r="AA29" s="18">
        <f>[25]Novembro!$G$30</f>
        <v>44</v>
      </c>
      <c r="AB29" s="18">
        <f>[25]Novembro!$G$31</f>
        <v>42</v>
      </c>
      <c r="AC29" s="18">
        <f>[25]Novembro!$G$32</f>
        <v>72</v>
      </c>
      <c r="AD29" s="18">
        <f>[25]Novembro!$G$33</f>
        <v>47</v>
      </c>
      <c r="AE29" s="18">
        <f>[25]Novembro!$G$34</f>
        <v>57</v>
      </c>
      <c r="AF29" s="36">
        <f t="shared" si="5"/>
        <v>24</v>
      </c>
      <c r="AG29" s="39">
        <f t="shared" si="6"/>
        <v>42.1</v>
      </c>
    </row>
    <row r="30" spans="1:33" ht="17.100000000000001" customHeight="1" x14ac:dyDescent="0.2">
      <c r="A30" s="15" t="s">
        <v>31</v>
      </c>
      <c r="B30" s="18">
        <f>[26]Novembro!$G$5</f>
        <v>39</v>
      </c>
      <c r="C30" s="18">
        <f>[26]Novembro!$G$6</f>
        <v>58</v>
      </c>
      <c r="D30" s="18">
        <f>[26]Novembro!$G$7</f>
        <v>56</v>
      </c>
      <c r="E30" s="18">
        <f>[26]Novembro!$G$8</f>
        <v>37</v>
      </c>
      <c r="F30" s="18">
        <f>[26]Novembro!$G$9</f>
        <v>35</v>
      </c>
      <c r="G30" s="18">
        <f>[26]Novembro!$G$10</f>
        <v>32</v>
      </c>
      <c r="H30" s="18">
        <f>[26]Novembro!$G$11</f>
        <v>28</v>
      </c>
      <c r="I30" s="18">
        <f>[26]Novembro!$G$12</f>
        <v>47</v>
      </c>
      <c r="J30" s="18">
        <f>[26]Novembro!$G$13</f>
        <v>37</v>
      </c>
      <c r="K30" s="18">
        <f>[26]Novembro!$G$14</f>
        <v>38</v>
      </c>
      <c r="L30" s="18">
        <f>[26]Novembro!$G$15</f>
        <v>43</v>
      </c>
      <c r="M30" s="18">
        <f>[26]Novembro!$G$16</f>
        <v>58</v>
      </c>
      <c r="N30" s="18">
        <f>[26]Novembro!$G$17</f>
        <v>67</v>
      </c>
      <c r="O30" s="18">
        <f>[26]Novembro!$G$18</f>
        <v>48</v>
      </c>
      <c r="P30" s="18">
        <f>[26]Novembro!$G$19</f>
        <v>46</v>
      </c>
      <c r="Q30" s="18">
        <f>[26]Novembro!$G$20</f>
        <v>31</v>
      </c>
      <c r="R30" s="18">
        <f>[26]Novembro!$G$21</f>
        <v>27</v>
      </c>
      <c r="S30" s="18">
        <f>[26]Novembro!$G$22</f>
        <v>19</v>
      </c>
      <c r="T30" s="18">
        <f>[26]Novembro!$G$23</f>
        <v>22</v>
      </c>
      <c r="U30" s="18">
        <f>[26]Novembro!$G$24</f>
        <v>25</v>
      </c>
      <c r="V30" s="18">
        <f>[26]Novembro!$G$25</f>
        <v>23</v>
      </c>
      <c r="W30" s="18">
        <f>[26]Novembro!$G$26</f>
        <v>26</v>
      </c>
      <c r="X30" s="18">
        <f>[26]Novembro!$G$27</f>
        <v>27</v>
      </c>
      <c r="Y30" s="18">
        <f>[26]Novembro!$G$28</f>
        <v>26</v>
      </c>
      <c r="Z30" s="18">
        <f>[26]Novembro!$G$29</f>
        <v>32</v>
      </c>
      <c r="AA30" s="18">
        <f>[26]Novembro!$G$30</f>
        <v>45</v>
      </c>
      <c r="AB30" s="18">
        <f>[26]Novembro!$G$31</f>
        <v>42</v>
      </c>
      <c r="AC30" s="18">
        <f>[26]Novembro!$G$32</f>
        <v>32</v>
      </c>
      <c r="AD30" s="18">
        <f>[26]Novembro!$G$33</f>
        <v>50</v>
      </c>
      <c r="AE30" s="18">
        <f>[26]Novembro!$G$34</f>
        <v>54</v>
      </c>
      <c r="AF30" s="36">
        <f t="shared" si="5"/>
        <v>19</v>
      </c>
      <c r="AG30" s="39">
        <f t="shared" si="6"/>
        <v>38.333333333333336</v>
      </c>
    </row>
    <row r="31" spans="1:33" ht="17.100000000000001" customHeight="1" x14ac:dyDescent="0.2">
      <c r="A31" s="15" t="s">
        <v>51</v>
      </c>
      <c r="B31" s="18">
        <f>[27]Novembro!$G$5</f>
        <v>37</v>
      </c>
      <c r="C31" s="18">
        <f>[27]Novembro!$G$6</f>
        <v>41</v>
      </c>
      <c r="D31" s="18">
        <f>[27]Novembro!$G$7</f>
        <v>63</v>
      </c>
      <c r="E31" s="18">
        <f>[27]Novembro!$G$8</f>
        <v>63</v>
      </c>
      <c r="F31" s="18">
        <f>[27]Novembro!$G$9</f>
        <v>32</v>
      </c>
      <c r="G31" s="18">
        <f>[27]Novembro!$G$10</f>
        <v>34</v>
      </c>
      <c r="H31" s="18">
        <f>[27]Novembro!$G$11</f>
        <v>38</v>
      </c>
      <c r="I31" s="18">
        <f>[27]Novembro!$G$12</f>
        <v>41</v>
      </c>
      <c r="J31" s="18">
        <f>[27]Novembro!$G$13</f>
        <v>51</v>
      </c>
      <c r="K31" s="18">
        <f>[27]Novembro!$G$14</f>
        <v>50</v>
      </c>
      <c r="L31" s="18">
        <f>[27]Novembro!$G$15</f>
        <v>44</v>
      </c>
      <c r="M31" s="18">
        <f>[27]Novembro!$G$16</f>
        <v>84</v>
      </c>
      <c r="N31" s="18">
        <f>[27]Novembro!$G$17</f>
        <v>73</v>
      </c>
      <c r="O31" s="18">
        <f>[27]Novembro!$G$18</f>
        <v>54</v>
      </c>
      <c r="P31" s="18">
        <f>[27]Novembro!$G$19</f>
        <v>56</v>
      </c>
      <c r="Q31" s="18">
        <f>[27]Novembro!$G$20</f>
        <v>44</v>
      </c>
      <c r="R31" s="18">
        <f>[27]Novembro!$G$21</f>
        <v>48</v>
      </c>
      <c r="S31" s="18">
        <f>[27]Novembro!$G$22</f>
        <v>50</v>
      </c>
      <c r="T31" s="18">
        <f>[27]Novembro!$G$23</f>
        <v>31</v>
      </c>
      <c r="U31" s="18">
        <f>[27]Novembro!$G$24</f>
        <v>33</v>
      </c>
      <c r="V31" s="18">
        <f>[27]Novembro!$G$25</f>
        <v>62</v>
      </c>
      <c r="W31" s="18">
        <f>[27]Novembro!$G$26</f>
        <v>53</v>
      </c>
      <c r="X31" s="18">
        <f>[27]Novembro!$G$27</f>
        <v>34</v>
      </c>
      <c r="Y31" s="18">
        <f>[27]Novembro!$G$28</f>
        <v>50</v>
      </c>
      <c r="Z31" s="18">
        <f>[27]Novembro!$G$29</f>
        <v>48</v>
      </c>
      <c r="AA31" s="18">
        <f>[27]Novembro!$G$30</f>
        <v>30</v>
      </c>
      <c r="AB31" s="18">
        <f>[27]Novembro!$G$31</f>
        <v>39</v>
      </c>
      <c r="AC31" s="18">
        <f>[27]Novembro!$G$32</f>
        <v>46</v>
      </c>
      <c r="AD31" s="18">
        <f>[27]Novembro!$G$33</f>
        <v>47</v>
      </c>
      <c r="AE31" s="18">
        <f>[27]Novembro!$G$34</f>
        <v>51</v>
      </c>
      <c r="AF31" s="36">
        <f>MIN(B31:AE31)</f>
        <v>30</v>
      </c>
      <c r="AG31" s="39">
        <f>AVERAGE(B31:AE31)</f>
        <v>47.56666666666667</v>
      </c>
    </row>
    <row r="32" spans="1:33" ht="17.100000000000001" customHeight="1" x14ac:dyDescent="0.2">
      <c r="A32" s="15" t="s">
        <v>20</v>
      </c>
      <c r="B32" s="18" t="str">
        <f>[28]Novembro!$G$5</f>
        <v>*</v>
      </c>
      <c r="C32" s="18" t="str">
        <f>[28]Novembro!$G$6</f>
        <v>*</v>
      </c>
      <c r="D32" s="18">
        <f>[28]Novembro!$G$7</f>
        <v>67</v>
      </c>
      <c r="E32" s="18">
        <f>[28]Novembro!$G$8</f>
        <v>44</v>
      </c>
      <c r="F32" s="18">
        <f>[28]Novembro!$G$9</f>
        <v>31</v>
      </c>
      <c r="G32" s="18">
        <f>[28]Novembro!$G$10</f>
        <v>36</v>
      </c>
      <c r="H32" s="18">
        <f>[28]Novembro!$G$11</f>
        <v>27</v>
      </c>
      <c r="I32" s="18">
        <f>[28]Novembro!$G$12</f>
        <v>29</v>
      </c>
      <c r="J32" s="18">
        <f>[28]Novembro!$G$13</f>
        <v>29</v>
      </c>
      <c r="K32" s="18">
        <f>[28]Novembro!$G$14</f>
        <v>29</v>
      </c>
      <c r="L32" s="18">
        <f>[28]Novembro!$G$15</f>
        <v>38</v>
      </c>
      <c r="M32" s="18">
        <f>[28]Novembro!$G$16</f>
        <v>78</v>
      </c>
      <c r="N32" s="18">
        <f>[28]Novembro!$G$17</f>
        <v>82</v>
      </c>
      <c r="O32" s="18">
        <f>[28]Novembro!$G$18</f>
        <v>59</v>
      </c>
      <c r="P32" s="18">
        <f>[28]Novembro!$G$19</f>
        <v>40</v>
      </c>
      <c r="Q32" s="18">
        <f>[28]Novembro!$G$20</f>
        <v>31</v>
      </c>
      <c r="R32" s="18">
        <f>[28]Novembro!$G$21</f>
        <v>40</v>
      </c>
      <c r="S32" s="18">
        <f>[28]Novembro!$G$22</f>
        <v>28</v>
      </c>
      <c r="T32" s="18">
        <f>[28]Novembro!$G$23</f>
        <v>25</v>
      </c>
      <c r="U32" s="18">
        <f>[28]Novembro!$G$24</f>
        <v>20</v>
      </c>
      <c r="V32" s="18">
        <f>[28]Novembro!$G$25</f>
        <v>17</v>
      </c>
      <c r="W32" s="18">
        <f>[28]Novembro!$G$26</f>
        <v>32</v>
      </c>
      <c r="X32" s="18">
        <f>[28]Novembro!$G$27</f>
        <v>30</v>
      </c>
      <c r="Y32" s="18">
        <f>[28]Novembro!$G$28</f>
        <v>31</v>
      </c>
      <c r="Z32" s="18">
        <f>[28]Novembro!$G$29</f>
        <v>21</v>
      </c>
      <c r="AA32" s="18">
        <f>[28]Novembro!$G$30</f>
        <v>33</v>
      </c>
      <c r="AB32" s="18">
        <f>[28]Novembro!$G$31</f>
        <v>43</v>
      </c>
      <c r="AC32" s="18">
        <f>[28]Novembro!$G$32</f>
        <v>35</v>
      </c>
      <c r="AD32" s="18">
        <f>[28]Novembro!$G$33</f>
        <v>34</v>
      </c>
      <c r="AE32" s="18">
        <f>[28]Novembro!$G$34</f>
        <v>35</v>
      </c>
      <c r="AF32" s="36">
        <f>MIN(B32:AE32)</f>
        <v>17</v>
      </c>
      <c r="AG32" s="39">
        <f>AVERAGE(B32:AE32)</f>
        <v>37.285714285714285</v>
      </c>
    </row>
    <row r="33" spans="1:35" s="5" customFormat="1" ht="17.100000000000001" customHeight="1" x14ac:dyDescent="0.2">
      <c r="A33" s="31" t="s">
        <v>35</v>
      </c>
      <c r="B33" s="30">
        <f t="shared" ref="B33:AF33" si="7">MIN(B5:B32)</f>
        <v>27</v>
      </c>
      <c r="C33" s="30">
        <f t="shared" si="7"/>
        <v>27</v>
      </c>
      <c r="D33" s="30">
        <f t="shared" si="7"/>
        <v>25</v>
      </c>
      <c r="E33" s="30">
        <f t="shared" si="7"/>
        <v>18</v>
      </c>
      <c r="F33" s="30">
        <f t="shared" si="7"/>
        <v>28</v>
      </c>
      <c r="G33" s="30">
        <f t="shared" si="7"/>
        <v>23</v>
      </c>
      <c r="H33" s="30">
        <f t="shared" si="7"/>
        <v>23</v>
      </c>
      <c r="I33" s="30">
        <f t="shared" si="7"/>
        <v>20</v>
      </c>
      <c r="J33" s="30">
        <f t="shared" si="7"/>
        <v>28</v>
      </c>
      <c r="K33" s="30">
        <f t="shared" si="7"/>
        <v>29</v>
      </c>
      <c r="L33" s="30">
        <f t="shared" si="7"/>
        <v>32</v>
      </c>
      <c r="M33" s="30">
        <f t="shared" si="7"/>
        <v>39</v>
      </c>
      <c r="N33" s="30">
        <f t="shared" si="7"/>
        <v>44</v>
      </c>
      <c r="O33" s="30">
        <f t="shared" si="7"/>
        <v>32</v>
      </c>
      <c r="P33" s="30">
        <f t="shared" si="7"/>
        <v>38</v>
      </c>
      <c r="Q33" s="30">
        <f t="shared" si="7"/>
        <v>26</v>
      </c>
      <c r="R33" s="30">
        <f t="shared" si="7"/>
        <v>25</v>
      </c>
      <c r="S33" s="30">
        <f t="shared" si="7"/>
        <v>17</v>
      </c>
      <c r="T33" s="30">
        <f t="shared" si="7"/>
        <v>16</v>
      </c>
      <c r="U33" s="30">
        <f t="shared" si="7"/>
        <v>17</v>
      </c>
      <c r="V33" s="30">
        <f t="shared" si="7"/>
        <v>16</v>
      </c>
      <c r="W33" s="30">
        <f t="shared" si="7"/>
        <v>17</v>
      </c>
      <c r="X33" s="30">
        <f t="shared" si="7"/>
        <v>20</v>
      </c>
      <c r="Y33" s="30">
        <f t="shared" si="7"/>
        <v>21</v>
      </c>
      <c r="Z33" s="30">
        <f t="shared" si="7"/>
        <v>21</v>
      </c>
      <c r="AA33" s="30">
        <f t="shared" si="7"/>
        <v>17</v>
      </c>
      <c r="AB33" s="30">
        <f t="shared" si="7"/>
        <v>32</v>
      </c>
      <c r="AC33" s="30">
        <f t="shared" si="7"/>
        <v>25</v>
      </c>
      <c r="AD33" s="30">
        <f t="shared" si="7"/>
        <v>34</v>
      </c>
      <c r="AE33" s="30">
        <f t="shared" si="7"/>
        <v>35</v>
      </c>
      <c r="AF33" s="36">
        <f t="shared" si="7"/>
        <v>16</v>
      </c>
      <c r="AG33" s="38">
        <f>AVERAGE(AG5:AG32)</f>
        <v>40.500064508562041</v>
      </c>
    </row>
    <row r="34" spans="1:35" s="57" customFormat="1" x14ac:dyDescent="0.2">
      <c r="A34" s="81"/>
      <c r="B34" s="82"/>
      <c r="C34" s="82"/>
      <c r="D34" s="82" t="s">
        <v>138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03"/>
      <c r="AG34" s="104"/>
    </row>
    <row r="35" spans="1:35" s="57" customFormat="1" x14ac:dyDescent="0.2">
      <c r="A35" s="85"/>
      <c r="B35" s="86"/>
      <c r="C35" s="86"/>
      <c r="D35" s="86"/>
      <c r="E35" s="86"/>
      <c r="F35" s="86"/>
      <c r="G35" s="86"/>
      <c r="H35" s="87"/>
      <c r="I35" s="87"/>
      <c r="J35" s="87"/>
      <c r="K35" s="87"/>
      <c r="L35" s="87" t="s">
        <v>52</v>
      </c>
      <c r="M35" s="87"/>
      <c r="N35" s="87"/>
      <c r="O35" s="87"/>
      <c r="P35" s="87"/>
      <c r="Q35" s="129" t="s">
        <v>139</v>
      </c>
      <c r="R35" s="129"/>
      <c r="S35" s="129"/>
      <c r="T35" s="129"/>
      <c r="U35" s="129"/>
      <c r="V35" s="87"/>
      <c r="W35" s="87"/>
      <c r="X35" s="87"/>
      <c r="Y35" s="87"/>
      <c r="Z35" s="88"/>
      <c r="AA35" s="88"/>
      <c r="AB35" s="88"/>
      <c r="AC35" s="87"/>
      <c r="AD35" s="89"/>
      <c r="AE35" s="87"/>
      <c r="AF35" s="87"/>
      <c r="AG35" s="98"/>
      <c r="AH35" s="77"/>
    </row>
    <row r="36" spans="1:35" s="57" customFormat="1" x14ac:dyDescent="0.2">
      <c r="A36" s="91"/>
      <c r="B36" s="87"/>
      <c r="C36" s="87"/>
      <c r="D36" s="87"/>
      <c r="E36" s="87"/>
      <c r="F36" s="87"/>
      <c r="G36" s="87"/>
      <c r="H36" s="87"/>
      <c r="I36" s="92"/>
      <c r="J36" s="92"/>
      <c r="K36" s="92"/>
      <c r="L36" s="92" t="s">
        <v>53</v>
      </c>
      <c r="M36" s="92"/>
      <c r="N36" s="92"/>
      <c r="O36" s="92"/>
      <c r="P36" s="92"/>
      <c r="Q36" s="130" t="s">
        <v>140</v>
      </c>
      <c r="R36" s="130"/>
      <c r="S36" s="130"/>
      <c r="T36" s="130"/>
      <c r="U36" s="130"/>
      <c r="V36" s="92"/>
      <c r="W36" s="92"/>
      <c r="X36" s="92"/>
      <c r="Y36" s="92"/>
      <c r="Z36" s="87"/>
      <c r="AA36" s="87"/>
      <c r="AB36" s="87"/>
      <c r="AC36" s="87"/>
      <c r="AD36" s="89"/>
      <c r="AE36" s="93"/>
      <c r="AF36" s="105"/>
      <c r="AG36" s="90"/>
      <c r="AH36" s="77"/>
      <c r="AI36" s="77"/>
    </row>
    <row r="37" spans="1:35" s="57" customFormat="1" x14ac:dyDescent="0.2">
      <c r="A37" s="95"/>
      <c r="B37" s="96"/>
      <c r="C37" s="96"/>
      <c r="D37" s="96"/>
      <c r="E37" s="96" t="s">
        <v>141</v>
      </c>
      <c r="F37" s="96"/>
      <c r="G37" s="96"/>
      <c r="H37" s="96"/>
      <c r="I37" s="96"/>
      <c r="J37" s="88"/>
      <c r="K37" s="87"/>
      <c r="L37" s="87"/>
      <c r="M37" s="87"/>
      <c r="N37" s="87"/>
      <c r="O37" s="87"/>
      <c r="P37" s="87"/>
      <c r="Q37" s="97"/>
      <c r="R37" s="97"/>
      <c r="S37" s="9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9"/>
      <c r="AG37" s="106"/>
      <c r="AH37" s="80"/>
    </row>
    <row r="38" spans="1:35" ht="13.5" thickBot="1" x14ac:dyDescent="0.25">
      <c r="A38" s="99"/>
      <c r="B38" s="100"/>
      <c r="C38" s="101"/>
      <c r="D38" s="101"/>
      <c r="E38" s="101"/>
      <c r="F38" s="101"/>
      <c r="G38" s="101"/>
      <c r="H38" s="101"/>
      <c r="I38" s="101"/>
      <c r="J38" s="101"/>
      <c r="K38" s="100"/>
      <c r="L38" s="101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7"/>
      <c r="AG38" s="108"/>
    </row>
    <row r="43" spans="1:35" x14ac:dyDescent="0.2">
      <c r="T43" s="2" t="s">
        <v>54</v>
      </c>
      <c r="AF43" s="6" t="s">
        <v>54</v>
      </c>
    </row>
  </sheetData>
  <sheetProtection password="C6EC" sheet="1" objects="1" scenarios="1"/>
  <mergeCells count="35">
    <mergeCell ref="Q35:U35"/>
    <mergeCell ref="Q36:U36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6" zoomScale="90" zoomScaleNormal="90" workbookViewId="0">
      <selection activeCell="X43" sqref="X4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s="4" customFormat="1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1:32" s="5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34" t="s">
        <v>41</v>
      </c>
    </row>
    <row r="4" spans="1:32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</row>
    <row r="5" spans="1:32" s="5" customFormat="1" ht="20.100000000000001" customHeight="1" x14ac:dyDescent="0.2">
      <c r="A5" s="15" t="s">
        <v>47</v>
      </c>
      <c r="B5" s="16">
        <f>[1]Novembro!$H$5</f>
        <v>17.64</v>
      </c>
      <c r="C5" s="16">
        <f>[1]Novembro!$H$6</f>
        <v>15.48</v>
      </c>
      <c r="D5" s="16">
        <f>[1]Novembro!$H$7</f>
        <v>10.8</v>
      </c>
      <c r="E5" s="16">
        <f>[1]Novembro!$H$8</f>
        <v>7.9200000000000008</v>
      </c>
      <c r="F5" s="16">
        <f>[1]Novembro!$H$9</f>
        <v>12.6</v>
      </c>
      <c r="G5" s="16">
        <f>[1]Novembro!$H$10</f>
        <v>11.16</v>
      </c>
      <c r="H5" s="16">
        <f>[1]Novembro!$H$11</f>
        <v>10.08</v>
      </c>
      <c r="I5" s="16">
        <f>[1]Novembro!$H$12</f>
        <v>14.04</v>
      </c>
      <c r="J5" s="16">
        <f>[1]Novembro!$H$13</f>
        <v>13.32</v>
      </c>
      <c r="K5" s="16">
        <f>[1]Novembro!$H$14</f>
        <v>6.84</v>
      </c>
      <c r="L5" s="16">
        <f>[1]Novembro!$H$15</f>
        <v>14.76</v>
      </c>
      <c r="M5" s="16">
        <f>[1]Novembro!$H$16</f>
        <v>10.8</v>
      </c>
      <c r="N5" s="16">
        <f>[1]Novembro!$H$17</f>
        <v>11.520000000000001</v>
      </c>
      <c r="O5" s="16">
        <f>[1]Novembro!$H$18</f>
        <v>7.5600000000000005</v>
      </c>
      <c r="P5" s="16">
        <f>[1]Novembro!$H$19</f>
        <v>9.7200000000000006</v>
      </c>
      <c r="Q5" s="16">
        <f>[1]Novembro!$H$20</f>
        <v>10.44</v>
      </c>
      <c r="R5" s="16">
        <f>[1]Novembro!$H$21</f>
        <v>16.2</v>
      </c>
      <c r="S5" s="16">
        <f>[1]Novembro!$H$22</f>
        <v>16.2</v>
      </c>
      <c r="T5" s="16">
        <f>[1]Novembro!$H$23</f>
        <v>15.840000000000002</v>
      </c>
      <c r="U5" s="16">
        <f>[1]Novembro!$H$24</f>
        <v>15.840000000000002</v>
      </c>
      <c r="V5" s="16">
        <f>[1]Novembro!$H$25</f>
        <v>7.5600000000000005</v>
      </c>
      <c r="W5" s="16">
        <f>[1]Novembro!$H$26</f>
        <v>12.96</v>
      </c>
      <c r="X5" s="16">
        <f>[1]Novembro!$H$27</f>
        <v>9.7200000000000006</v>
      </c>
      <c r="Y5" s="16">
        <f>[1]Novembro!$H$28</f>
        <v>7.5600000000000005</v>
      </c>
      <c r="Z5" s="16">
        <f>[1]Novembro!$H$29</f>
        <v>11.879999999999999</v>
      </c>
      <c r="AA5" s="16">
        <f>[1]Novembro!$H$30</f>
        <v>12.96</v>
      </c>
      <c r="AB5" s="16">
        <f>[1]Novembro!$H$31</f>
        <v>9.7200000000000006</v>
      </c>
      <c r="AC5" s="16">
        <f>[1]Novembro!$H$32</f>
        <v>11.520000000000001</v>
      </c>
      <c r="AD5" s="16">
        <f>[1]Novembro!$H$33</f>
        <v>15.840000000000002</v>
      </c>
      <c r="AE5" s="16">
        <f>[1]Novembro!$H$34</f>
        <v>12.6</v>
      </c>
      <c r="AF5" s="35">
        <f t="shared" ref="AF5:AF14" si="1">MAX(B5:AE5)</f>
        <v>17.64</v>
      </c>
    </row>
    <row r="6" spans="1:32" ht="17.100000000000001" customHeight="1" x14ac:dyDescent="0.2">
      <c r="A6" s="15" t="s">
        <v>0</v>
      </c>
      <c r="B6" s="17">
        <f>[2]Novembro!$H$5</f>
        <v>21.240000000000002</v>
      </c>
      <c r="C6" s="17">
        <f>[2]Novembro!$H$6</f>
        <v>26.28</v>
      </c>
      <c r="D6" s="17">
        <f>[2]Novembro!$H$7</f>
        <v>8.64</v>
      </c>
      <c r="E6" s="17">
        <f>[2]Novembro!$H$8</f>
        <v>8.2799999999999994</v>
      </c>
      <c r="F6" s="17">
        <f>[2]Novembro!$H$9</f>
        <v>15.120000000000001</v>
      </c>
      <c r="G6" s="17">
        <f>[2]Novembro!$H$10</f>
        <v>18</v>
      </c>
      <c r="H6" s="17">
        <f>[2]Novembro!$H$11</f>
        <v>13.32</v>
      </c>
      <c r="I6" s="17">
        <f>[2]Novembro!$H$12</f>
        <v>18</v>
      </c>
      <c r="J6" s="17">
        <f>[2]Novembro!$H$13</f>
        <v>12.96</v>
      </c>
      <c r="K6" s="17">
        <f>[2]Novembro!$H$14</f>
        <v>7.9200000000000008</v>
      </c>
      <c r="L6" s="17">
        <f>[2]Novembro!$H$15</f>
        <v>29.880000000000003</v>
      </c>
      <c r="M6" s="17">
        <f>[2]Novembro!$H$16</f>
        <v>13.68</v>
      </c>
      <c r="N6" s="17">
        <f>[2]Novembro!$H$17</f>
        <v>21.240000000000002</v>
      </c>
      <c r="O6" s="17">
        <f>[2]Novembro!$H$18</f>
        <v>19.8</v>
      </c>
      <c r="P6" s="17">
        <f>[2]Novembro!$H$19</f>
        <v>13.68</v>
      </c>
      <c r="Q6" s="17">
        <f>[2]Novembro!$H$20</f>
        <v>11.520000000000001</v>
      </c>
      <c r="R6" s="17">
        <f>[2]Novembro!$H$21</f>
        <v>22.68</v>
      </c>
      <c r="S6" s="17">
        <f>[2]Novembro!$H$22</f>
        <v>15.120000000000001</v>
      </c>
      <c r="T6" s="17">
        <f>[2]Novembro!$H$23</f>
        <v>32.4</v>
      </c>
      <c r="U6" s="17">
        <f>[2]Novembro!$H$24</f>
        <v>23.040000000000003</v>
      </c>
      <c r="V6" s="17">
        <f>[2]Novembro!$H$25</f>
        <v>11.520000000000001</v>
      </c>
      <c r="W6" s="17">
        <f>[2]Novembro!$H$26</f>
        <v>9.7200000000000006</v>
      </c>
      <c r="X6" s="17">
        <f>[2]Novembro!$H$27</f>
        <v>10.44</v>
      </c>
      <c r="Y6" s="17">
        <f>[2]Novembro!$H$28</f>
        <v>12.24</v>
      </c>
      <c r="Z6" s="17">
        <f>[2]Novembro!$H$29</f>
        <v>18.36</v>
      </c>
      <c r="AA6" s="17">
        <f>[2]Novembro!$H$30</f>
        <v>16.2</v>
      </c>
      <c r="AB6" s="17">
        <f>[2]Novembro!$H$31</f>
        <v>19.079999999999998</v>
      </c>
      <c r="AC6" s="17">
        <f>[2]Novembro!$H$32</f>
        <v>16.920000000000002</v>
      </c>
      <c r="AD6" s="17">
        <f>[2]Novembro!$H$33</f>
        <v>8.64</v>
      </c>
      <c r="AE6" s="17">
        <f>[2]Novembro!$H$34</f>
        <v>12.6</v>
      </c>
      <c r="AF6" s="36">
        <f t="shared" si="1"/>
        <v>32.4</v>
      </c>
    </row>
    <row r="7" spans="1:32" ht="17.100000000000001" customHeight="1" x14ac:dyDescent="0.2">
      <c r="A7" s="15" t="s">
        <v>1</v>
      </c>
      <c r="B7" s="17">
        <f>[3]Novembro!$H$5</f>
        <v>21.96</v>
      </c>
      <c r="C7" s="17">
        <f>[3]Novembro!$H$6</f>
        <v>15.48</v>
      </c>
      <c r="D7" s="17">
        <f>[3]Novembro!$H$7</f>
        <v>12.96</v>
      </c>
      <c r="E7" s="17">
        <f>[3]Novembro!$H$8</f>
        <v>13.68</v>
      </c>
      <c r="F7" s="17">
        <f>[3]Novembro!$H$9</f>
        <v>11.520000000000001</v>
      </c>
      <c r="G7" s="17">
        <f>[3]Novembro!$H$10</f>
        <v>9.7200000000000006</v>
      </c>
      <c r="H7" s="17">
        <f>[3]Novembro!$H$11</f>
        <v>9.7200000000000006</v>
      </c>
      <c r="I7" s="17">
        <f>[3]Novembro!$H$12</f>
        <v>16.559999999999999</v>
      </c>
      <c r="J7" s="17">
        <f>[3]Novembro!$H$13</f>
        <v>10.8</v>
      </c>
      <c r="K7" s="17">
        <f>[3]Novembro!$H$14</f>
        <v>11.520000000000001</v>
      </c>
      <c r="L7" s="17">
        <f>[3]Novembro!$H$15</f>
        <v>23.400000000000002</v>
      </c>
      <c r="M7" s="17">
        <f>[3]Novembro!$H$16</f>
        <v>7.5600000000000005</v>
      </c>
      <c r="N7" s="17">
        <f>[3]Novembro!$H$17</f>
        <v>12.6</v>
      </c>
      <c r="O7" s="17">
        <f>[3]Novembro!$H$18</f>
        <v>12.24</v>
      </c>
      <c r="P7" s="17">
        <f>[3]Novembro!$H$19</f>
        <v>14.04</v>
      </c>
      <c r="Q7" s="17">
        <f>[3]Novembro!$H$20</f>
        <v>15.120000000000001</v>
      </c>
      <c r="R7" s="17">
        <f>[3]Novembro!$H$21</f>
        <v>14.4</v>
      </c>
      <c r="S7" s="17">
        <f>[3]Novembro!$H$22</f>
        <v>16.920000000000002</v>
      </c>
      <c r="T7" s="17">
        <f>[3]Novembro!$H$23</f>
        <v>12.96</v>
      </c>
      <c r="U7" s="17">
        <f>[3]Novembro!$H$24</f>
        <v>12.24</v>
      </c>
      <c r="V7" s="17">
        <f>[3]Novembro!$H$25</f>
        <v>11.16</v>
      </c>
      <c r="W7" s="17">
        <f>[3]Novembro!$H$26</f>
        <v>8.2799999999999994</v>
      </c>
      <c r="X7" s="17">
        <f>[3]Novembro!$H$27</f>
        <v>6.84</v>
      </c>
      <c r="Y7" s="17">
        <f>[3]Novembro!$H$28</f>
        <v>12.24</v>
      </c>
      <c r="Z7" s="17">
        <f>[3]Novembro!$H$29</f>
        <v>12.24</v>
      </c>
      <c r="AA7" s="17">
        <f>[3]Novembro!$H$30</f>
        <v>12.96</v>
      </c>
      <c r="AB7" s="17">
        <f>[3]Novembro!$H$31</f>
        <v>14.4</v>
      </c>
      <c r="AC7" s="17">
        <f>[3]Novembro!$H$32</f>
        <v>20.88</v>
      </c>
      <c r="AD7" s="17">
        <f>[3]Novembro!$H$33</f>
        <v>9.3600000000000012</v>
      </c>
      <c r="AE7" s="17">
        <f>[3]Novembro!$H$34</f>
        <v>10.44</v>
      </c>
      <c r="AF7" s="36">
        <f t="shared" si="1"/>
        <v>23.400000000000002</v>
      </c>
    </row>
    <row r="8" spans="1:32" ht="17.100000000000001" customHeight="1" x14ac:dyDescent="0.2">
      <c r="A8" s="15" t="s">
        <v>55</v>
      </c>
      <c r="B8" s="17">
        <f>[4]Novembro!$H$5</f>
        <v>24.840000000000003</v>
      </c>
      <c r="C8" s="17">
        <f>[4]Novembro!$H$6</f>
        <v>34.56</v>
      </c>
      <c r="D8" s="17">
        <f>[4]Novembro!$H$7</f>
        <v>15.48</v>
      </c>
      <c r="E8" s="17">
        <f>[4]Novembro!$H$8</f>
        <v>12.6</v>
      </c>
      <c r="F8" s="17">
        <f>[4]Novembro!$H$9</f>
        <v>20.16</v>
      </c>
      <c r="G8" s="17">
        <f>[4]Novembro!$H$10</f>
        <v>23.759999999999998</v>
      </c>
      <c r="H8" s="17">
        <f>[4]Novembro!$H$11</f>
        <v>20.88</v>
      </c>
      <c r="I8" s="17">
        <f>[4]Novembro!$H$12</f>
        <v>19.440000000000001</v>
      </c>
      <c r="J8" s="17">
        <f>[4]Novembro!$H$13</f>
        <v>19.440000000000001</v>
      </c>
      <c r="K8" s="17">
        <f>[4]Novembro!$H$14</f>
        <v>13.32</v>
      </c>
      <c r="L8" s="17">
        <f>[4]Novembro!$H$15</f>
        <v>24.48</v>
      </c>
      <c r="M8" s="17">
        <f>[4]Novembro!$H$16</f>
        <v>20.88</v>
      </c>
      <c r="N8" s="17">
        <f>[4]Novembro!$H$17</f>
        <v>27</v>
      </c>
      <c r="O8" s="17">
        <f>[4]Novembro!$H$18</f>
        <v>20.88</v>
      </c>
      <c r="P8" s="17">
        <f>[4]Novembro!$H$19</f>
        <v>21.240000000000002</v>
      </c>
      <c r="Q8" s="17">
        <f>[4]Novembro!$H$20</f>
        <v>14.4</v>
      </c>
      <c r="R8" s="17">
        <f>[4]Novembro!$H$21</f>
        <v>24.12</v>
      </c>
      <c r="S8" s="17">
        <f>[4]Novembro!$H$22</f>
        <v>23.400000000000002</v>
      </c>
      <c r="T8" s="17">
        <f>[4]Novembro!$H$23</f>
        <v>31.319999999999997</v>
      </c>
      <c r="U8" s="17">
        <f>[4]Novembro!$H$24</f>
        <v>24.48</v>
      </c>
      <c r="V8" s="17">
        <f>[4]Novembro!$H$25</f>
        <v>16.920000000000002</v>
      </c>
      <c r="W8" s="17">
        <f>[4]Novembro!$H$26</f>
        <v>13.32</v>
      </c>
      <c r="X8" s="17">
        <f>[4]Novembro!$H$27</f>
        <v>18.36</v>
      </c>
      <c r="Y8" s="17">
        <f>[4]Novembro!$H$28</f>
        <v>12.96</v>
      </c>
      <c r="Z8" s="17">
        <f>[4]Novembro!$H$29</f>
        <v>27.720000000000002</v>
      </c>
      <c r="AA8" s="17">
        <f>[4]Novembro!$H$30</f>
        <v>24.840000000000003</v>
      </c>
      <c r="AB8" s="17">
        <f>[4]Novembro!$H$31</f>
        <v>23.040000000000003</v>
      </c>
      <c r="AC8" s="17">
        <f>[4]Novembro!$H$32</f>
        <v>17.64</v>
      </c>
      <c r="AD8" s="17">
        <f>[4]Novembro!$H$33</f>
        <v>20.16</v>
      </c>
      <c r="AE8" s="17">
        <f>[4]Novembro!$H$34</f>
        <v>24.48</v>
      </c>
      <c r="AF8" s="36">
        <f t="shared" ref="AF8" si="2">MAX(B8:AE8)</f>
        <v>34.56</v>
      </c>
    </row>
    <row r="9" spans="1:32" ht="17.100000000000001" customHeight="1" x14ac:dyDescent="0.2">
      <c r="A9" s="15" t="s">
        <v>48</v>
      </c>
      <c r="B9" s="17">
        <f>[5]Novembro!$H$5</f>
        <v>21.6</v>
      </c>
      <c r="C9" s="17">
        <f>[5]Novembro!$H$6</f>
        <v>44.64</v>
      </c>
      <c r="D9" s="17">
        <f>[5]Novembro!$H$7</f>
        <v>15.48</v>
      </c>
      <c r="E9" s="17">
        <f>[5]Novembro!$H$8</f>
        <v>11.520000000000001</v>
      </c>
      <c r="F9" s="17">
        <f>[5]Novembro!$H$9</f>
        <v>8.2799999999999994</v>
      </c>
      <c r="G9" s="17">
        <f>[5]Novembro!$H$10</f>
        <v>13.32</v>
      </c>
      <c r="H9" s="17">
        <f>[5]Novembro!$H$11</f>
        <v>12.24</v>
      </c>
      <c r="I9" s="17">
        <f>[5]Novembro!$H$12</f>
        <v>27.720000000000002</v>
      </c>
      <c r="J9" s="17">
        <f>[5]Novembro!$H$13</f>
        <v>12.6</v>
      </c>
      <c r="K9" s="17">
        <f>[5]Novembro!$H$14</f>
        <v>32.76</v>
      </c>
      <c r="L9" s="17">
        <f>[5]Novembro!$H$15</f>
        <v>26.28</v>
      </c>
      <c r="M9" s="17">
        <f>[5]Novembro!$H$16</f>
        <v>10.44</v>
      </c>
      <c r="N9" s="17">
        <f>[5]Novembro!$H$17</f>
        <v>12.96</v>
      </c>
      <c r="O9" s="17">
        <f>[5]Novembro!$H$18</f>
        <v>9.7200000000000006</v>
      </c>
      <c r="P9" s="17">
        <f>[5]Novembro!$H$19</f>
        <v>19.440000000000001</v>
      </c>
      <c r="Q9" s="17">
        <f>[5]Novembro!$H$20</f>
        <v>14.04</v>
      </c>
      <c r="R9" s="17">
        <f>[5]Novembro!$H$21</f>
        <v>23.400000000000002</v>
      </c>
      <c r="S9" s="17">
        <f>[5]Novembro!$H$22</f>
        <v>18.720000000000002</v>
      </c>
      <c r="T9" s="17">
        <f>[5]Novembro!$H$23</f>
        <v>10.8</v>
      </c>
      <c r="U9" s="17">
        <f>[5]Novembro!$H$24</f>
        <v>12.96</v>
      </c>
      <c r="V9" s="17">
        <f>[5]Novembro!$H$25</f>
        <v>11.520000000000001</v>
      </c>
      <c r="W9" s="17">
        <f>[5]Novembro!$H$26</f>
        <v>12.6</v>
      </c>
      <c r="X9" s="17">
        <f>[5]Novembro!$H$27</f>
        <v>12.6</v>
      </c>
      <c r="Y9" s="17">
        <f>[5]Novembro!$H$28</f>
        <v>12.96</v>
      </c>
      <c r="Z9" s="17">
        <f>[5]Novembro!$H$29</f>
        <v>12.24</v>
      </c>
      <c r="AA9" s="17">
        <f>[5]Novembro!$H$30</f>
        <v>15.120000000000001</v>
      </c>
      <c r="AB9" s="17">
        <f>[5]Novembro!$H$31</f>
        <v>17.28</v>
      </c>
      <c r="AC9" s="17">
        <f>[5]Novembro!$H$32</f>
        <v>18</v>
      </c>
      <c r="AD9" s="17">
        <f>[5]Novembro!$H$33</f>
        <v>14.04</v>
      </c>
      <c r="AE9" s="17">
        <f>[5]Novembro!$H$34</f>
        <v>11.16</v>
      </c>
      <c r="AF9" s="36">
        <f t="shared" si="1"/>
        <v>44.64</v>
      </c>
    </row>
    <row r="10" spans="1:32" ht="17.100000000000001" customHeight="1" x14ac:dyDescent="0.2">
      <c r="A10" s="15" t="s">
        <v>2</v>
      </c>
      <c r="B10" s="17">
        <f>[6]Novembro!$H$5</f>
        <v>31.319999999999997</v>
      </c>
      <c r="C10" s="17">
        <f>[6]Novembro!$H$6</f>
        <v>27</v>
      </c>
      <c r="D10" s="17">
        <f>[6]Novembro!$H$7</f>
        <v>20.16</v>
      </c>
      <c r="E10" s="17">
        <f>[6]Novembro!$H$8</f>
        <v>18</v>
      </c>
      <c r="F10" s="17">
        <f>[6]Novembro!$H$9</f>
        <v>25.2</v>
      </c>
      <c r="G10" s="17">
        <f>[6]Novembro!$H$10</f>
        <v>22.68</v>
      </c>
      <c r="H10" s="17">
        <f>[6]Novembro!$H$11</f>
        <v>20.52</v>
      </c>
      <c r="I10" s="17">
        <f>[6]Novembro!$H$12</f>
        <v>23.040000000000003</v>
      </c>
      <c r="J10" s="17">
        <f>[6]Novembro!$H$13</f>
        <v>15.840000000000002</v>
      </c>
      <c r="K10" s="17">
        <f>[6]Novembro!$H$14</f>
        <v>11.520000000000001</v>
      </c>
      <c r="L10" s="17">
        <f>[6]Novembro!$H$15</f>
        <v>27.36</v>
      </c>
      <c r="M10" s="17">
        <f>[6]Novembro!$H$16</f>
        <v>18.36</v>
      </c>
      <c r="N10" s="17">
        <f>[6]Novembro!$H$17</f>
        <v>24.840000000000003</v>
      </c>
      <c r="O10" s="17">
        <f>[6]Novembro!$H$18</f>
        <v>22.68</v>
      </c>
      <c r="P10" s="17">
        <f>[6]Novembro!$H$19</f>
        <v>14.4</v>
      </c>
      <c r="Q10" s="17">
        <f>[6]Novembro!$H$20</f>
        <v>14.4</v>
      </c>
      <c r="R10" s="17">
        <f>[6]Novembro!$H$21</f>
        <v>23.040000000000003</v>
      </c>
      <c r="S10" s="17">
        <f>[6]Novembro!$H$22</f>
        <v>28.8</v>
      </c>
      <c r="T10" s="17">
        <f>[6]Novembro!$H$23</f>
        <v>28.8</v>
      </c>
      <c r="U10" s="17">
        <f>[6]Novembro!$H$24</f>
        <v>26.28</v>
      </c>
      <c r="V10" s="17">
        <f>[6]Novembro!$H$25</f>
        <v>20.16</v>
      </c>
      <c r="W10" s="17">
        <f>[6]Novembro!$H$26</f>
        <v>16.559999999999999</v>
      </c>
      <c r="X10" s="17">
        <f>[6]Novembro!$H$27</f>
        <v>21.240000000000002</v>
      </c>
      <c r="Y10" s="17">
        <f>[6]Novembro!$H$28</f>
        <v>12.96</v>
      </c>
      <c r="Z10" s="17">
        <f>[6]Novembro!$H$29</f>
        <v>40.32</v>
      </c>
      <c r="AA10" s="17">
        <f>[6]Novembro!$H$30</f>
        <v>23.400000000000002</v>
      </c>
      <c r="AB10" s="17">
        <f>[6]Novembro!$H$31</f>
        <v>13.32</v>
      </c>
      <c r="AC10" s="17">
        <f>[6]Novembro!$H$32</f>
        <v>17.64</v>
      </c>
      <c r="AD10" s="17">
        <f>[6]Novembro!$H$33</f>
        <v>14.4</v>
      </c>
      <c r="AE10" s="17">
        <f>[6]Novembro!$H$34</f>
        <v>16.559999999999999</v>
      </c>
      <c r="AF10" s="36">
        <f t="shared" si="1"/>
        <v>40.32</v>
      </c>
    </row>
    <row r="11" spans="1:32" ht="17.100000000000001" customHeight="1" x14ac:dyDescent="0.2">
      <c r="A11" s="15" t="s">
        <v>3</v>
      </c>
      <c r="B11" s="17">
        <f>[7]Novembro!$H$5</f>
        <v>16.920000000000002</v>
      </c>
      <c r="C11" s="17">
        <f>[7]Novembro!$H$6</f>
        <v>31.680000000000003</v>
      </c>
      <c r="D11" s="17">
        <f>[7]Novembro!$H$7</f>
        <v>13.68</v>
      </c>
      <c r="E11" s="17">
        <f>[7]Novembro!$H$8</f>
        <v>14.4</v>
      </c>
      <c r="F11" s="17">
        <f>[7]Novembro!$H$9</f>
        <v>18.36</v>
      </c>
      <c r="G11" s="17">
        <f>[7]Novembro!$H$10</f>
        <v>15.840000000000002</v>
      </c>
      <c r="H11" s="17">
        <f>[7]Novembro!$H$11</f>
        <v>10.08</v>
      </c>
      <c r="I11" s="17">
        <f>[7]Novembro!$H$12</f>
        <v>12.96</v>
      </c>
      <c r="J11" s="17">
        <f>[7]Novembro!$H$13</f>
        <v>13.68</v>
      </c>
      <c r="K11" s="17">
        <f>[7]Novembro!$H$14</f>
        <v>13.68</v>
      </c>
      <c r="L11" s="17">
        <f>[7]Novembro!$H$15</f>
        <v>13.68</v>
      </c>
      <c r="M11" s="17">
        <f>[7]Novembro!$H$16</f>
        <v>12.6</v>
      </c>
      <c r="N11" s="17">
        <f>[7]Novembro!$H$17</f>
        <v>17.28</v>
      </c>
      <c r="O11" s="17">
        <f>[7]Novembro!$H$18</f>
        <v>11.16</v>
      </c>
      <c r="P11" s="17">
        <f>[7]Novembro!$H$19</f>
        <v>13.68</v>
      </c>
      <c r="Q11" s="17">
        <f>[7]Novembro!$H$20</f>
        <v>15.840000000000002</v>
      </c>
      <c r="R11" s="17">
        <f>[7]Novembro!$H$21</f>
        <v>12.96</v>
      </c>
      <c r="S11" s="17">
        <f>[7]Novembro!$H$22</f>
        <v>13.68</v>
      </c>
      <c r="T11" s="17">
        <f>[7]Novembro!$H$23</f>
        <v>27</v>
      </c>
      <c r="U11" s="17">
        <f>[7]Novembro!$H$24</f>
        <v>12.96</v>
      </c>
      <c r="V11" s="17">
        <f>[7]Novembro!$H$25</f>
        <v>20.16</v>
      </c>
      <c r="W11" s="17">
        <f>[7]Novembro!$H$26</f>
        <v>11.879999999999999</v>
      </c>
      <c r="X11" s="17">
        <f>[7]Novembro!$H$27</f>
        <v>12.24</v>
      </c>
      <c r="Y11" s="17">
        <f>[7]Novembro!$H$28</f>
        <v>14.4</v>
      </c>
      <c r="Z11" s="17">
        <f>[7]Novembro!$H$29</f>
        <v>9.3600000000000012</v>
      </c>
      <c r="AA11" s="17">
        <f>[7]Novembro!$H$30</f>
        <v>8.64</v>
      </c>
      <c r="AB11" s="17">
        <f>[7]Novembro!$H$31</f>
        <v>13.32</v>
      </c>
      <c r="AC11" s="17">
        <f>[7]Novembro!$H$32</f>
        <v>20.16</v>
      </c>
      <c r="AD11" s="17">
        <f>[7]Novembro!$H$33</f>
        <v>14.4</v>
      </c>
      <c r="AE11" s="17">
        <f>[7]Novembro!$H$34</f>
        <v>15.840000000000002</v>
      </c>
      <c r="AF11" s="36">
        <f t="shared" si="1"/>
        <v>31.680000000000003</v>
      </c>
    </row>
    <row r="12" spans="1:32" ht="17.100000000000001" customHeight="1" x14ac:dyDescent="0.2">
      <c r="A12" s="15" t="s">
        <v>4</v>
      </c>
      <c r="B12" s="17">
        <f>[8]Novembro!$H$5</f>
        <v>18.36</v>
      </c>
      <c r="C12" s="17">
        <f>[8]Novembro!$H$6</f>
        <v>35.64</v>
      </c>
      <c r="D12" s="17">
        <f>[8]Novembro!$H$7</f>
        <v>12.24</v>
      </c>
      <c r="E12" s="17">
        <f>[8]Novembro!$H$8</f>
        <v>13.68</v>
      </c>
      <c r="F12" s="17">
        <f>[8]Novembro!$H$9</f>
        <v>23.759999999999998</v>
      </c>
      <c r="G12" s="17">
        <f>[8]Novembro!$H$10</f>
        <v>29.16</v>
      </c>
      <c r="H12" s="17">
        <f>[8]Novembro!$H$11</f>
        <v>12.6</v>
      </c>
      <c r="I12" s="17">
        <f>[8]Novembro!$H$12</f>
        <v>21.96</v>
      </c>
      <c r="J12" s="17">
        <f>[8]Novembro!$H$13</f>
        <v>19.079999999999998</v>
      </c>
      <c r="K12" s="17">
        <f>[8]Novembro!$H$14</f>
        <v>17.28</v>
      </c>
      <c r="L12" s="17">
        <f>[8]Novembro!$H$15</f>
        <v>18.36</v>
      </c>
      <c r="M12" s="17">
        <f>[8]Novembro!$H$16</f>
        <v>9.7200000000000006</v>
      </c>
      <c r="N12" s="17">
        <f>[8]Novembro!$H$17</f>
        <v>18</v>
      </c>
      <c r="O12" s="17">
        <f>[8]Novembro!$H$18</f>
        <v>9</v>
      </c>
      <c r="P12" s="17">
        <f>[8]Novembro!$H$19</f>
        <v>16.559999999999999</v>
      </c>
      <c r="Q12" s="17">
        <f>[8]Novembro!$H$20</f>
        <v>19.440000000000001</v>
      </c>
      <c r="R12" s="17">
        <f>[8]Novembro!$H$21</f>
        <v>21.96</v>
      </c>
      <c r="S12" s="17">
        <f>[8]Novembro!$H$22</f>
        <v>13.68</v>
      </c>
      <c r="T12" s="17">
        <f>[8]Novembro!$H$23</f>
        <v>22.68</v>
      </c>
      <c r="U12" s="17">
        <f>[8]Novembro!$H$24</f>
        <v>22.68</v>
      </c>
      <c r="V12" s="17">
        <f>[8]Novembro!$H$25</f>
        <v>17.28</v>
      </c>
      <c r="W12" s="17">
        <f>[8]Novembro!$H$26</f>
        <v>11.520000000000001</v>
      </c>
      <c r="X12" s="17">
        <f>[8]Novembro!$H$27</f>
        <v>12.24</v>
      </c>
      <c r="Y12" s="17">
        <f>[8]Novembro!$H$28</f>
        <v>14.76</v>
      </c>
      <c r="Z12" s="17">
        <f>[8]Novembro!$H$29</f>
        <v>14.04</v>
      </c>
      <c r="AA12" s="17">
        <f>[8]Novembro!$H$30</f>
        <v>15.840000000000002</v>
      </c>
      <c r="AB12" s="17">
        <f>[8]Novembro!$H$31</f>
        <v>18.36</v>
      </c>
      <c r="AC12" s="17">
        <f>[8]Novembro!$H$32</f>
        <v>13.68</v>
      </c>
      <c r="AD12" s="17">
        <f>[8]Novembro!$H$33</f>
        <v>16.920000000000002</v>
      </c>
      <c r="AE12" s="17">
        <f>[8]Novembro!$H$34</f>
        <v>16.2</v>
      </c>
      <c r="AF12" s="36">
        <f t="shared" si="1"/>
        <v>35.64</v>
      </c>
    </row>
    <row r="13" spans="1:32" ht="17.100000000000001" customHeight="1" x14ac:dyDescent="0.2">
      <c r="A13" s="15" t="s">
        <v>5</v>
      </c>
      <c r="B13" s="17">
        <f>[9]Novembro!$H$5</f>
        <v>20.52</v>
      </c>
      <c r="C13" s="17">
        <f>[9]Novembro!$H$6</f>
        <v>19.079999999999998</v>
      </c>
      <c r="D13" s="17">
        <f>[9]Novembro!$H$7</f>
        <v>12.96</v>
      </c>
      <c r="E13" s="17">
        <f>[9]Novembro!$H$8</f>
        <v>10.08</v>
      </c>
      <c r="F13" s="17">
        <f>[9]Novembro!$H$9</f>
        <v>10.08</v>
      </c>
      <c r="G13" s="17">
        <f>[9]Novembro!$H$10</f>
        <v>13.68</v>
      </c>
      <c r="H13" s="17">
        <f>[9]Novembro!$H$11</f>
        <v>9.7200000000000006</v>
      </c>
      <c r="I13" s="17">
        <f>[9]Novembro!$H$12</f>
        <v>28.8</v>
      </c>
      <c r="J13" s="17">
        <f>[9]Novembro!$H$13</f>
        <v>7.2</v>
      </c>
      <c r="K13" s="17">
        <f>[9]Novembro!$H$14</f>
        <v>8.64</v>
      </c>
      <c r="L13" s="17">
        <f>[9]Novembro!$H$15</f>
        <v>18.36</v>
      </c>
      <c r="M13" s="17">
        <f>[9]Novembro!$H$16</f>
        <v>18.36</v>
      </c>
      <c r="N13" s="17">
        <f>[9]Novembro!$H$17</f>
        <v>11.16</v>
      </c>
      <c r="O13" s="17">
        <f>[9]Novembro!$H$18</f>
        <v>11.520000000000001</v>
      </c>
      <c r="P13" s="17">
        <f>[9]Novembro!$H$19</f>
        <v>16.920000000000002</v>
      </c>
      <c r="Q13" s="17">
        <f>[9]Novembro!$H$20</f>
        <v>22.32</v>
      </c>
      <c r="R13" s="17">
        <f>[9]Novembro!$H$21</f>
        <v>12.96</v>
      </c>
      <c r="S13" s="17">
        <f>[9]Novembro!$H$22</f>
        <v>24.48</v>
      </c>
      <c r="T13" s="17">
        <f>[9]Novembro!$H$23</f>
        <v>11.879999999999999</v>
      </c>
      <c r="U13" s="17">
        <f>[9]Novembro!$H$24</f>
        <v>11.520000000000001</v>
      </c>
      <c r="V13" s="17">
        <f>[9]Novembro!$H$25</f>
        <v>12.96</v>
      </c>
      <c r="W13" s="17">
        <f>[9]Novembro!$H$26</f>
        <v>14.4</v>
      </c>
      <c r="X13" s="17">
        <f>[9]Novembro!$H$27</f>
        <v>13.32</v>
      </c>
      <c r="Y13" s="17">
        <f>[9]Novembro!$H$28</f>
        <v>9.3600000000000012</v>
      </c>
      <c r="Z13" s="17">
        <f>[9]Novembro!$H$29</f>
        <v>6.12</v>
      </c>
      <c r="AA13" s="17">
        <f>[9]Novembro!$H$30</f>
        <v>19.079999999999998</v>
      </c>
      <c r="AB13" s="17">
        <f>[9]Novembro!$H$31</f>
        <v>14.4</v>
      </c>
      <c r="AC13" s="17">
        <f>[9]Novembro!$H$32</f>
        <v>16.920000000000002</v>
      </c>
      <c r="AD13" s="17">
        <f>[9]Novembro!$H$33</f>
        <v>15.48</v>
      </c>
      <c r="AE13" s="17">
        <f>[9]Novembro!$H$34</f>
        <v>13.32</v>
      </c>
      <c r="AF13" s="36">
        <f t="shared" si="1"/>
        <v>28.8</v>
      </c>
    </row>
    <row r="14" spans="1:32" ht="17.100000000000001" customHeight="1" x14ac:dyDescent="0.2">
      <c r="A14" s="15" t="s">
        <v>50</v>
      </c>
      <c r="B14" s="17">
        <f>[10]Novembro!$H$5</f>
        <v>33.480000000000004</v>
      </c>
      <c r="C14" s="17">
        <f>[10]Novembro!$H$6</f>
        <v>30.6</v>
      </c>
      <c r="D14" s="17">
        <f>[10]Novembro!$H$7</f>
        <v>23.759999999999998</v>
      </c>
      <c r="E14" s="17">
        <f>[10]Novembro!$H$8</f>
        <v>15.120000000000001</v>
      </c>
      <c r="F14" s="17">
        <f>[10]Novembro!$H$9</f>
        <v>24.48</v>
      </c>
      <c r="G14" s="17">
        <f>[10]Novembro!$H$10</f>
        <v>23.040000000000003</v>
      </c>
      <c r="H14" s="17">
        <f>[10]Novembro!$H$11</f>
        <v>21.240000000000002</v>
      </c>
      <c r="I14" s="17">
        <f>[10]Novembro!$H$12</f>
        <v>23.400000000000002</v>
      </c>
      <c r="J14" s="17">
        <f>[10]Novembro!$H$13</f>
        <v>23.759999999999998</v>
      </c>
      <c r="K14" s="17">
        <f>[10]Novembro!$H$14</f>
        <v>23.400000000000002</v>
      </c>
      <c r="L14" s="17">
        <f>[10]Novembro!$H$15</f>
        <v>18.36</v>
      </c>
      <c r="M14" s="17">
        <f>[10]Novembro!$H$16</f>
        <v>18</v>
      </c>
      <c r="N14" s="17">
        <f>[10]Novembro!$H$17</f>
        <v>20.16</v>
      </c>
      <c r="O14" s="17">
        <f>[10]Novembro!$H$18</f>
        <v>16.2</v>
      </c>
      <c r="P14" s="17">
        <f>[10]Novembro!$H$19</f>
        <v>30.6</v>
      </c>
      <c r="Q14" s="17">
        <f>[10]Novembro!$H$20</f>
        <v>18</v>
      </c>
      <c r="R14" s="17">
        <f>[10]Novembro!$H$21</f>
        <v>22.32</v>
      </c>
      <c r="S14" s="17">
        <f>[10]Novembro!$H$22</f>
        <v>20.16</v>
      </c>
      <c r="T14" s="17">
        <f>[10]Novembro!$H$23</f>
        <v>21.6</v>
      </c>
      <c r="U14" s="17">
        <f>[10]Novembro!$H$24</f>
        <v>21.96</v>
      </c>
      <c r="V14" s="17">
        <f>[10]Novembro!$H$25</f>
        <v>22.32</v>
      </c>
      <c r="W14" s="17">
        <f>[10]Novembro!$H$26</f>
        <v>18.720000000000002</v>
      </c>
      <c r="X14" s="17">
        <f>[10]Novembro!$H$27</f>
        <v>16.2</v>
      </c>
      <c r="Y14" s="17">
        <f>[10]Novembro!$H$28</f>
        <v>12.96</v>
      </c>
      <c r="Z14" s="17">
        <f>[10]Novembro!$H$29</f>
        <v>16.920000000000002</v>
      </c>
      <c r="AA14" s="17">
        <f>[10]Novembro!$H$30</f>
        <v>33.119999999999997</v>
      </c>
      <c r="AB14" s="17">
        <f>[10]Novembro!$H$31</f>
        <v>25.2</v>
      </c>
      <c r="AC14" s="17">
        <f>[10]Novembro!$H$32</f>
        <v>18.720000000000002</v>
      </c>
      <c r="AD14" s="17">
        <f>[10]Novembro!$H$33</f>
        <v>19.8</v>
      </c>
      <c r="AE14" s="17">
        <f>[10]Novembro!$H$34</f>
        <v>21.240000000000002</v>
      </c>
      <c r="AF14" s="36">
        <f t="shared" si="1"/>
        <v>33.480000000000004</v>
      </c>
    </row>
    <row r="15" spans="1:32" ht="17.100000000000001" customHeight="1" x14ac:dyDescent="0.2">
      <c r="A15" s="15" t="s">
        <v>6</v>
      </c>
      <c r="B15" s="17">
        <f>[11]Novembro!$H$5</f>
        <v>11.520000000000001</v>
      </c>
      <c r="C15" s="17">
        <f>[11]Novembro!$H$6</f>
        <v>19.8</v>
      </c>
      <c r="D15" s="17">
        <f>[11]Novembro!$H$7</f>
        <v>11.16</v>
      </c>
      <c r="E15" s="17">
        <f>[11]Novembro!$H$8</f>
        <v>7.9200000000000008</v>
      </c>
      <c r="F15" s="17">
        <f>[11]Novembro!$H$9</f>
        <v>11.520000000000001</v>
      </c>
      <c r="G15" s="17">
        <f>[11]Novembro!$H$10</f>
        <v>19.079999999999998</v>
      </c>
      <c r="H15" s="17">
        <f>[11]Novembro!$H$11</f>
        <v>6.84</v>
      </c>
      <c r="I15" s="17">
        <f>[11]Novembro!$H$12</f>
        <v>20.88</v>
      </c>
      <c r="J15" s="17">
        <f>[11]Novembro!$H$13</f>
        <v>15.120000000000001</v>
      </c>
      <c r="K15" s="17">
        <f>[11]Novembro!$H$14</f>
        <v>37.080000000000005</v>
      </c>
      <c r="L15" s="17">
        <f>[11]Novembro!$H$15</f>
        <v>15.48</v>
      </c>
      <c r="M15" s="17">
        <f>[11]Novembro!$H$16</f>
        <v>9</v>
      </c>
      <c r="N15" s="17">
        <f>[11]Novembro!$H$17</f>
        <v>11.520000000000001</v>
      </c>
      <c r="O15" s="17">
        <f>[11]Novembro!$H$18</f>
        <v>7.2</v>
      </c>
      <c r="P15" s="17">
        <f>[11]Novembro!$H$19</f>
        <v>21.96</v>
      </c>
      <c r="Q15" s="17">
        <f>[11]Novembro!$H$20</f>
        <v>12.24</v>
      </c>
      <c r="R15" s="17">
        <f>[11]Novembro!$H$21</f>
        <v>17.28</v>
      </c>
      <c r="S15" s="17">
        <f>[11]Novembro!$H$22</f>
        <v>16.2</v>
      </c>
      <c r="T15" s="17">
        <f>[11]Novembro!$H$23</f>
        <v>12.96</v>
      </c>
      <c r="U15" s="17">
        <f>[11]Novembro!$H$24</f>
        <v>9.7200000000000006</v>
      </c>
      <c r="V15" s="17">
        <f>[11]Novembro!$H$25</f>
        <v>6.48</v>
      </c>
      <c r="W15" s="17">
        <f>[11]Novembro!$H$26</f>
        <v>7.5600000000000005</v>
      </c>
      <c r="X15" s="17">
        <f>[11]Novembro!$H$27</f>
        <v>4.32</v>
      </c>
      <c r="Y15" s="17">
        <f>[11]Novembro!$H$28</f>
        <v>8.64</v>
      </c>
      <c r="Z15" s="17">
        <f>[11]Novembro!$H$29</f>
        <v>8.64</v>
      </c>
      <c r="AA15" s="17">
        <f>[11]Novembro!$H$30</f>
        <v>12.6</v>
      </c>
      <c r="AB15" s="17">
        <f>[11]Novembro!$H$31</f>
        <v>16.2</v>
      </c>
      <c r="AC15" s="17">
        <f>[11]Novembro!$H$32</f>
        <v>19.8</v>
      </c>
      <c r="AD15" s="17">
        <f>[11]Novembro!$H$33</f>
        <v>16.559999999999999</v>
      </c>
      <c r="AE15" s="17">
        <f>[11]Novembro!$H$34</f>
        <v>15.48</v>
      </c>
      <c r="AF15" s="36">
        <f t="shared" ref="AF15:AF29" si="3">MAX(B15:AE15)</f>
        <v>37.080000000000005</v>
      </c>
    </row>
    <row r="16" spans="1:32" ht="17.100000000000001" customHeight="1" x14ac:dyDescent="0.2">
      <c r="A16" s="15" t="s">
        <v>7</v>
      </c>
      <c r="B16" s="17">
        <f>[12]Novembro!$H$5</f>
        <v>25.2</v>
      </c>
      <c r="C16" s="17">
        <f>[12]Novembro!$H$6</f>
        <v>29.52</v>
      </c>
      <c r="D16" s="17">
        <f>[12]Novembro!$H$7</f>
        <v>18.36</v>
      </c>
      <c r="E16" s="17">
        <f>[12]Novembro!$H$8</f>
        <v>13.32</v>
      </c>
      <c r="F16" s="17">
        <f>[12]Novembro!$H$9</f>
        <v>16.920000000000002</v>
      </c>
      <c r="G16" s="17">
        <f>[12]Novembro!$H$10</f>
        <v>16.2</v>
      </c>
      <c r="H16" s="17">
        <f>[12]Novembro!$H$11</f>
        <v>16.920000000000002</v>
      </c>
      <c r="I16" s="17">
        <f>[12]Novembro!$H$12</f>
        <v>13.68</v>
      </c>
      <c r="J16" s="17">
        <f>[12]Novembro!$H$13</f>
        <v>20.52</v>
      </c>
      <c r="K16" s="17">
        <f>[12]Novembro!$H$14</f>
        <v>9.7200000000000006</v>
      </c>
      <c r="L16" s="17">
        <f>[12]Novembro!$H$15</f>
        <v>32.04</v>
      </c>
      <c r="M16" s="17">
        <f>[12]Novembro!$H$16</f>
        <v>14.76</v>
      </c>
      <c r="N16" s="17">
        <f>[12]Novembro!$H$17</f>
        <v>18.36</v>
      </c>
      <c r="O16" s="17">
        <f>[12]Novembro!$H$18</f>
        <v>16.559999999999999</v>
      </c>
      <c r="P16" s="17">
        <f>[12]Novembro!$H$19</f>
        <v>16.2</v>
      </c>
      <c r="Q16" s="17">
        <f>[12]Novembro!$H$20</f>
        <v>16.920000000000002</v>
      </c>
      <c r="R16" s="17">
        <f>[12]Novembro!$H$21</f>
        <v>24.48</v>
      </c>
      <c r="S16" s="17">
        <f>[12]Novembro!$H$22</f>
        <v>24.48</v>
      </c>
      <c r="T16" s="17">
        <f>[12]Novembro!$H$23</f>
        <v>21.240000000000002</v>
      </c>
      <c r="U16" s="17">
        <f>[12]Novembro!$H$24</f>
        <v>19.440000000000001</v>
      </c>
      <c r="V16" s="17">
        <f>[12]Novembro!$H$25</f>
        <v>16.559999999999999</v>
      </c>
      <c r="W16" s="17">
        <f>[12]Novembro!$H$26</f>
        <v>12.6</v>
      </c>
      <c r="X16" s="17">
        <f>[12]Novembro!$H$27</f>
        <v>15.120000000000001</v>
      </c>
      <c r="Y16" s="17">
        <f>[12]Novembro!$H$28</f>
        <v>12.6</v>
      </c>
      <c r="Z16" s="17">
        <f>[12]Novembro!$H$29</f>
        <v>29.16</v>
      </c>
      <c r="AA16" s="17">
        <f>[12]Novembro!$H$30</f>
        <v>17.64</v>
      </c>
      <c r="AB16" s="17">
        <f>[12]Novembro!$H$31</f>
        <v>20.52</v>
      </c>
      <c r="AC16" s="17">
        <f>[12]Novembro!$H$32</f>
        <v>19.079999999999998</v>
      </c>
      <c r="AD16" s="17">
        <f>[12]Novembro!$H$33</f>
        <v>10.08</v>
      </c>
      <c r="AE16" s="17">
        <f>[12]Novembro!$H$34</f>
        <v>13.32</v>
      </c>
      <c r="AF16" s="36">
        <f t="shared" si="3"/>
        <v>32.04</v>
      </c>
    </row>
    <row r="17" spans="1:32" ht="17.100000000000001" customHeight="1" x14ac:dyDescent="0.2">
      <c r="A17" s="15" t="s">
        <v>8</v>
      </c>
      <c r="B17" s="17">
        <f>[13]Novembro!$H$5</f>
        <v>18.36</v>
      </c>
      <c r="C17" s="17">
        <f>[13]Novembro!$H$6</f>
        <v>19.8</v>
      </c>
      <c r="D17" s="17">
        <f>[13]Novembro!$H$7</f>
        <v>18.720000000000002</v>
      </c>
      <c r="E17" s="17">
        <f>[13]Novembro!$H$8</f>
        <v>13.32</v>
      </c>
      <c r="F17" s="17">
        <f>[13]Novembro!$H$9</f>
        <v>19.440000000000001</v>
      </c>
      <c r="G17" s="17">
        <f>[13]Novembro!$H$10</f>
        <v>22.68</v>
      </c>
      <c r="H17" s="17">
        <f>[13]Novembro!$H$11</f>
        <v>18.36</v>
      </c>
      <c r="I17" s="17">
        <f>[13]Novembro!$H$12</f>
        <v>7.2</v>
      </c>
      <c r="J17" s="17">
        <f>[13]Novembro!$H$13</f>
        <v>14.76</v>
      </c>
      <c r="K17" s="17">
        <f>[13]Novembro!$H$14</f>
        <v>9.7200000000000006</v>
      </c>
      <c r="L17" s="17">
        <f>[13]Novembro!$H$15</f>
        <v>36</v>
      </c>
      <c r="M17" s="17">
        <f>[13]Novembro!$H$16</f>
        <v>22.68</v>
      </c>
      <c r="N17" s="17">
        <f>[13]Novembro!$H$17</f>
        <v>18.36</v>
      </c>
      <c r="O17" s="17">
        <f>[13]Novembro!$H$18</f>
        <v>18.36</v>
      </c>
      <c r="P17" s="17">
        <f>[13]Novembro!$H$19</f>
        <v>14.4</v>
      </c>
      <c r="Q17" s="17">
        <f>[13]Novembro!$H$20</f>
        <v>15.48</v>
      </c>
      <c r="R17" s="17">
        <f>[13]Novembro!$H$21</f>
        <v>21.6</v>
      </c>
      <c r="S17" s="17">
        <f>[13]Novembro!$H$22</f>
        <v>21.240000000000002</v>
      </c>
      <c r="T17" s="17">
        <f>[13]Novembro!$H$23</f>
        <v>24.48</v>
      </c>
      <c r="U17" s="17">
        <f>[13]Novembro!$H$24</f>
        <v>23.759999999999998</v>
      </c>
      <c r="V17" s="17">
        <f>[13]Novembro!$H$25</f>
        <v>12.96</v>
      </c>
      <c r="W17" s="17">
        <f>[13]Novembro!$H$26</f>
        <v>6.12</v>
      </c>
      <c r="X17" s="17">
        <f>[13]Novembro!$H$27</f>
        <v>11.16</v>
      </c>
      <c r="Y17" s="17">
        <f>[13]Novembro!$H$28</f>
        <v>11.520000000000001</v>
      </c>
      <c r="Z17" s="17">
        <f>[13]Novembro!$H$29</f>
        <v>23.400000000000002</v>
      </c>
      <c r="AA17" s="17">
        <f>[13]Novembro!$H$30</f>
        <v>12.24</v>
      </c>
      <c r="AB17" s="17">
        <f>[13]Novembro!$H$31</f>
        <v>23.400000000000002</v>
      </c>
      <c r="AC17" s="17">
        <f>[13]Novembro!$H$32</f>
        <v>18.36</v>
      </c>
      <c r="AD17" s="17">
        <f>[13]Novembro!$H$33</f>
        <v>19.8</v>
      </c>
      <c r="AE17" s="17">
        <f>[13]Novembro!$H$34</f>
        <v>21.6</v>
      </c>
      <c r="AF17" s="36">
        <f t="shared" si="3"/>
        <v>36</v>
      </c>
    </row>
    <row r="18" spans="1:32" ht="17.100000000000001" customHeight="1" x14ac:dyDescent="0.2">
      <c r="A18" s="15" t="s">
        <v>9</v>
      </c>
      <c r="B18" s="17" t="str">
        <f>[14]Novembro!$H$5</f>
        <v>*</v>
      </c>
      <c r="C18" s="17">
        <f>[14]Novembro!$H$6</f>
        <v>21.240000000000002</v>
      </c>
      <c r="D18" s="17">
        <f>[14]Novembro!$H$7</f>
        <v>15.48</v>
      </c>
      <c r="E18" s="17">
        <f>[14]Novembro!$H$8</f>
        <v>7.5600000000000005</v>
      </c>
      <c r="F18" s="17">
        <f>[14]Novembro!$H$9</f>
        <v>11.16</v>
      </c>
      <c r="G18" s="17">
        <f>[14]Novembro!$H$10</f>
        <v>5.7600000000000007</v>
      </c>
      <c r="H18" s="17" t="str">
        <f>[14]Novembro!$H$11</f>
        <v>*</v>
      </c>
      <c r="I18" s="17" t="str">
        <f>[14]Novembro!$H$12</f>
        <v>*</v>
      </c>
      <c r="J18" s="17" t="str">
        <f>[14]Novembro!$H$13</f>
        <v>*</v>
      </c>
      <c r="K18" s="17">
        <f>[14]Novembro!$H$14</f>
        <v>3.9600000000000004</v>
      </c>
      <c r="L18" s="17" t="str">
        <f>[14]Novembro!$H$15</f>
        <v>*</v>
      </c>
      <c r="M18" s="17">
        <f>[14]Novembro!$H$16</f>
        <v>12.96</v>
      </c>
      <c r="N18" s="17">
        <f>[14]Novembro!$H$17</f>
        <v>16.559999999999999</v>
      </c>
      <c r="O18" s="17">
        <f>[14]Novembro!$H$18</f>
        <v>13.32</v>
      </c>
      <c r="P18" s="17">
        <f>[14]Novembro!$H$19</f>
        <v>9.7200000000000006</v>
      </c>
      <c r="Q18" s="17">
        <f>[14]Novembro!$H$20</f>
        <v>7.9200000000000008</v>
      </c>
      <c r="R18" s="17">
        <f>[14]Novembro!$H$21</f>
        <v>9</v>
      </c>
      <c r="S18" s="17">
        <f>[14]Novembro!$H$22</f>
        <v>20.16</v>
      </c>
      <c r="T18" s="17">
        <f>[14]Novembro!$H$23</f>
        <v>19.440000000000001</v>
      </c>
      <c r="U18" s="17">
        <f>[14]Novembro!$H$24</f>
        <v>19.8</v>
      </c>
      <c r="V18" s="17">
        <f>[14]Novembro!$H$25</f>
        <v>8.2799999999999994</v>
      </c>
      <c r="W18" s="17">
        <f>[14]Novembro!$H$26</f>
        <v>14.04</v>
      </c>
      <c r="X18" s="17">
        <f>[14]Novembro!$H$27</f>
        <v>17.64</v>
      </c>
      <c r="Y18" s="17">
        <f>[14]Novembro!$H$28</f>
        <v>14.76</v>
      </c>
      <c r="Z18" s="17">
        <f>[14]Novembro!$H$29</f>
        <v>34.92</v>
      </c>
      <c r="AA18" s="17">
        <f>[14]Novembro!$H$30</f>
        <v>22.68</v>
      </c>
      <c r="AB18" s="17">
        <f>[14]Novembro!$H$31</f>
        <v>22.68</v>
      </c>
      <c r="AC18" s="17">
        <f>[14]Novembro!$H$32</f>
        <v>19.440000000000001</v>
      </c>
      <c r="AD18" s="17">
        <f>[14]Novembro!$H$33</f>
        <v>13.68</v>
      </c>
      <c r="AE18" s="17">
        <f>[14]Novembro!$H$34</f>
        <v>21.240000000000002</v>
      </c>
      <c r="AF18" s="36">
        <f t="shared" si="3"/>
        <v>34.92</v>
      </c>
    </row>
    <row r="19" spans="1:32" ht="17.100000000000001" customHeight="1" x14ac:dyDescent="0.2">
      <c r="A19" s="15" t="s">
        <v>49</v>
      </c>
      <c r="B19" s="17">
        <f>[15]Novembro!$H$5</f>
        <v>23.759999999999998</v>
      </c>
      <c r="C19" s="17">
        <f>[15]Novembro!$H$6</f>
        <v>24.840000000000003</v>
      </c>
      <c r="D19" s="17">
        <f>[15]Novembro!$H$7</f>
        <v>10.44</v>
      </c>
      <c r="E19" s="17">
        <f>[15]Novembro!$H$8</f>
        <v>8.2799999999999994</v>
      </c>
      <c r="F19" s="17">
        <f>[15]Novembro!$H$9</f>
        <v>15.840000000000002</v>
      </c>
      <c r="G19" s="17">
        <f>[15]Novembro!$H$10</f>
        <v>10.44</v>
      </c>
      <c r="H19" s="17">
        <f>[15]Novembro!$H$11</f>
        <v>10.8</v>
      </c>
      <c r="I19" s="17">
        <f>[15]Novembro!$H$12</f>
        <v>13.32</v>
      </c>
      <c r="J19" s="17">
        <f>[15]Novembro!$H$13</f>
        <v>11.520000000000001</v>
      </c>
      <c r="K19" s="17">
        <f>[15]Novembro!$H$14</f>
        <v>11.879999999999999</v>
      </c>
      <c r="L19" s="17">
        <f>[15]Novembro!$H$15</f>
        <v>13.68</v>
      </c>
      <c r="M19" s="17">
        <f>[15]Novembro!$H$16</f>
        <v>9.3600000000000012</v>
      </c>
      <c r="N19" s="17">
        <f>[15]Novembro!$H$17</f>
        <v>10.44</v>
      </c>
      <c r="O19" s="17">
        <f>[15]Novembro!$H$18</f>
        <v>10.44</v>
      </c>
      <c r="P19" s="17">
        <f>[15]Novembro!$H$19</f>
        <v>19.8</v>
      </c>
      <c r="Q19" s="17">
        <f>[15]Novembro!$H$20</f>
        <v>8.2799999999999994</v>
      </c>
      <c r="R19" s="17">
        <f>[15]Novembro!$H$21</f>
        <v>15.120000000000001</v>
      </c>
      <c r="S19" s="17">
        <f>[15]Novembro!$H$22</f>
        <v>12.24</v>
      </c>
      <c r="T19" s="17">
        <f>[15]Novembro!$H$23</f>
        <v>13.32</v>
      </c>
      <c r="U19" s="17">
        <f>[15]Novembro!$H$24</f>
        <v>11.879999999999999</v>
      </c>
      <c r="V19" s="17">
        <f>[15]Novembro!$H$25</f>
        <v>12.24</v>
      </c>
      <c r="W19" s="17">
        <f>[15]Novembro!$H$26</f>
        <v>10.44</v>
      </c>
      <c r="X19" s="17">
        <f>[15]Novembro!$H$27</f>
        <v>6.84</v>
      </c>
      <c r="Y19" s="17">
        <f>[15]Novembro!$H$28</f>
        <v>11.520000000000001</v>
      </c>
      <c r="Z19" s="17">
        <f>[15]Novembro!$H$29</f>
        <v>8.64</v>
      </c>
      <c r="AA19" s="17">
        <f>[15]Novembro!$H$30</f>
        <v>20.88</v>
      </c>
      <c r="AB19" s="17">
        <f>[15]Novembro!$H$31</f>
        <v>18.36</v>
      </c>
      <c r="AC19" s="17">
        <f>[15]Novembro!$H$32</f>
        <v>14.4</v>
      </c>
      <c r="AD19" s="17">
        <f>[15]Novembro!$H$33</f>
        <v>8.64</v>
      </c>
      <c r="AE19" s="17">
        <f>[15]Novembro!$H$34</f>
        <v>10.44</v>
      </c>
      <c r="AF19" s="36">
        <f t="shared" si="3"/>
        <v>24.840000000000003</v>
      </c>
    </row>
    <row r="20" spans="1:32" ht="17.100000000000001" customHeight="1" x14ac:dyDescent="0.2">
      <c r="A20" s="15" t="s">
        <v>10</v>
      </c>
      <c r="B20" s="17">
        <f>[16]Novembro!$H$5</f>
        <v>21.96</v>
      </c>
      <c r="C20" s="17" t="str">
        <f>[16]Novembro!$H$6</f>
        <v>*</v>
      </c>
      <c r="D20" s="17">
        <f>[16]Novembro!$H$7</f>
        <v>11.879999999999999</v>
      </c>
      <c r="E20" s="17">
        <f>[16]Novembro!$H$8</f>
        <v>7.2</v>
      </c>
      <c r="F20" s="17">
        <f>[16]Novembro!$H$9</f>
        <v>11.879999999999999</v>
      </c>
      <c r="G20" s="17">
        <f>[16]Novembro!$H$10</f>
        <v>12.24</v>
      </c>
      <c r="H20" s="17">
        <f>[16]Novembro!$H$11</f>
        <v>12.96</v>
      </c>
      <c r="I20" s="17">
        <f>[16]Novembro!$H$12</f>
        <v>10.8</v>
      </c>
      <c r="J20" s="17">
        <f>[16]Novembro!$H$13</f>
        <v>13.68</v>
      </c>
      <c r="K20" s="17">
        <f>[16]Novembro!$H$14</f>
        <v>10.8</v>
      </c>
      <c r="L20" s="17">
        <f>[16]Novembro!$H$15</f>
        <v>20.52</v>
      </c>
      <c r="M20" s="17">
        <f>[16]Novembro!$H$16</f>
        <v>9</v>
      </c>
      <c r="N20" s="17">
        <f>[16]Novembro!$H$17</f>
        <v>11.879999999999999</v>
      </c>
      <c r="O20" s="17">
        <f>[16]Novembro!$H$18</f>
        <v>12.6</v>
      </c>
      <c r="P20" s="17">
        <f>[16]Novembro!$H$19</f>
        <v>15.120000000000001</v>
      </c>
      <c r="Q20" s="17">
        <f>[16]Novembro!$H$20</f>
        <v>12.6</v>
      </c>
      <c r="R20" s="17">
        <f>[16]Novembro!$H$21</f>
        <v>15.48</v>
      </c>
      <c r="S20" s="17">
        <f>[16]Novembro!$H$22</f>
        <v>14.4</v>
      </c>
      <c r="T20" s="17">
        <f>[16]Novembro!$H$23</f>
        <v>14.04</v>
      </c>
      <c r="U20" s="17">
        <f>[16]Novembro!$H$24</f>
        <v>14.04</v>
      </c>
      <c r="V20" s="17">
        <f>[16]Novembro!$H$25</f>
        <v>7.5600000000000005</v>
      </c>
      <c r="W20" s="17">
        <f>[16]Novembro!$H$26</f>
        <v>10.08</v>
      </c>
      <c r="X20" s="17">
        <f>[16]Novembro!$H$27</f>
        <v>9.7200000000000006</v>
      </c>
      <c r="Y20" s="17">
        <f>[16]Novembro!$H$28</f>
        <v>10.08</v>
      </c>
      <c r="Z20" s="17">
        <f>[16]Novembro!$H$29</f>
        <v>23.400000000000002</v>
      </c>
      <c r="AA20" s="17">
        <f>[16]Novembro!$H$30</f>
        <v>15.120000000000001</v>
      </c>
      <c r="AB20" s="17">
        <f>[16]Novembro!$H$31</f>
        <v>15.48</v>
      </c>
      <c r="AC20" s="17">
        <f>[16]Novembro!$H$32</f>
        <v>16.559999999999999</v>
      </c>
      <c r="AD20" s="17">
        <f>[16]Novembro!$H$33</f>
        <v>12.6</v>
      </c>
      <c r="AE20" s="17">
        <f>[16]Novembro!$H$34</f>
        <v>16.2</v>
      </c>
      <c r="AF20" s="36">
        <f t="shared" si="3"/>
        <v>23.400000000000002</v>
      </c>
    </row>
    <row r="21" spans="1:32" ht="17.100000000000001" customHeight="1" x14ac:dyDescent="0.2">
      <c r="A21" s="15" t="s">
        <v>11</v>
      </c>
      <c r="B21" s="17">
        <f>[17]Novembro!$H$5</f>
        <v>12.24</v>
      </c>
      <c r="C21" s="17">
        <f>[17]Novembro!$H$6</f>
        <v>12.24</v>
      </c>
      <c r="D21" s="17">
        <f>[17]Novembro!$H$7</f>
        <v>8.64</v>
      </c>
      <c r="E21" s="17">
        <f>[17]Novembro!$H$8</f>
        <v>8.2799999999999994</v>
      </c>
      <c r="F21" s="17">
        <f>[17]Novembro!$H$9</f>
        <v>13.32</v>
      </c>
      <c r="G21" s="17">
        <f>[17]Novembro!$H$10</f>
        <v>12.24</v>
      </c>
      <c r="H21" s="17">
        <f>[17]Novembro!$H$11</f>
        <v>12.96</v>
      </c>
      <c r="I21" s="17">
        <f>[17]Novembro!$H$12</f>
        <v>16.920000000000002</v>
      </c>
      <c r="J21" s="17">
        <f>[17]Novembro!$H$13</f>
        <v>18.720000000000002</v>
      </c>
      <c r="K21" s="17">
        <f>[17]Novembro!$H$14</f>
        <v>20.88</v>
      </c>
      <c r="L21" s="17">
        <f>[17]Novembro!$H$15</f>
        <v>18.36</v>
      </c>
      <c r="M21" s="17">
        <f>[17]Novembro!$H$16</f>
        <v>11.879999999999999</v>
      </c>
      <c r="N21" s="17">
        <f>[17]Novembro!$H$17</f>
        <v>13.68</v>
      </c>
      <c r="O21" s="17">
        <f>[17]Novembro!$H$18</f>
        <v>14.04</v>
      </c>
      <c r="P21" s="17">
        <f>[17]Novembro!$H$19</f>
        <v>9.3600000000000012</v>
      </c>
      <c r="Q21" s="17">
        <f>[17]Novembro!$H$20</f>
        <v>15.48</v>
      </c>
      <c r="R21" s="17">
        <f>[17]Novembro!$H$21</f>
        <v>14.4</v>
      </c>
      <c r="S21" s="17">
        <f>[17]Novembro!$H$22</f>
        <v>15.48</v>
      </c>
      <c r="T21" s="17">
        <f>[17]Novembro!$H$23</f>
        <v>15.48</v>
      </c>
      <c r="U21" s="17">
        <f>[17]Novembro!$H$24</f>
        <v>14.04</v>
      </c>
      <c r="V21" s="17">
        <f>[17]Novembro!$H$25</f>
        <v>17.28</v>
      </c>
      <c r="W21" s="17">
        <f>[17]Novembro!$H$26</f>
        <v>7.2</v>
      </c>
      <c r="X21" s="17">
        <f>[17]Novembro!$H$27</f>
        <v>9.7200000000000006</v>
      </c>
      <c r="Y21" s="17">
        <f>[17]Novembro!$H$28</f>
        <v>11.520000000000001</v>
      </c>
      <c r="Z21" s="17">
        <f>[17]Novembro!$H$29</f>
        <v>19.8</v>
      </c>
      <c r="AA21" s="17">
        <f>[17]Novembro!$H$30</f>
        <v>11.16</v>
      </c>
      <c r="AB21" s="17">
        <f>[17]Novembro!$H$31</f>
        <v>5.4</v>
      </c>
      <c r="AC21" s="17">
        <f>[17]Novembro!$H$32</f>
        <v>15.120000000000001</v>
      </c>
      <c r="AD21" s="17">
        <f>[17]Novembro!$H$33</f>
        <v>13.68</v>
      </c>
      <c r="AE21" s="17">
        <f>[17]Novembro!$H$34</f>
        <v>12.24</v>
      </c>
      <c r="AF21" s="36">
        <f t="shared" si="3"/>
        <v>20.88</v>
      </c>
    </row>
    <row r="22" spans="1:32" ht="17.100000000000001" customHeight="1" x14ac:dyDescent="0.2">
      <c r="A22" s="15" t="s">
        <v>12</v>
      </c>
      <c r="B22" s="17">
        <f>[18]Novembro!$H$5</f>
        <v>19.8</v>
      </c>
      <c r="C22" s="17">
        <f>[18]Novembro!$H$6</f>
        <v>26.28</v>
      </c>
      <c r="D22" s="17">
        <f>[18]Novembro!$H$7</f>
        <v>10.8</v>
      </c>
      <c r="E22" s="17">
        <f>[18]Novembro!$H$8</f>
        <v>8.2799999999999994</v>
      </c>
      <c r="F22" s="17">
        <f>[18]Novembro!$H$9</f>
        <v>7.9200000000000008</v>
      </c>
      <c r="G22" s="17">
        <f>[18]Novembro!$H$10</f>
        <v>9.7200000000000006</v>
      </c>
      <c r="H22" s="17">
        <f>[18]Novembro!$H$11</f>
        <v>11.520000000000001</v>
      </c>
      <c r="I22" s="17">
        <f>[18]Novembro!$H$12</f>
        <v>15.120000000000001</v>
      </c>
      <c r="J22" s="17">
        <f>[18]Novembro!$H$13</f>
        <v>10.8</v>
      </c>
      <c r="K22" s="17">
        <f>[18]Novembro!$H$14</f>
        <v>8.2799999999999994</v>
      </c>
      <c r="L22" s="17">
        <f>[18]Novembro!$H$15</f>
        <v>22.68</v>
      </c>
      <c r="M22" s="17">
        <f>[18]Novembro!$H$16</f>
        <v>4.6800000000000006</v>
      </c>
      <c r="N22" s="17">
        <f>[18]Novembro!$H$17</f>
        <v>7.5600000000000005</v>
      </c>
      <c r="O22" s="17">
        <f>[18]Novembro!$H$18</f>
        <v>4.6800000000000006</v>
      </c>
      <c r="P22" s="17">
        <f>[18]Novembro!$H$19</f>
        <v>12.96</v>
      </c>
      <c r="Q22" s="17">
        <f>[18]Novembro!$H$20</f>
        <v>12.6</v>
      </c>
      <c r="R22" s="17">
        <f>[18]Novembro!$H$21</f>
        <v>16.2</v>
      </c>
      <c r="S22" s="17">
        <f>[18]Novembro!$H$22</f>
        <v>18</v>
      </c>
      <c r="T22" s="17">
        <f>[18]Novembro!$H$23</f>
        <v>6.48</v>
      </c>
      <c r="U22" s="17">
        <f>[18]Novembro!$H$24</f>
        <v>5.7600000000000007</v>
      </c>
      <c r="V22" s="17">
        <f>[18]Novembro!$H$25</f>
        <v>3.24</v>
      </c>
      <c r="W22" s="17">
        <f>[18]Novembro!$H$26</f>
        <v>4.6800000000000006</v>
      </c>
      <c r="X22" s="17">
        <f>[18]Novembro!$H$27</f>
        <v>5.7600000000000007</v>
      </c>
      <c r="Y22" s="17">
        <f>[18]Novembro!$H$28</f>
        <v>10.08</v>
      </c>
      <c r="Z22" s="17">
        <f>[18]Novembro!$H$29</f>
        <v>7.5600000000000005</v>
      </c>
      <c r="AA22" s="17">
        <f>[18]Novembro!$H$30</f>
        <v>10.08</v>
      </c>
      <c r="AB22" s="17">
        <f>[18]Novembro!$H$31</f>
        <v>14.76</v>
      </c>
      <c r="AC22" s="17">
        <f>[18]Novembro!$H$32</f>
        <v>11.879999999999999</v>
      </c>
      <c r="AD22" s="17">
        <f>[18]Novembro!$H$33</f>
        <v>12.96</v>
      </c>
      <c r="AE22" s="17">
        <f>[18]Novembro!$H$34</f>
        <v>5.7600000000000007</v>
      </c>
      <c r="AF22" s="36">
        <f t="shared" si="3"/>
        <v>26.28</v>
      </c>
    </row>
    <row r="23" spans="1:32" ht="17.100000000000001" customHeight="1" x14ac:dyDescent="0.2">
      <c r="A23" s="15" t="s">
        <v>13</v>
      </c>
      <c r="B23" s="17">
        <f>[19]Novembro!$H$5</f>
        <v>27.720000000000002</v>
      </c>
      <c r="C23" s="17">
        <f>[19]Novembro!$H$6</f>
        <v>21.6</v>
      </c>
      <c r="D23" s="17">
        <f>[19]Novembro!$H$7</f>
        <v>15.48</v>
      </c>
      <c r="E23" s="17">
        <f>[19]Novembro!$H$8</f>
        <v>7.9200000000000008</v>
      </c>
      <c r="F23" s="17">
        <f>[19]Novembro!$H$9</f>
        <v>9.3600000000000012</v>
      </c>
      <c r="G23" s="17">
        <f>[19]Novembro!$H$10</f>
        <v>12.96</v>
      </c>
      <c r="H23" s="17">
        <f>[19]Novembro!$H$11</f>
        <v>13.68</v>
      </c>
      <c r="I23" s="17">
        <f>[19]Novembro!$H$12</f>
        <v>32.76</v>
      </c>
      <c r="J23" s="17">
        <f>[19]Novembro!$H$13</f>
        <v>15.48</v>
      </c>
      <c r="K23" s="17">
        <f>[19]Novembro!$H$14</f>
        <v>16.2</v>
      </c>
      <c r="L23" s="17">
        <f>[19]Novembro!$H$15</f>
        <v>15.120000000000001</v>
      </c>
      <c r="M23" s="17">
        <f>[19]Novembro!$H$16</f>
        <v>16.559999999999999</v>
      </c>
      <c r="N23" s="17">
        <f>[19]Novembro!$H$17</f>
        <v>16.2</v>
      </c>
      <c r="O23" s="17">
        <f>[19]Novembro!$H$18</f>
        <v>8.64</v>
      </c>
      <c r="P23" s="17">
        <f>[19]Novembro!$H$19</f>
        <v>37.800000000000004</v>
      </c>
      <c r="Q23" s="17">
        <f>[19]Novembro!$H$20</f>
        <v>24.48</v>
      </c>
      <c r="R23" s="17">
        <f>[19]Novembro!$H$21</f>
        <v>14.4</v>
      </c>
      <c r="S23" s="17">
        <f>[19]Novembro!$H$22</f>
        <v>26.64</v>
      </c>
      <c r="T23" s="17">
        <f>[19]Novembro!$H$23</f>
        <v>13.32</v>
      </c>
      <c r="U23" s="17">
        <f>[19]Novembro!$H$24</f>
        <v>11.520000000000001</v>
      </c>
      <c r="V23" s="17">
        <f>[19]Novembro!$H$25</f>
        <v>11.879999999999999</v>
      </c>
      <c r="W23" s="17">
        <f>[19]Novembro!$H$26</f>
        <v>11.16</v>
      </c>
      <c r="X23" s="17">
        <f>[19]Novembro!$H$27</f>
        <v>11.520000000000001</v>
      </c>
      <c r="Y23" s="17">
        <f>[19]Novembro!$H$28</f>
        <v>6.84</v>
      </c>
      <c r="Z23" s="17">
        <f>[19]Novembro!$H$29</f>
        <v>8.64</v>
      </c>
      <c r="AA23" s="17">
        <f>[19]Novembro!$H$30</f>
        <v>8.2799999999999994</v>
      </c>
      <c r="AB23" s="17">
        <f>[19]Novembro!$H$31</f>
        <v>18.36</v>
      </c>
      <c r="AC23" s="17">
        <f>[19]Novembro!$H$32</f>
        <v>15.48</v>
      </c>
      <c r="AD23" s="17">
        <f>[19]Novembro!$H$33</f>
        <v>18.36</v>
      </c>
      <c r="AE23" s="17">
        <f>[19]Novembro!$H$34</f>
        <v>15.48</v>
      </c>
      <c r="AF23" s="36">
        <f t="shared" si="3"/>
        <v>37.800000000000004</v>
      </c>
    </row>
    <row r="24" spans="1:32" ht="17.100000000000001" customHeight="1" x14ac:dyDescent="0.2">
      <c r="A24" s="15" t="s">
        <v>14</v>
      </c>
      <c r="B24" s="17">
        <f>[20]Novembro!$H$5</f>
        <v>20.52</v>
      </c>
      <c r="C24" s="17">
        <f>[20]Novembro!$H$6</f>
        <v>35.28</v>
      </c>
      <c r="D24" s="17">
        <f>[20]Novembro!$H$7</f>
        <v>13.32</v>
      </c>
      <c r="E24" s="17">
        <f>[20]Novembro!$H$8</f>
        <v>13.32</v>
      </c>
      <c r="F24" s="17">
        <f>[20]Novembro!$H$9</f>
        <v>19.440000000000001</v>
      </c>
      <c r="G24" s="17">
        <f>[20]Novembro!$H$10</f>
        <v>18.720000000000002</v>
      </c>
      <c r="H24" s="17">
        <f>[20]Novembro!$H$11</f>
        <v>15.120000000000001</v>
      </c>
      <c r="I24" s="17">
        <f>[20]Novembro!$H$12</f>
        <v>28.8</v>
      </c>
      <c r="J24" s="17">
        <f>[20]Novembro!$H$13</f>
        <v>21.96</v>
      </c>
      <c r="K24" s="17">
        <f>[20]Novembro!$H$14</f>
        <v>15.48</v>
      </c>
      <c r="L24" s="17">
        <f>[20]Novembro!$H$15</f>
        <v>24.840000000000003</v>
      </c>
      <c r="M24" s="17">
        <f>[20]Novembro!$H$16</f>
        <v>17.64</v>
      </c>
      <c r="N24" s="17">
        <f>[20]Novembro!$H$17</f>
        <v>22.68</v>
      </c>
      <c r="O24" s="17">
        <f>[20]Novembro!$H$18</f>
        <v>18</v>
      </c>
      <c r="P24" s="17">
        <f>[20]Novembro!$H$19</f>
        <v>12.6</v>
      </c>
      <c r="Q24" s="17">
        <f>[20]Novembro!$H$20</f>
        <v>16.2</v>
      </c>
      <c r="R24" s="17">
        <f>[20]Novembro!$H$21</f>
        <v>23.759999999999998</v>
      </c>
      <c r="S24" s="17">
        <f>[20]Novembro!$H$22</f>
        <v>23.040000000000003</v>
      </c>
      <c r="T24" s="17">
        <f>[20]Novembro!$H$23</f>
        <v>21.96</v>
      </c>
      <c r="U24" s="17">
        <f>[20]Novembro!$H$24</f>
        <v>16.559999999999999</v>
      </c>
      <c r="V24" s="17">
        <f>[20]Novembro!$H$25</f>
        <v>13.68</v>
      </c>
      <c r="W24" s="17">
        <f>[20]Novembro!$H$26</f>
        <v>22.32</v>
      </c>
      <c r="X24" s="17">
        <f>[20]Novembro!$H$27</f>
        <v>13.32</v>
      </c>
      <c r="Y24" s="17">
        <f>[20]Novembro!$H$28</f>
        <v>12.24</v>
      </c>
      <c r="Z24" s="17">
        <f>[20]Novembro!$H$29</f>
        <v>13.32</v>
      </c>
      <c r="AA24" s="17">
        <f>[20]Novembro!$H$30</f>
        <v>23.040000000000003</v>
      </c>
      <c r="AB24" s="17">
        <f>[20]Novembro!$H$31</f>
        <v>26.64</v>
      </c>
      <c r="AC24" s="17">
        <f>[20]Novembro!$H$32</f>
        <v>12.6</v>
      </c>
      <c r="AD24" s="17">
        <f>[20]Novembro!$H$33</f>
        <v>20.52</v>
      </c>
      <c r="AE24" s="17">
        <f>[20]Novembro!$H$34</f>
        <v>17.28</v>
      </c>
      <c r="AF24" s="36">
        <f t="shared" si="3"/>
        <v>35.28</v>
      </c>
    </row>
    <row r="25" spans="1:32" ht="17.100000000000001" customHeight="1" x14ac:dyDescent="0.2">
      <c r="A25" s="15" t="s">
        <v>15</v>
      </c>
      <c r="B25" s="17">
        <f>[21]Novembro!$H$5</f>
        <v>20.88</v>
      </c>
      <c r="C25" s="17">
        <f>[21]Novembro!$H$6</f>
        <v>24.840000000000003</v>
      </c>
      <c r="D25" s="17">
        <f>[21]Novembro!$H$7</f>
        <v>18.720000000000002</v>
      </c>
      <c r="E25" s="17">
        <f>[21]Novembro!$H$8</f>
        <v>11.520000000000001</v>
      </c>
      <c r="F25" s="17">
        <f>[21]Novembro!$H$9</f>
        <v>20.88</v>
      </c>
      <c r="G25" s="17">
        <f>[21]Novembro!$H$10</f>
        <v>17.64</v>
      </c>
      <c r="H25" s="17">
        <f>[21]Novembro!$H$11</f>
        <v>11.520000000000001</v>
      </c>
      <c r="I25" s="17">
        <f>[21]Novembro!$H$12</f>
        <v>16.559999999999999</v>
      </c>
      <c r="J25" s="17">
        <f>[21]Novembro!$H$13</f>
        <v>15.840000000000002</v>
      </c>
      <c r="K25" s="17">
        <f>[21]Novembro!$H$14</f>
        <v>10.08</v>
      </c>
      <c r="L25" s="17">
        <f>[21]Novembro!$H$15</f>
        <v>24.840000000000003</v>
      </c>
      <c r="M25" s="17">
        <f>[21]Novembro!$H$16</f>
        <v>13.32</v>
      </c>
      <c r="N25" s="17">
        <f>[21]Novembro!$H$17</f>
        <v>18</v>
      </c>
      <c r="O25" s="17">
        <f>[21]Novembro!$H$18</f>
        <v>18</v>
      </c>
      <c r="P25" s="17">
        <f>[21]Novembro!$H$19</f>
        <v>19.079999999999998</v>
      </c>
      <c r="Q25" s="17">
        <f>[21]Novembro!$H$20</f>
        <v>15.48</v>
      </c>
      <c r="R25" s="17">
        <f>[21]Novembro!$H$21</f>
        <v>21.6</v>
      </c>
      <c r="S25" s="17">
        <f>[21]Novembro!$H$22</f>
        <v>19.8</v>
      </c>
      <c r="T25" s="17">
        <f>[21]Novembro!$H$23</f>
        <v>24.48</v>
      </c>
      <c r="U25" s="17">
        <f>[21]Novembro!$H$24</f>
        <v>22.68</v>
      </c>
      <c r="V25" s="17">
        <f>[21]Novembro!$H$25</f>
        <v>12.24</v>
      </c>
      <c r="W25" s="17">
        <f>[21]Novembro!$H$26</f>
        <v>12.96</v>
      </c>
      <c r="X25" s="17">
        <f>[21]Novembro!$H$27</f>
        <v>12.24</v>
      </c>
      <c r="Y25" s="17">
        <f>[21]Novembro!$H$28</f>
        <v>12.96</v>
      </c>
      <c r="Z25" s="17">
        <f>[21]Novembro!$H$29</f>
        <v>14.76</v>
      </c>
      <c r="AA25" s="17">
        <f>[21]Novembro!$H$30</f>
        <v>20.52</v>
      </c>
      <c r="AB25" s="17">
        <f>[21]Novembro!$H$31</f>
        <v>12.96</v>
      </c>
      <c r="AC25" s="17">
        <f>[21]Novembro!$H$32</f>
        <v>14.4</v>
      </c>
      <c r="AD25" s="17">
        <f>[21]Novembro!$H$33</f>
        <v>10.08</v>
      </c>
      <c r="AE25" s="17">
        <f>[21]Novembro!$H$34</f>
        <v>11.520000000000001</v>
      </c>
      <c r="AF25" s="36">
        <f t="shared" si="3"/>
        <v>24.840000000000003</v>
      </c>
    </row>
    <row r="26" spans="1:32" ht="17.100000000000001" customHeight="1" x14ac:dyDescent="0.2">
      <c r="A26" s="15" t="s">
        <v>16</v>
      </c>
      <c r="B26" s="17">
        <f>[22]Novembro!$H$5</f>
        <v>24.840000000000003</v>
      </c>
      <c r="C26" s="17">
        <f>[22]Novembro!$H$6</f>
        <v>28.44</v>
      </c>
      <c r="D26" s="17">
        <f>[22]Novembro!$H$7</f>
        <v>18.36</v>
      </c>
      <c r="E26" s="17">
        <f>[22]Novembro!$H$8</f>
        <v>11.520000000000001</v>
      </c>
      <c r="F26" s="17">
        <f>[22]Novembro!$H$9</f>
        <v>10.8</v>
      </c>
      <c r="G26" s="17">
        <f>[22]Novembro!$H$10</f>
        <v>10.8</v>
      </c>
      <c r="H26" s="17">
        <f>[22]Novembro!$H$11</f>
        <v>11.879999999999999</v>
      </c>
      <c r="I26" s="17">
        <f>[22]Novembro!$H$12</f>
        <v>27</v>
      </c>
      <c r="J26" s="17">
        <f>[22]Novembro!$H$13</f>
        <v>11.16</v>
      </c>
      <c r="K26" s="17">
        <f>[22]Novembro!$H$14</f>
        <v>7.2</v>
      </c>
      <c r="L26" s="17">
        <f>[22]Novembro!$H$15</f>
        <v>37.080000000000005</v>
      </c>
      <c r="M26" s="17">
        <f>[22]Novembro!$H$16</f>
        <v>12.96</v>
      </c>
      <c r="N26" s="17">
        <f>[22]Novembro!$H$17</f>
        <v>10.44</v>
      </c>
      <c r="O26" s="17">
        <f>[22]Novembro!$H$18</f>
        <v>10.08</v>
      </c>
      <c r="P26" s="17">
        <f>[22]Novembro!$H$19</f>
        <v>26.64</v>
      </c>
      <c r="Q26" s="17">
        <f>[22]Novembro!$H$20</f>
        <v>11.520000000000001</v>
      </c>
      <c r="R26" s="17">
        <f>[22]Novembro!$H$21</f>
        <v>25.2</v>
      </c>
      <c r="S26" s="17">
        <f>[22]Novembro!$H$22</f>
        <v>20.88</v>
      </c>
      <c r="T26" s="17">
        <f>[22]Novembro!$H$23</f>
        <v>13.32</v>
      </c>
      <c r="U26" s="17">
        <f>[22]Novembro!$H$24</f>
        <v>11.520000000000001</v>
      </c>
      <c r="V26" s="17">
        <f>[22]Novembro!$H$25</f>
        <v>11.16</v>
      </c>
      <c r="W26" s="17">
        <f>[22]Novembro!$H$26</f>
        <v>16.2</v>
      </c>
      <c r="X26" s="17">
        <f>[22]Novembro!$H$27</f>
        <v>12.6</v>
      </c>
      <c r="Y26" s="17">
        <f>[22]Novembro!$H$28</f>
        <v>13.32</v>
      </c>
      <c r="Z26" s="17">
        <f>[22]Novembro!$H$29</f>
        <v>14.76</v>
      </c>
      <c r="AA26" s="17">
        <f>[22]Novembro!$H$30</f>
        <v>18.36</v>
      </c>
      <c r="AB26" s="17">
        <f>[22]Novembro!$H$31</f>
        <v>15.48</v>
      </c>
      <c r="AC26" s="17">
        <f>[22]Novembro!$H$32</f>
        <v>20.88</v>
      </c>
      <c r="AD26" s="17">
        <f>[22]Novembro!$H$33</f>
        <v>14.76</v>
      </c>
      <c r="AE26" s="17">
        <f>[22]Novembro!$H$34</f>
        <v>13.32</v>
      </c>
      <c r="AF26" s="36">
        <f t="shared" si="3"/>
        <v>37.080000000000005</v>
      </c>
    </row>
    <row r="27" spans="1:32" ht="17.100000000000001" customHeight="1" x14ac:dyDescent="0.2">
      <c r="A27" s="15" t="s">
        <v>17</v>
      </c>
      <c r="B27" s="17">
        <f>[23]Novembro!$H$5</f>
        <v>25.56</v>
      </c>
      <c r="C27" s="17">
        <f>[23]Novembro!$H$6</f>
        <v>25.56</v>
      </c>
      <c r="D27" s="17">
        <f>[23]Novembro!$H$7</f>
        <v>16.920000000000002</v>
      </c>
      <c r="E27" s="17">
        <f>[23]Novembro!$H$8</f>
        <v>10.08</v>
      </c>
      <c r="F27" s="17">
        <f>[23]Novembro!$H$9</f>
        <v>12.96</v>
      </c>
      <c r="G27" s="17">
        <f>[23]Novembro!$H$10</f>
        <v>11.879999999999999</v>
      </c>
      <c r="H27" s="17">
        <f>[23]Novembro!$H$11</f>
        <v>9.3600000000000012</v>
      </c>
      <c r="I27" s="17">
        <f>[23]Novembro!$H$12</f>
        <v>20.52</v>
      </c>
      <c r="J27" s="17">
        <f>[23]Novembro!$H$13</f>
        <v>21.96</v>
      </c>
      <c r="K27" s="17">
        <f>[23]Novembro!$H$14</f>
        <v>14.76</v>
      </c>
      <c r="L27" s="17">
        <f>[23]Novembro!$H$15</f>
        <v>30.96</v>
      </c>
      <c r="M27" s="17">
        <f>[23]Novembro!$H$16</f>
        <v>12.96</v>
      </c>
      <c r="N27" s="17">
        <f>[23]Novembro!$H$17</f>
        <v>11.16</v>
      </c>
      <c r="O27" s="17">
        <f>[23]Novembro!$H$18</f>
        <v>11.16</v>
      </c>
      <c r="P27" s="17">
        <f>[23]Novembro!$H$19</f>
        <v>17.28</v>
      </c>
      <c r="Q27" s="17">
        <f>[23]Novembro!$H$20</f>
        <v>15.120000000000001</v>
      </c>
      <c r="R27" s="17">
        <f>[23]Novembro!$H$21</f>
        <v>26.28</v>
      </c>
      <c r="S27" s="17">
        <f>[23]Novembro!$H$22</f>
        <v>21.6</v>
      </c>
      <c r="T27" s="17">
        <f>[23]Novembro!$H$23</f>
        <v>14.4</v>
      </c>
      <c r="U27" s="17">
        <f>[23]Novembro!$H$24</f>
        <v>15.840000000000002</v>
      </c>
      <c r="V27" s="17">
        <f>[23]Novembro!$H$25</f>
        <v>11.520000000000001</v>
      </c>
      <c r="W27" s="17">
        <f>[23]Novembro!$H$26</f>
        <v>9.3600000000000012</v>
      </c>
      <c r="X27" s="17">
        <f>[23]Novembro!$H$27</f>
        <v>10.8</v>
      </c>
      <c r="Y27" s="17">
        <f>[23]Novembro!$H$28</f>
        <v>10.8</v>
      </c>
      <c r="Z27" s="17">
        <f>[23]Novembro!$H$29</f>
        <v>30.96</v>
      </c>
      <c r="AA27" s="17">
        <f>[23]Novembro!$H$30</f>
        <v>22.68</v>
      </c>
      <c r="AB27" s="17">
        <f>[23]Novembro!$H$31</f>
        <v>11.16</v>
      </c>
      <c r="AC27" s="17">
        <f>[23]Novembro!$H$32</f>
        <v>18.36</v>
      </c>
      <c r="AD27" s="17">
        <f>[23]Novembro!$H$33</f>
        <v>29.880000000000003</v>
      </c>
      <c r="AE27" s="17">
        <f>[23]Novembro!$H$34</f>
        <v>10.8</v>
      </c>
      <c r="AF27" s="36">
        <f>MAX(B27:AE27)</f>
        <v>30.96</v>
      </c>
    </row>
    <row r="28" spans="1:32" ht="17.100000000000001" customHeight="1" x14ac:dyDescent="0.2">
      <c r="A28" s="15" t="s">
        <v>18</v>
      </c>
      <c r="B28" s="17">
        <f>[24]Novembro!$H$5</f>
        <v>23.400000000000002</v>
      </c>
      <c r="C28" s="17">
        <f>[24]Novembro!$H$6</f>
        <v>37.080000000000005</v>
      </c>
      <c r="D28" s="17">
        <f>[24]Novembro!$H$7</f>
        <v>3.6</v>
      </c>
      <c r="E28" s="17">
        <f>[24]Novembro!$H$8</f>
        <v>4.6800000000000006</v>
      </c>
      <c r="F28" s="17">
        <f>[24]Novembro!$H$9</f>
        <v>17.28</v>
      </c>
      <c r="G28" s="17">
        <f>[24]Novembro!$H$10</f>
        <v>28.44</v>
      </c>
      <c r="H28" s="17">
        <f>[24]Novembro!$H$11</f>
        <v>14.76</v>
      </c>
      <c r="I28" s="17">
        <f>[24]Novembro!$H$12</f>
        <v>26.28</v>
      </c>
      <c r="J28" s="17">
        <f>[24]Novembro!$H$13</f>
        <v>21.6</v>
      </c>
      <c r="K28" s="17">
        <f>[24]Novembro!$H$14</f>
        <v>19.079999999999998</v>
      </c>
      <c r="L28" s="17">
        <f>[24]Novembro!$H$15</f>
        <v>18.720000000000002</v>
      </c>
      <c r="M28" s="17">
        <f>[24]Novembro!$H$16</f>
        <v>12.96</v>
      </c>
      <c r="N28" s="17">
        <f>[24]Novembro!$H$17</f>
        <v>14.4</v>
      </c>
      <c r="O28" s="17">
        <f>[24]Novembro!$H$18</f>
        <v>6.84</v>
      </c>
      <c r="P28" s="17">
        <f>[24]Novembro!$H$19</f>
        <v>33.480000000000004</v>
      </c>
      <c r="Q28" s="17">
        <f>[24]Novembro!$H$20</f>
        <v>13.68</v>
      </c>
      <c r="R28" s="17">
        <f>[24]Novembro!$H$21</f>
        <v>9</v>
      </c>
      <c r="S28" s="17">
        <f>[24]Novembro!$H$22</f>
        <v>22.32</v>
      </c>
      <c r="T28" s="17">
        <f>[24]Novembro!$H$23</f>
        <v>21.240000000000002</v>
      </c>
      <c r="U28" s="17">
        <f>[24]Novembro!$H$24</f>
        <v>14.04</v>
      </c>
      <c r="V28" s="17">
        <f>[24]Novembro!$H$25</f>
        <v>3.24</v>
      </c>
      <c r="W28" s="17">
        <f>[24]Novembro!$H$26</f>
        <v>1.8</v>
      </c>
      <c r="X28" s="17">
        <f>[24]Novembro!$H$27</f>
        <v>0.36000000000000004</v>
      </c>
      <c r="Y28" s="17">
        <f>[24]Novembro!$H$28</f>
        <v>9.7200000000000006</v>
      </c>
      <c r="Z28" s="17">
        <f>[24]Novembro!$H$29</f>
        <v>0.36000000000000004</v>
      </c>
      <c r="AA28" s="17">
        <f>[24]Novembro!$H$30</f>
        <v>2.8800000000000003</v>
      </c>
      <c r="AB28" s="17">
        <f>[24]Novembro!$H$31</f>
        <v>5.04</v>
      </c>
      <c r="AC28" s="17">
        <f>[24]Novembro!$H$32</f>
        <v>28.8</v>
      </c>
      <c r="AD28" s="17">
        <f>[24]Novembro!$H$33</f>
        <v>20.16</v>
      </c>
      <c r="AE28" s="17">
        <f>[24]Novembro!$H$34</f>
        <v>19.079999999999998</v>
      </c>
      <c r="AF28" s="36">
        <f t="shared" si="3"/>
        <v>37.080000000000005</v>
      </c>
    </row>
    <row r="29" spans="1:32" ht="17.100000000000001" customHeight="1" x14ac:dyDescent="0.2">
      <c r="A29" s="15" t="s">
        <v>19</v>
      </c>
      <c r="B29" s="17">
        <f>[25]Novembro!$H$5</f>
        <v>24.12</v>
      </c>
      <c r="C29" s="17">
        <f>[25]Novembro!$H$6</f>
        <v>28.08</v>
      </c>
      <c r="D29" s="17">
        <f>[25]Novembro!$H$7</f>
        <v>25.2</v>
      </c>
      <c r="E29" s="17">
        <f>[25]Novembro!$H$8</f>
        <v>16.920000000000002</v>
      </c>
      <c r="F29" s="17">
        <f>[25]Novembro!$H$9</f>
        <v>15.840000000000002</v>
      </c>
      <c r="G29" s="17">
        <f>[25]Novembro!$H$10</f>
        <v>18</v>
      </c>
      <c r="H29" s="17">
        <f>[25]Novembro!$H$11</f>
        <v>15.48</v>
      </c>
      <c r="I29" s="17">
        <f>[25]Novembro!$H$12</f>
        <v>15.120000000000001</v>
      </c>
      <c r="J29" s="17">
        <f>[25]Novembro!$H$13</f>
        <v>15.48</v>
      </c>
      <c r="K29" s="17">
        <f>[25]Novembro!$H$14</f>
        <v>12.6</v>
      </c>
      <c r="L29" s="17">
        <f>[25]Novembro!$H$15</f>
        <v>45</v>
      </c>
      <c r="M29" s="17">
        <f>[25]Novembro!$H$16</f>
        <v>16.920000000000002</v>
      </c>
      <c r="N29" s="17">
        <f>[25]Novembro!$H$17</f>
        <v>21.6</v>
      </c>
      <c r="O29" s="17">
        <f>[25]Novembro!$H$18</f>
        <v>14.76</v>
      </c>
      <c r="P29" s="17">
        <f>[25]Novembro!$H$19</f>
        <v>17.28</v>
      </c>
      <c r="Q29" s="17">
        <f>[25]Novembro!$H$20</f>
        <v>14.04</v>
      </c>
      <c r="R29" s="17">
        <f>[25]Novembro!$H$21</f>
        <v>20.16</v>
      </c>
      <c r="S29" s="17">
        <f>[25]Novembro!$H$22</f>
        <v>16.559999999999999</v>
      </c>
      <c r="T29" s="17">
        <f>[25]Novembro!$H$23</f>
        <v>25.92</v>
      </c>
      <c r="U29" s="17">
        <f>[25]Novembro!$H$24</f>
        <v>21.240000000000002</v>
      </c>
      <c r="V29" s="17">
        <f>[25]Novembro!$H$25</f>
        <v>11.16</v>
      </c>
      <c r="W29" s="17">
        <f>[25]Novembro!$H$26</f>
        <v>14.76</v>
      </c>
      <c r="X29" s="17">
        <f>[25]Novembro!$H$27</f>
        <v>17.64</v>
      </c>
      <c r="Y29" s="17">
        <f>[25]Novembro!$H$28</f>
        <v>13.32</v>
      </c>
      <c r="Z29" s="17">
        <f>[25]Novembro!$H$29</f>
        <v>20.88</v>
      </c>
      <c r="AA29" s="17">
        <f>[25]Novembro!$H$30</f>
        <v>16.559999999999999</v>
      </c>
      <c r="AB29" s="17">
        <f>[25]Novembro!$H$31</f>
        <v>17.64</v>
      </c>
      <c r="AC29" s="17">
        <f>[25]Novembro!$H$32</f>
        <v>15.48</v>
      </c>
      <c r="AD29" s="17">
        <f>[25]Novembro!$H$33</f>
        <v>16.2</v>
      </c>
      <c r="AE29" s="17">
        <f>[25]Novembro!$H$34</f>
        <v>14.04</v>
      </c>
      <c r="AF29" s="36">
        <f t="shared" si="3"/>
        <v>45</v>
      </c>
    </row>
    <row r="30" spans="1:32" ht="17.100000000000001" customHeight="1" x14ac:dyDescent="0.2">
      <c r="A30" s="15" t="s">
        <v>31</v>
      </c>
      <c r="B30" s="17" t="str">
        <f>[26]Novembro!$H$5</f>
        <v>*</v>
      </c>
      <c r="C30" s="17" t="str">
        <f>[26]Novembro!$H$6</f>
        <v>*</v>
      </c>
      <c r="D30" s="17" t="str">
        <f>[26]Novembro!$H$7</f>
        <v>*</v>
      </c>
      <c r="E30" s="17" t="str">
        <f>[26]Novembro!$H$8</f>
        <v>*</v>
      </c>
      <c r="F30" s="17" t="str">
        <f>[26]Novembro!$H$9</f>
        <v>*</v>
      </c>
      <c r="G30" s="17" t="str">
        <f>[26]Novembro!$H$10</f>
        <v>*</v>
      </c>
      <c r="H30" s="17" t="str">
        <f>[26]Novembro!$H$11</f>
        <v>*</v>
      </c>
      <c r="I30" s="17" t="str">
        <f>[26]Novembro!$H$12</f>
        <v>*</v>
      </c>
      <c r="J30" s="17" t="str">
        <f>[26]Novembro!$H$13</f>
        <v>*</v>
      </c>
      <c r="K30" s="17" t="str">
        <f>[26]Novembro!$H$14</f>
        <v>*</v>
      </c>
      <c r="L30" s="17" t="str">
        <f>[26]Novembro!$H$15</f>
        <v>*</v>
      </c>
      <c r="M30" s="17" t="str">
        <f>[26]Novembro!$H$16</f>
        <v>*</v>
      </c>
      <c r="N30" s="17" t="str">
        <f>[26]Novembro!$H$17</f>
        <v>*</v>
      </c>
      <c r="O30" s="17" t="str">
        <f>[26]Novembro!$H$18</f>
        <v>*</v>
      </c>
      <c r="P30" s="17" t="str">
        <f>[26]Novembro!$H$19</f>
        <v>*</v>
      </c>
      <c r="Q30" s="17" t="str">
        <f>[26]Novembro!$H$20</f>
        <v>*</v>
      </c>
      <c r="R30" s="17" t="str">
        <f>[26]Novembro!$H$21</f>
        <v>*</v>
      </c>
      <c r="S30" s="17" t="str">
        <f>[26]Novembro!$H$22</f>
        <v>*</v>
      </c>
      <c r="T30" s="17" t="str">
        <f>[26]Novembro!$H$23</f>
        <v>*</v>
      </c>
      <c r="U30" s="17" t="str">
        <f>[26]Novembro!$H$24</f>
        <v>*</v>
      </c>
      <c r="V30" s="17" t="str">
        <f>[26]Novembro!$H$25</f>
        <v>*</v>
      </c>
      <c r="W30" s="17" t="str">
        <f>[26]Novembro!$H$26</f>
        <v>*</v>
      </c>
      <c r="X30" s="17" t="str">
        <f>[26]Novembro!$H$27</f>
        <v>*</v>
      </c>
      <c r="Y30" s="17" t="str">
        <f>[26]Novembro!$H$28</f>
        <v>*</v>
      </c>
      <c r="Z30" s="17">
        <f>[26]Novembro!$H$29</f>
        <v>11.879999999999999</v>
      </c>
      <c r="AA30" s="17">
        <f>[26]Novembro!$H$30</f>
        <v>16.920000000000002</v>
      </c>
      <c r="AB30" s="17">
        <f>[26]Novembro!$H$31</f>
        <v>13.32</v>
      </c>
      <c r="AC30" s="17">
        <f>[26]Novembro!$H$32</f>
        <v>17.64</v>
      </c>
      <c r="AD30" s="17">
        <f>[26]Novembro!$H$33</f>
        <v>15.840000000000002</v>
      </c>
      <c r="AE30" s="17">
        <f>[26]Novembro!$H$34</f>
        <v>0</v>
      </c>
      <c r="AF30" s="36" t="s">
        <v>146</v>
      </c>
    </row>
    <row r="31" spans="1:32" ht="17.100000000000001" customHeight="1" x14ac:dyDescent="0.2">
      <c r="A31" s="15" t="s">
        <v>51</v>
      </c>
      <c r="B31" s="17">
        <f>[27]Novembro!$H$5</f>
        <v>30.96</v>
      </c>
      <c r="C31" s="17">
        <f>[27]Novembro!$H$6</f>
        <v>47.519999999999996</v>
      </c>
      <c r="D31" s="17">
        <f>[27]Novembro!$H$7</f>
        <v>27.36</v>
      </c>
      <c r="E31" s="17">
        <f>[27]Novembro!$H$8</f>
        <v>20.16</v>
      </c>
      <c r="F31" s="17">
        <f>[27]Novembro!$H$9</f>
        <v>25.56</v>
      </c>
      <c r="G31" s="17">
        <f>[27]Novembro!$H$10</f>
        <v>27</v>
      </c>
      <c r="H31" s="17">
        <f>[27]Novembro!$H$11</f>
        <v>19.8</v>
      </c>
      <c r="I31" s="17">
        <f>[27]Novembro!$H$12</f>
        <v>24.840000000000003</v>
      </c>
      <c r="J31" s="17">
        <f>[27]Novembro!$H$13</f>
        <v>21.240000000000002</v>
      </c>
      <c r="K31" s="17">
        <f>[27]Novembro!$H$14</f>
        <v>29.16</v>
      </c>
      <c r="L31" s="17">
        <f>[27]Novembro!$H$15</f>
        <v>28.44</v>
      </c>
      <c r="M31" s="17">
        <f>[27]Novembro!$H$16</f>
        <v>28.08</v>
      </c>
      <c r="N31" s="17">
        <f>[27]Novembro!$H$17</f>
        <v>18</v>
      </c>
      <c r="O31" s="17">
        <f>[27]Novembro!$H$18</f>
        <v>17.64</v>
      </c>
      <c r="P31" s="17">
        <f>[27]Novembro!$H$19</f>
        <v>47.519999999999996</v>
      </c>
      <c r="Q31" s="17">
        <f>[27]Novembro!$H$20</f>
        <v>15.48</v>
      </c>
      <c r="R31" s="17">
        <f>[27]Novembro!$H$21</f>
        <v>20.88</v>
      </c>
      <c r="S31" s="17">
        <f>[27]Novembro!$H$22</f>
        <v>22.68</v>
      </c>
      <c r="T31" s="17">
        <f>[27]Novembro!$H$23</f>
        <v>32.04</v>
      </c>
      <c r="U31" s="17">
        <f>[27]Novembro!$H$24</f>
        <v>26.28</v>
      </c>
      <c r="V31" s="17">
        <f>[27]Novembro!$H$25</f>
        <v>21.96</v>
      </c>
      <c r="W31" s="17">
        <f>[27]Novembro!$H$26</f>
        <v>24.48</v>
      </c>
      <c r="X31" s="17">
        <f>[27]Novembro!$H$27</f>
        <v>13.68</v>
      </c>
      <c r="Y31" s="17">
        <f>[27]Novembro!$H$28</f>
        <v>16.2</v>
      </c>
      <c r="Z31" s="17">
        <f>[27]Novembro!$H$29</f>
        <v>27</v>
      </c>
      <c r="AA31" s="17">
        <f>[27]Novembro!$H$30</f>
        <v>16.2</v>
      </c>
      <c r="AB31" s="17">
        <f>[27]Novembro!$H$31</f>
        <v>21.6</v>
      </c>
      <c r="AC31" s="17">
        <f>[27]Novembro!$H$32</f>
        <v>21.6</v>
      </c>
      <c r="AD31" s="17">
        <f>[27]Novembro!$H$33</f>
        <v>23.400000000000002</v>
      </c>
      <c r="AE31" s="17">
        <f>[27]Novembro!$H$34</f>
        <v>18</v>
      </c>
      <c r="AF31" s="36">
        <f>MAX(B31:AE31)</f>
        <v>47.519999999999996</v>
      </c>
    </row>
    <row r="32" spans="1:32" ht="17.100000000000001" customHeight="1" x14ac:dyDescent="0.2">
      <c r="A32" s="15" t="s">
        <v>20</v>
      </c>
      <c r="B32" s="17" t="str">
        <f>[28]Novembro!$H$5</f>
        <v>*</v>
      </c>
      <c r="C32" s="17" t="str">
        <f>[28]Novembro!$H$6</f>
        <v>*</v>
      </c>
      <c r="D32" s="17">
        <f>[28]Novembro!$H$7</f>
        <v>7.5600000000000005</v>
      </c>
      <c r="E32" s="17">
        <f>[28]Novembro!$H$8</f>
        <v>9</v>
      </c>
      <c r="F32" s="17">
        <f>[28]Novembro!$H$9</f>
        <v>10.08</v>
      </c>
      <c r="G32" s="17">
        <f>[28]Novembro!$H$10</f>
        <v>10.44</v>
      </c>
      <c r="H32" s="17">
        <f>[28]Novembro!$H$11</f>
        <v>11.16</v>
      </c>
      <c r="I32" s="17">
        <f>[28]Novembro!$H$12</f>
        <v>12.6</v>
      </c>
      <c r="J32" s="17">
        <f>[28]Novembro!$H$13</f>
        <v>14.4</v>
      </c>
      <c r="K32" s="17">
        <f>[28]Novembro!$H$14</f>
        <v>11.879999999999999</v>
      </c>
      <c r="L32" s="17">
        <f>[28]Novembro!$H$15</f>
        <v>15.48</v>
      </c>
      <c r="M32" s="17">
        <f>[28]Novembro!$H$16</f>
        <v>10.8</v>
      </c>
      <c r="N32" s="17">
        <f>[28]Novembro!$H$17</f>
        <v>9.7200000000000006</v>
      </c>
      <c r="O32" s="17">
        <f>[28]Novembro!$H$18</f>
        <v>9.3600000000000012</v>
      </c>
      <c r="P32" s="17">
        <f>[28]Novembro!$H$19</f>
        <v>6.84</v>
      </c>
      <c r="Q32" s="17">
        <f>[28]Novembro!$H$20</f>
        <v>10.08</v>
      </c>
      <c r="R32" s="17">
        <f>[28]Novembro!$H$21</f>
        <v>12.96</v>
      </c>
      <c r="S32" s="17">
        <f>[28]Novembro!$H$22</f>
        <v>16.559999999999999</v>
      </c>
      <c r="T32" s="17">
        <f>[28]Novembro!$H$23</f>
        <v>11.879999999999999</v>
      </c>
      <c r="U32" s="17">
        <f>[28]Novembro!$H$24</f>
        <v>9.7200000000000006</v>
      </c>
      <c r="V32" s="17">
        <f>[28]Novembro!$H$25</f>
        <v>12.96</v>
      </c>
      <c r="W32" s="17">
        <f>[28]Novembro!$H$26</f>
        <v>8.64</v>
      </c>
      <c r="X32" s="17">
        <f>[28]Novembro!$H$27</f>
        <v>6.84</v>
      </c>
      <c r="Y32" s="17">
        <f>[28]Novembro!$H$28</f>
        <v>7.2</v>
      </c>
      <c r="Z32" s="17">
        <f>[28]Novembro!$H$29</f>
        <v>11.16</v>
      </c>
      <c r="AA32" s="17">
        <f>[28]Novembro!$H$30</f>
        <v>20.88</v>
      </c>
      <c r="AB32" s="17">
        <f>[28]Novembro!$H$31</f>
        <v>11.520000000000001</v>
      </c>
      <c r="AC32" s="17">
        <f>[28]Novembro!$H$32</f>
        <v>9.3600000000000012</v>
      </c>
      <c r="AD32" s="17">
        <f>[28]Novembro!$H$33</f>
        <v>15.120000000000001</v>
      </c>
      <c r="AE32" s="17">
        <f>[28]Novembro!$H$34</f>
        <v>12.96</v>
      </c>
      <c r="AF32" s="36">
        <f>MAX(B32:AE32)</f>
        <v>20.88</v>
      </c>
    </row>
    <row r="33" spans="1:35" s="5" customFormat="1" ht="17.100000000000001" customHeight="1" x14ac:dyDescent="0.2">
      <c r="A33" s="29" t="s">
        <v>33</v>
      </c>
      <c r="B33" s="30">
        <f t="shared" ref="B33:AF33" si="4">MAX(B5:B32)</f>
        <v>33.480000000000004</v>
      </c>
      <c r="C33" s="30">
        <f t="shared" si="4"/>
        <v>47.519999999999996</v>
      </c>
      <c r="D33" s="30">
        <f t="shared" si="4"/>
        <v>27.36</v>
      </c>
      <c r="E33" s="30">
        <f t="shared" si="4"/>
        <v>20.16</v>
      </c>
      <c r="F33" s="30">
        <f t="shared" si="4"/>
        <v>25.56</v>
      </c>
      <c r="G33" s="30">
        <f t="shared" si="4"/>
        <v>29.16</v>
      </c>
      <c r="H33" s="30">
        <f t="shared" si="4"/>
        <v>21.240000000000002</v>
      </c>
      <c r="I33" s="30">
        <f t="shared" si="4"/>
        <v>32.76</v>
      </c>
      <c r="J33" s="30">
        <f t="shared" si="4"/>
        <v>23.759999999999998</v>
      </c>
      <c r="K33" s="30">
        <f t="shared" si="4"/>
        <v>37.080000000000005</v>
      </c>
      <c r="L33" s="30">
        <f t="shared" si="4"/>
        <v>45</v>
      </c>
      <c r="M33" s="30">
        <f t="shared" si="4"/>
        <v>28.08</v>
      </c>
      <c r="N33" s="30">
        <f t="shared" si="4"/>
        <v>27</v>
      </c>
      <c r="O33" s="30">
        <f t="shared" si="4"/>
        <v>22.68</v>
      </c>
      <c r="P33" s="30">
        <f t="shared" si="4"/>
        <v>47.519999999999996</v>
      </c>
      <c r="Q33" s="30">
        <f t="shared" si="4"/>
        <v>24.48</v>
      </c>
      <c r="R33" s="30">
        <f t="shared" si="4"/>
        <v>26.28</v>
      </c>
      <c r="S33" s="30">
        <f t="shared" si="4"/>
        <v>28.8</v>
      </c>
      <c r="T33" s="30">
        <f t="shared" si="4"/>
        <v>32.4</v>
      </c>
      <c r="U33" s="30">
        <f t="shared" si="4"/>
        <v>26.28</v>
      </c>
      <c r="V33" s="30">
        <f t="shared" si="4"/>
        <v>22.32</v>
      </c>
      <c r="W33" s="30">
        <f t="shared" si="4"/>
        <v>24.48</v>
      </c>
      <c r="X33" s="30">
        <f t="shared" si="4"/>
        <v>21.240000000000002</v>
      </c>
      <c r="Y33" s="30">
        <f t="shared" si="4"/>
        <v>16.2</v>
      </c>
      <c r="Z33" s="30">
        <f t="shared" si="4"/>
        <v>40.32</v>
      </c>
      <c r="AA33" s="30">
        <f t="shared" si="4"/>
        <v>33.119999999999997</v>
      </c>
      <c r="AB33" s="30">
        <f t="shared" si="4"/>
        <v>26.64</v>
      </c>
      <c r="AC33" s="30">
        <f t="shared" si="4"/>
        <v>28.8</v>
      </c>
      <c r="AD33" s="30">
        <f t="shared" si="4"/>
        <v>29.880000000000003</v>
      </c>
      <c r="AE33" s="30">
        <f t="shared" si="4"/>
        <v>24.48</v>
      </c>
      <c r="AF33" s="36">
        <f t="shared" si="4"/>
        <v>47.519999999999996</v>
      </c>
    </row>
    <row r="34" spans="1:35" s="57" customFormat="1" x14ac:dyDescent="0.2">
      <c r="A34" s="81"/>
      <c r="B34" s="82"/>
      <c r="C34" s="82"/>
      <c r="D34" s="82" t="s">
        <v>138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4"/>
      <c r="AG34" s="79"/>
    </row>
    <row r="35" spans="1:35" s="57" customFormat="1" x14ac:dyDescent="0.2">
      <c r="A35" s="85"/>
      <c r="B35" s="86"/>
      <c r="C35" s="86"/>
      <c r="D35" s="86"/>
      <c r="E35" s="86"/>
      <c r="F35" s="86"/>
      <c r="G35" s="86"/>
      <c r="H35" s="87"/>
      <c r="I35" s="87"/>
      <c r="J35" s="87"/>
      <c r="K35" s="87"/>
      <c r="L35" s="87" t="s">
        <v>52</v>
      </c>
      <c r="M35" s="87"/>
      <c r="N35" s="87"/>
      <c r="O35" s="87"/>
      <c r="P35" s="87"/>
      <c r="Q35" s="129" t="s">
        <v>139</v>
      </c>
      <c r="R35" s="129"/>
      <c r="S35" s="129"/>
      <c r="T35" s="129"/>
      <c r="U35" s="129"/>
      <c r="V35" s="87"/>
      <c r="W35" s="87"/>
      <c r="X35" s="87"/>
      <c r="Y35" s="87"/>
      <c r="Z35" s="88"/>
      <c r="AA35" s="88"/>
      <c r="AB35" s="88"/>
      <c r="AC35" s="87"/>
      <c r="AD35" s="89"/>
      <c r="AE35" s="87"/>
      <c r="AF35" s="90"/>
      <c r="AG35" s="78"/>
      <c r="AH35" s="77"/>
    </row>
    <row r="36" spans="1:35" s="57" customFormat="1" x14ac:dyDescent="0.2">
      <c r="A36" s="91"/>
      <c r="B36" s="87"/>
      <c r="C36" s="87"/>
      <c r="D36" s="87"/>
      <c r="E36" s="87"/>
      <c r="F36" s="87"/>
      <c r="G36" s="87"/>
      <c r="H36" s="87"/>
      <c r="I36" s="92"/>
      <c r="J36" s="92"/>
      <c r="K36" s="92"/>
      <c r="L36" s="92" t="s">
        <v>53</v>
      </c>
      <c r="M36" s="92"/>
      <c r="N36" s="92"/>
      <c r="O36" s="92"/>
      <c r="P36" s="92"/>
      <c r="Q36" s="130" t="s">
        <v>140</v>
      </c>
      <c r="R36" s="130"/>
      <c r="S36" s="130"/>
      <c r="T36" s="130"/>
      <c r="U36" s="130"/>
      <c r="V36" s="92"/>
      <c r="W36" s="92"/>
      <c r="X36" s="92"/>
      <c r="Y36" s="92"/>
      <c r="Z36" s="87"/>
      <c r="AA36" s="87"/>
      <c r="AB36" s="87"/>
      <c r="AC36" s="87"/>
      <c r="AD36" s="89"/>
      <c r="AE36" s="93"/>
      <c r="AF36" s="94"/>
      <c r="AG36" s="77"/>
      <c r="AH36" s="77"/>
      <c r="AI36" s="77"/>
    </row>
    <row r="37" spans="1:35" s="57" customFormat="1" x14ac:dyDescent="0.2">
      <c r="A37" s="91"/>
      <c r="B37" s="96"/>
      <c r="C37" s="96"/>
      <c r="D37" s="96"/>
      <c r="E37" s="96" t="s">
        <v>141</v>
      </c>
      <c r="F37" s="96"/>
      <c r="G37" s="96"/>
      <c r="H37" s="96"/>
      <c r="I37" s="96"/>
      <c r="J37" s="88"/>
      <c r="K37" s="87"/>
      <c r="L37" s="87"/>
      <c r="M37" s="87"/>
      <c r="N37" s="87"/>
      <c r="O37" s="87"/>
      <c r="P37" s="87"/>
      <c r="Q37" s="97"/>
      <c r="R37" s="97"/>
      <c r="S37" s="9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98"/>
      <c r="AG37" s="79"/>
      <c r="AH37" s="80"/>
    </row>
    <row r="38" spans="1:35" ht="13.5" thickBot="1" x14ac:dyDescent="0.25">
      <c r="A38" s="99"/>
      <c r="B38" s="100"/>
      <c r="C38" s="101"/>
      <c r="D38" s="101"/>
      <c r="E38" s="101"/>
      <c r="F38" s="101"/>
      <c r="G38" s="101"/>
      <c r="H38" s="101"/>
      <c r="I38" s="101"/>
      <c r="J38" s="101"/>
      <c r="K38" s="100"/>
      <c r="L38" s="101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2"/>
    </row>
    <row r="39" spans="1:35" x14ac:dyDescent="0.2">
      <c r="C39" s="3" t="s">
        <v>54</v>
      </c>
      <c r="X39" s="3" t="s">
        <v>54</v>
      </c>
    </row>
    <row r="40" spans="1:35" x14ac:dyDescent="0.2">
      <c r="G40" s="3" t="s">
        <v>54</v>
      </c>
      <c r="L40" s="3" t="s">
        <v>54</v>
      </c>
    </row>
    <row r="43" spans="1:35" x14ac:dyDescent="0.2">
      <c r="O43" s="3" t="s">
        <v>54</v>
      </c>
    </row>
  </sheetData>
  <sheetProtection password="C6EC" sheet="1" objects="1" scenarios="1"/>
  <mergeCells count="35">
    <mergeCell ref="Q35:U35"/>
    <mergeCell ref="Q36:U36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opLeftCell="A7" zoomScale="90" zoomScaleNormal="90" workbookViewId="0">
      <selection activeCell="Y44" sqref="Y44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</cols>
  <sheetData>
    <row r="1" spans="1:32" ht="20.100000000000001" customHeight="1" x14ac:dyDescent="0.2">
      <c r="A1" s="135" t="s">
        <v>29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s="4" customFormat="1" ht="14.25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1:32" s="5" customFormat="1" ht="11.25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14" t="s">
        <v>43</v>
      </c>
    </row>
    <row r="4" spans="1:32" s="5" customFormat="1" ht="12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4" t="s">
        <v>39</v>
      </c>
    </row>
    <row r="5" spans="1:32" s="5" customFormat="1" ht="13.5" customHeight="1" x14ac:dyDescent="0.2">
      <c r="A5" s="15" t="s">
        <v>47</v>
      </c>
      <c r="B5" s="19" t="str">
        <f>[1]Novembro!$I$5</f>
        <v>SE</v>
      </c>
      <c r="C5" s="19" t="str">
        <f>[1]Novembro!$I$6</f>
        <v>L</v>
      </c>
      <c r="D5" s="19" t="str">
        <f>[1]Novembro!$I$7</f>
        <v>NO</v>
      </c>
      <c r="E5" s="19" t="str">
        <f>[1]Novembro!$I$8</f>
        <v>SO</v>
      </c>
      <c r="F5" s="19" t="str">
        <f>[1]Novembro!$I$9</f>
        <v>O</v>
      </c>
      <c r="G5" s="19" t="str">
        <f>[1]Novembro!$I$10</f>
        <v>O</v>
      </c>
      <c r="H5" s="19" t="str">
        <f>[1]Novembro!$I$11</f>
        <v>S</v>
      </c>
      <c r="I5" s="19" t="str">
        <f>[1]Novembro!$I$12</f>
        <v>O</v>
      </c>
      <c r="J5" s="19" t="str">
        <f>[1]Novembro!$I$13</f>
        <v>NE</v>
      </c>
      <c r="K5" s="19" t="str">
        <f>[1]Novembro!$I$14</f>
        <v>N</v>
      </c>
      <c r="L5" s="19" t="str">
        <f>[1]Novembro!$I$15</f>
        <v>O</v>
      </c>
      <c r="M5" s="19" t="str">
        <f>[1]Novembro!$I$16</f>
        <v>O</v>
      </c>
      <c r="N5" s="19" t="str">
        <f>[1]Novembro!$I$17</f>
        <v>SO</v>
      </c>
      <c r="O5" s="19" t="str">
        <f>[1]Novembro!$I$18</f>
        <v>O</v>
      </c>
      <c r="P5" s="19" t="str">
        <f>[1]Novembro!$I$19</f>
        <v>NE</v>
      </c>
      <c r="Q5" s="19" t="str">
        <f>[1]Novembro!$I$20</f>
        <v>NE</v>
      </c>
      <c r="R5" s="19" t="str">
        <f>[1]Novembro!$I$21</f>
        <v>NO</v>
      </c>
      <c r="S5" s="19" t="str">
        <f>[1]Novembro!$I$22</f>
        <v>NO</v>
      </c>
      <c r="T5" s="19" t="str">
        <f>[1]Novembro!$I$23</f>
        <v>SO</v>
      </c>
      <c r="U5" s="19" t="str">
        <f>[1]Novembro!$I$24</f>
        <v>O</v>
      </c>
      <c r="V5" s="19" t="str">
        <f>[1]Novembro!$I$25</f>
        <v>O</v>
      </c>
      <c r="W5" s="19" t="str">
        <f>[1]Novembro!$I$26</f>
        <v>NO</v>
      </c>
      <c r="X5" s="19" t="str">
        <f>[1]Novembro!$I$27</f>
        <v>NO</v>
      </c>
      <c r="Y5" s="19" t="str">
        <f>[1]Novembro!$I$28</f>
        <v>O</v>
      </c>
      <c r="Z5" s="19" t="str">
        <f>[1]Novembro!$I$29</f>
        <v>SE</v>
      </c>
      <c r="AA5" s="19" t="str">
        <f>[1]Novembro!$I$30</f>
        <v>O</v>
      </c>
      <c r="AB5" s="19" t="str">
        <f>[1]Novembro!$I$31</f>
        <v>NE</v>
      </c>
      <c r="AC5" s="19" t="str">
        <f>[1]Novembro!$I$32</f>
        <v>NE</v>
      </c>
      <c r="AD5" s="19" t="str">
        <f>[1]Novembro!$I$33</f>
        <v>SO</v>
      </c>
      <c r="AE5" s="19" t="str">
        <f>[1]Novembro!$I$34</f>
        <v>SO</v>
      </c>
      <c r="AF5" s="126" t="s">
        <v>58</v>
      </c>
    </row>
    <row r="6" spans="1:32" s="1" customFormat="1" ht="11.25" customHeight="1" x14ac:dyDescent="0.2">
      <c r="A6" s="15" t="s">
        <v>0</v>
      </c>
      <c r="B6" s="17" t="str">
        <f>[2]Novembro!$I$5</f>
        <v>SO</v>
      </c>
      <c r="C6" s="17" t="str">
        <f>[2]Novembro!$I$6</f>
        <v>SO</v>
      </c>
      <c r="D6" s="17" t="str">
        <f>[2]Novembro!$I$7</f>
        <v>SO</v>
      </c>
      <c r="E6" s="17" t="str">
        <f>[2]Novembro!$I$8</f>
        <v>SO</v>
      </c>
      <c r="F6" s="17" t="str">
        <f>[2]Novembro!$I$9</f>
        <v>SO</v>
      </c>
      <c r="G6" s="17" t="str">
        <f>[2]Novembro!$I$10</f>
        <v>SO</v>
      </c>
      <c r="H6" s="17" t="str">
        <f>[2]Novembro!$I$11</f>
        <v>SO</v>
      </c>
      <c r="I6" s="17" t="str">
        <f>[2]Novembro!$I$12</f>
        <v>SO</v>
      </c>
      <c r="J6" s="17" t="str">
        <f>[2]Novembro!$I$13</f>
        <v>SO</v>
      </c>
      <c r="K6" s="17" t="str">
        <f>[2]Novembro!$I$14</f>
        <v>SO</v>
      </c>
      <c r="L6" s="17" t="str">
        <f>[2]Novembro!$I$15</f>
        <v>SO</v>
      </c>
      <c r="M6" s="17" t="str">
        <f>[2]Novembro!$I$16</f>
        <v>SO</v>
      </c>
      <c r="N6" s="17" t="str">
        <f>[2]Novembro!$I$17</f>
        <v>SO</v>
      </c>
      <c r="O6" s="17" t="str">
        <f>[2]Novembro!$I$18</f>
        <v>SO</v>
      </c>
      <c r="P6" s="17" t="str">
        <f>[2]Novembro!$I$19</f>
        <v>SO</v>
      </c>
      <c r="Q6" s="17" t="str">
        <f>[2]Novembro!$I$20</f>
        <v>SO</v>
      </c>
      <c r="R6" s="17" t="str">
        <f>[2]Novembro!$I$21</f>
        <v>SO</v>
      </c>
      <c r="S6" s="17" t="str">
        <f>[2]Novembro!$I$22</f>
        <v>SO</v>
      </c>
      <c r="T6" s="20" t="str">
        <f>[2]Novembro!$I$23</f>
        <v>SO</v>
      </c>
      <c r="U6" s="20" t="str">
        <f>[2]Novembro!$I$24</f>
        <v>SO</v>
      </c>
      <c r="V6" s="20" t="str">
        <f>[2]Novembro!$I$25</f>
        <v>SO</v>
      </c>
      <c r="W6" s="20" t="str">
        <f>[2]Novembro!$I$26</f>
        <v>SO</v>
      </c>
      <c r="X6" s="20" t="str">
        <f>[2]Novembro!$I$27</f>
        <v>SO</v>
      </c>
      <c r="Y6" s="20" t="str">
        <f>[2]Novembro!$I$28</f>
        <v>SO</v>
      </c>
      <c r="Z6" s="20" t="str">
        <f>[2]Novembro!$I$29</f>
        <v>SO</v>
      </c>
      <c r="AA6" s="20" t="str">
        <f>[2]Novembro!$I$30</f>
        <v>SO</v>
      </c>
      <c r="AB6" s="20" t="str">
        <f>[2]Novembro!$I$31</f>
        <v>SO</v>
      </c>
      <c r="AC6" s="20" t="str">
        <f>[2]Novembro!$I$32</f>
        <v>SO</v>
      </c>
      <c r="AD6" s="20" t="str">
        <f>[2]Novembro!$I$33</f>
        <v>SO</v>
      </c>
      <c r="AE6" s="20" t="str">
        <f>[2]Novembro!$I$34</f>
        <v>SO</v>
      </c>
      <c r="AF6" s="126" t="s">
        <v>144</v>
      </c>
    </row>
    <row r="7" spans="1:32" ht="12" customHeight="1" x14ac:dyDescent="0.2">
      <c r="A7" s="15" t="s">
        <v>1</v>
      </c>
      <c r="B7" s="18" t="str">
        <f>[3]Novembro!$I$5</f>
        <v>N</v>
      </c>
      <c r="C7" s="18" t="str">
        <f>[3]Novembro!$I$6</f>
        <v>N</v>
      </c>
      <c r="D7" s="18" t="str">
        <f>[3]Novembro!$I$7</f>
        <v>SE</v>
      </c>
      <c r="E7" s="18" t="str">
        <f>[3]Novembro!$I$8</f>
        <v>S</v>
      </c>
      <c r="F7" s="18" t="str">
        <f>[3]Novembro!$I$9</f>
        <v>SE</v>
      </c>
      <c r="G7" s="18" t="str">
        <f>[3]Novembro!$I$10</f>
        <v>SE</v>
      </c>
      <c r="H7" s="18" t="str">
        <f>[3]Novembro!$I$11</f>
        <v>NO</v>
      </c>
      <c r="I7" s="18" t="str">
        <f>[3]Novembro!$I$12</f>
        <v>SE</v>
      </c>
      <c r="J7" s="18" t="str">
        <f>[3]Novembro!$I$13</f>
        <v>NO</v>
      </c>
      <c r="K7" s="18" t="str">
        <f>[3]Novembro!$I$14</f>
        <v>NO</v>
      </c>
      <c r="L7" s="18" t="str">
        <f>[3]Novembro!$I$15</f>
        <v>NO</v>
      </c>
      <c r="M7" s="18" t="str">
        <f>[3]Novembro!$I$16</f>
        <v>L</v>
      </c>
      <c r="N7" s="18" t="str">
        <f>[3]Novembro!$I$17</f>
        <v>SE</v>
      </c>
      <c r="O7" s="18" t="str">
        <f>[3]Novembro!$I$18</f>
        <v>SE</v>
      </c>
      <c r="P7" s="18" t="str">
        <f>[3]Novembro!$I$19</f>
        <v>NO</v>
      </c>
      <c r="Q7" s="18" t="str">
        <f>[3]Novembro!$I$20</f>
        <v>NO</v>
      </c>
      <c r="R7" s="18" t="str">
        <f>[3]Novembro!$I$21</f>
        <v>S</v>
      </c>
      <c r="S7" s="18" t="str">
        <f>[3]Novembro!$I$22</f>
        <v>S</v>
      </c>
      <c r="T7" s="21" t="str">
        <f>[3]Novembro!$I$23</f>
        <v>S</v>
      </c>
      <c r="U7" s="21" t="str">
        <f>[3]Novembro!$I$24</f>
        <v>SE</v>
      </c>
      <c r="V7" s="21" t="str">
        <f>[3]Novembro!$I$25</f>
        <v>SE</v>
      </c>
      <c r="W7" s="21" t="str">
        <f>[3]Novembro!$I$26</f>
        <v>SE</v>
      </c>
      <c r="X7" s="21" t="str">
        <f>[3]Novembro!$I$27</f>
        <v>S</v>
      </c>
      <c r="Y7" s="21" t="str">
        <f>[3]Novembro!$I$28</f>
        <v>NO</v>
      </c>
      <c r="Z7" s="21" t="str">
        <f>[3]Novembro!$I$29</f>
        <v>N</v>
      </c>
      <c r="AA7" s="21" t="str">
        <f>[3]Novembro!$I$30</f>
        <v>NO</v>
      </c>
      <c r="AB7" s="21" t="str">
        <f>[3]Novembro!$I$31</f>
        <v>NO</v>
      </c>
      <c r="AC7" s="21" t="str">
        <f>[3]Novembro!$I$32</f>
        <v>NO</v>
      </c>
      <c r="AD7" s="21" t="str">
        <f>[3]Novembro!$I$33</f>
        <v>S</v>
      </c>
      <c r="AE7" s="21" t="str">
        <f>[3]Novembro!$I$34</f>
        <v>SE</v>
      </c>
      <c r="AF7" s="126" t="s">
        <v>56</v>
      </c>
    </row>
    <row r="8" spans="1:32" ht="12" customHeight="1" x14ac:dyDescent="0.2">
      <c r="A8" s="15" t="s">
        <v>55</v>
      </c>
      <c r="B8" s="18" t="str">
        <f>[4]Novembro!$I$5</f>
        <v>NE</v>
      </c>
      <c r="C8" s="18" t="str">
        <f>[4]Novembro!$I$6</f>
        <v>NE</v>
      </c>
      <c r="D8" s="18" t="str">
        <f>[4]Novembro!$I$7</f>
        <v>SO</v>
      </c>
      <c r="E8" s="18" t="str">
        <f>[4]Novembro!$I$8</f>
        <v>SO</v>
      </c>
      <c r="F8" s="18" t="str">
        <f>[4]Novembro!$I$9</f>
        <v>L</v>
      </c>
      <c r="G8" s="18" t="str">
        <f>[4]Novembro!$I$10</f>
        <v>SE</v>
      </c>
      <c r="H8" s="18" t="str">
        <f>[4]Novembro!$I$11</f>
        <v>L</v>
      </c>
      <c r="I8" s="18" t="str">
        <f>[4]Novembro!$I$12</f>
        <v>L</v>
      </c>
      <c r="J8" s="18" t="str">
        <f>[4]Novembro!$I$13</f>
        <v>O</v>
      </c>
      <c r="K8" s="18" t="str">
        <f>[4]Novembro!$I$14</f>
        <v>NO</v>
      </c>
      <c r="L8" s="18" t="str">
        <f>[4]Novembro!$I$15</f>
        <v>SO</v>
      </c>
      <c r="M8" s="18" t="str">
        <f>[4]Novembro!$I$16</f>
        <v>L</v>
      </c>
      <c r="N8" s="18" t="str">
        <f>[4]Novembro!$I$17</f>
        <v>L</v>
      </c>
      <c r="O8" s="18" t="str">
        <f>[4]Novembro!$I$18</f>
        <v>SE</v>
      </c>
      <c r="P8" s="18" t="str">
        <f>[4]Novembro!$I$19</f>
        <v>L</v>
      </c>
      <c r="Q8" s="18" t="str">
        <f>[4]Novembro!$I$20</f>
        <v>NO</v>
      </c>
      <c r="R8" s="18" t="str">
        <f>[4]Novembro!$I$21</f>
        <v>SO</v>
      </c>
      <c r="S8" s="18" t="str">
        <f>[4]Novembro!$I$22</f>
        <v>SO</v>
      </c>
      <c r="T8" s="21" t="str">
        <f>[4]Novembro!$I$23</f>
        <v>L</v>
      </c>
      <c r="U8" s="21" t="str">
        <f>[4]Novembro!$I$24</f>
        <v>L</v>
      </c>
      <c r="V8" s="21" t="str">
        <f>[4]Novembro!$I$25</f>
        <v>L</v>
      </c>
      <c r="W8" s="21" t="str">
        <f>[4]Novembro!$I$26</f>
        <v>S</v>
      </c>
      <c r="X8" s="21" t="str">
        <f>[4]Novembro!$I$27</f>
        <v>S</v>
      </c>
      <c r="Y8" s="21" t="str">
        <f>[4]Novembro!$I$28</f>
        <v>S</v>
      </c>
      <c r="Z8" s="21" t="str">
        <f>[4]Novembro!$I$29</f>
        <v>L</v>
      </c>
      <c r="AA8" s="21" t="str">
        <f>[4]Novembro!$I$30</f>
        <v>S</v>
      </c>
      <c r="AB8" s="21" t="str">
        <f>[4]Novembro!$I$31</f>
        <v>N</v>
      </c>
      <c r="AC8" s="21" t="str">
        <f>[4]Novembro!$I$32</f>
        <v>NO</v>
      </c>
      <c r="AD8" s="21" t="str">
        <f>[4]Novembro!$I$33</f>
        <v>SE</v>
      </c>
      <c r="AE8" s="21" t="str">
        <f>[4]Novembro!$I$34</f>
        <v>SE</v>
      </c>
      <c r="AF8" s="126" t="s">
        <v>60</v>
      </c>
    </row>
    <row r="9" spans="1:32" ht="11.25" customHeight="1" x14ac:dyDescent="0.2">
      <c r="A9" s="15" t="s">
        <v>48</v>
      </c>
      <c r="B9" s="22" t="str">
        <f>[5]Novembro!$I$5</f>
        <v>N</v>
      </c>
      <c r="C9" s="22" t="str">
        <f>[5]Novembro!$I$6</f>
        <v>N</v>
      </c>
      <c r="D9" s="22" t="str">
        <f>[5]Novembro!$I$7</f>
        <v>S</v>
      </c>
      <c r="E9" s="22" t="str">
        <f>[5]Novembro!$I$8</f>
        <v>SO</v>
      </c>
      <c r="F9" s="22" t="str">
        <f>[5]Novembro!$I$9</f>
        <v>S</v>
      </c>
      <c r="G9" s="22" t="str">
        <f>[5]Novembro!$I$10</f>
        <v>NE</v>
      </c>
      <c r="H9" s="22" t="str">
        <f>[5]Novembro!$I$11</f>
        <v>NE</v>
      </c>
      <c r="I9" s="22" t="str">
        <f>[5]Novembro!$I$12</f>
        <v>NE</v>
      </c>
      <c r="J9" s="22" t="str">
        <f>[5]Novembro!$I$13</f>
        <v>NO</v>
      </c>
      <c r="K9" s="22" t="str">
        <f>[5]Novembro!$I$14</f>
        <v>N</v>
      </c>
      <c r="L9" s="22" t="str">
        <f>[5]Novembro!$I$15</f>
        <v>SE</v>
      </c>
      <c r="M9" s="22" t="str">
        <f>[5]Novembro!$I$16</f>
        <v>S</v>
      </c>
      <c r="N9" s="22" t="str">
        <f>[5]Novembro!$I$17</f>
        <v>NE</v>
      </c>
      <c r="O9" s="22" t="str">
        <f>[5]Novembro!$I$18</f>
        <v>NE</v>
      </c>
      <c r="P9" s="22" t="str">
        <f>[5]Novembro!$I$19</f>
        <v>NE</v>
      </c>
      <c r="Q9" s="22" t="str">
        <f>[5]Novembro!$I$20</f>
        <v>SO</v>
      </c>
      <c r="R9" s="22" t="str">
        <f>[5]Novembro!$I$21</f>
        <v>S</v>
      </c>
      <c r="S9" s="22" t="str">
        <f>[5]Novembro!$I$22</f>
        <v>S</v>
      </c>
      <c r="T9" s="21" t="str">
        <f>[5]Novembro!$I$23</f>
        <v>S</v>
      </c>
      <c r="U9" s="21" t="str">
        <f>[5]Novembro!$I$24</f>
        <v>NE</v>
      </c>
      <c r="V9" s="21" t="str">
        <f>[5]Novembro!$I$25</f>
        <v>N</v>
      </c>
      <c r="W9" s="21" t="str">
        <f>[5]Novembro!$I$26</f>
        <v>S</v>
      </c>
      <c r="X9" s="21" t="str">
        <f>[5]Novembro!$I$27</f>
        <v>S</v>
      </c>
      <c r="Y9" s="21" t="str">
        <f>[5]Novembro!$I$28</f>
        <v>N</v>
      </c>
      <c r="Z9" s="21" t="str">
        <f>[5]Novembro!$I$29</f>
        <v>NE</v>
      </c>
      <c r="AA9" s="21" t="str">
        <f>[5]Novembro!$I$30</f>
        <v>NE</v>
      </c>
      <c r="AB9" s="21" t="str">
        <f>[5]Novembro!$I$31</f>
        <v>NE</v>
      </c>
      <c r="AC9" s="21" t="str">
        <f>[5]Novembro!$I$32</f>
        <v>N</v>
      </c>
      <c r="AD9" s="21" t="str">
        <f>[5]Novembro!$I$33</f>
        <v>S</v>
      </c>
      <c r="AE9" s="21" t="str">
        <f>[5]Novembro!$I$34</f>
        <v>SO</v>
      </c>
      <c r="AF9" s="126" t="s">
        <v>56</v>
      </c>
    </row>
    <row r="10" spans="1:32" ht="12.75" customHeight="1" x14ac:dyDescent="0.2">
      <c r="A10" s="15" t="s">
        <v>2</v>
      </c>
      <c r="B10" s="23" t="str">
        <f>[6]Novembro!$I$5</f>
        <v>NE</v>
      </c>
      <c r="C10" s="23" t="str">
        <f>[6]Novembro!$I$6</f>
        <v>N</v>
      </c>
      <c r="D10" s="23" t="str">
        <f>[6]Novembro!$I$7</f>
        <v>N</v>
      </c>
      <c r="E10" s="23" t="str">
        <f>[6]Novembro!$I$8</f>
        <v>SE</v>
      </c>
      <c r="F10" s="23" t="str">
        <f>[6]Novembro!$I$9</f>
        <v>SE</v>
      </c>
      <c r="G10" s="23" t="str">
        <f>[6]Novembro!$I$10</f>
        <v>L</v>
      </c>
      <c r="H10" s="23" t="str">
        <f>[6]Novembro!$I$11</f>
        <v>L</v>
      </c>
      <c r="I10" s="23" t="str">
        <f>[6]Novembro!$I$12</f>
        <v>N</v>
      </c>
      <c r="J10" s="23" t="str">
        <f>[6]Novembro!$I$13</f>
        <v>N</v>
      </c>
      <c r="K10" s="23" t="str">
        <f>[6]Novembro!$I$14</f>
        <v>N</v>
      </c>
      <c r="L10" s="23" t="str">
        <f>[6]Novembro!$I$15</f>
        <v>N</v>
      </c>
      <c r="M10" s="23" t="str">
        <f>[6]Novembro!$I$16</f>
        <v>SE</v>
      </c>
      <c r="N10" s="23" t="str">
        <f>[6]Novembro!$I$17</f>
        <v>SE</v>
      </c>
      <c r="O10" s="23" t="str">
        <f>[6]Novembro!$I$18</f>
        <v>SE</v>
      </c>
      <c r="P10" s="23" t="str">
        <f>[6]Novembro!$I$19</f>
        <v>N</v>
      </c>
      <c r="Q10" s="23" t="str">
        <f>[6]Novembro!$I$20</f>
        <v>N</v>
      </c>
      <c r="R10" s="23" t="str">
        <f>[6]Novembro!$I$21</f>
        <v>N</v>
      </c>
      <c r="S10" s="23" t="str">
        <f>[6]Novembro!$I$22</f>
        <v>N</v>
      </c>
      <c r="T10" s="20" t="str">
        <f>[6]Novembro!$I$23</f>
        <v>L</v>
      </c>
      <c r="U10" s="20" t="str">
        <f>[6]Novembro!$I$24</f>
        <v>L</v>
      </c>
      <c r="V10" s="23" t="str">
        <f>[6]Novembro!$I$25</f>
        <v>L</v>
      </c>
      <c r="W10" s="20" t="str">
        <f>[6]Novembro!$I$26</f>
        <v>N</v>
      </c>
      <c r="X10" s="20" t="str">
        <f>[6]Novembro!$I$27</f>
        <v>SE</v>
      </c>
      <c r="Y10" s="20" t="str">
        <f>[6]Novembro!$I$28</f>
        <v>NE</v>
      </c>
      <c r="Z10" s="20" t="str">
        <f>[6]Novembro!$I$29</f>
        <v>N</v>
      </c>
      <c r="AA10" s="20" t="str">
        <f>[6]Novembro!$I$30</f>
        <v>SE</v>
      </c>
      <c r="AB10" s="20" t="str">
        <f>[6]Novembro!$I$31</f>
        <v>N</v>
      </c>
      <c r="AC10" s="20" t="str">
        <f>[6]Novembro!$I$32</f>
        <v>N</v>
      </c>
      <c r="AD10" s="20" t="str">
        <f>[6]Novembro!$I$33</f>
        <v>N</v>
      </c>
      <c r="AE10" s="20" t="str">
        <f>[6]Novembro!$I$34</f>
        <v>N</v>
      </c>
      <c r="AF10" s="126" t="s">
        <v>57</v>
      </c>
    </row>
    <row r="11" spans="1:32" ht="11.25" customHeight="1" x14ac:dyDescent="0.2">
      <c r="A11" s="15" t="s">
        <v>3</v>
      </c>
      <c r="B11" s="23" t="str">
        <f>[7]Novembro!$I$5</f>
        <v>N</v>
      </c>
      <c r="C11" s="23" t="str">
        <f>[7]Novembro!$I$6</f>
        <v>NE</v>
      </c>
      <c r="D11" s="23" t="str">
        <f>[7]Novembro!$I$7</f>
        <v>O</v>
      </c>
      <c r="E11" s="23" t="str">
        <f>[7]Novembro!$I$8</f>
        <v>L</v>
      </c>
      <c r="F11" s="23" t="str">
        <f>[7]Novembro!$I$9</f>
        <v>L</v>
      </c>
      <c r="G11" s="23" t="str">
        <f>[7]Novembro!$I$10</f>
        <v>NE</v>
      </c>
      <c r="H11" s="23" t="str">
        <f>[7]Novembro!$I$11</f>
        <v>L</v>
      </c>
      <c r="I11" s="23" t="str">
        <f>[7]Novembro!$I$12</f>
        <v>NO</v>
      </c>
      <c r="J11" s="23" t="str">
        <f>[7]Novembro!$I$13</f>
        <v>NO</v>
      </c>
      <c r="K11" s="23" t="str">
        <f>[7]Novembro!$I$14</f>
        <v>O</v>
      </c>
      <c r="L11" s="23" t="str">
        <f>[7]Novembro!$I$15</f>
        <v>SO</v>
      </c>
      <c r="M11" s="23" t="str">
        <f>[7]Novembro!$I$16</f>
        <v>SE</v>
      </c>
      <c r="N11" s="23" t="str">
        <f>[7]Novembro!$I$17</f>
        <v>L</v>
      </c>
      <c r="O11" s="23" t="str">
        <f>[7]Novembro!$I$18</f>
        <v>SE</v>
      </c>
      <c r="P11" s="23" t="str">
        <f>[7]Novembro!$I$19</f>
        <v>SO</v>
      </c>
      <c r="Q11" s="23" t="str">
        <f>[7]Novembro!$I$20</f>
        <v>O</v>
      </c>
      <c r="R11" s="23" t="str">
        <f>[7]Novembro!$I$21</f>
        <v>NO</v>
      </c>
      <c r="S11" s="23" t="str">
        <f>[7]Novembro!$I$22</f>
        <v>SO</v>
      </c>
      <c r="T11" s="20" t="str">
        <f>[7]Novembro!$I$23</f>
        <v>L</v>
      </c>
      <c r="U11" s="20" t="str">
        <f>[7]Novembro!$I$24</f>
        <v>L</v>
      </c>
      <c r="V11" s="20" t="str">
        <f>[7]Novembro!$I$25</f>
        <v>SO</v>
      </c>
      <c r="W11" s="20" t="str">
        <f>[7]Novembro!$I$26</f>
        <v>N</v>
      </c>
      <c r="X11" s="20" t="str">
        <f>[7]Novembro!$I$27</f>
        <v>NE</v>
      </c>
      <c r="Y11" s="20" t="str">
        <f>[7]Novembro!$I$28</f>
        <v>L</v>
      </c>
      <c r="Z11" s="20" t="str">
        <f>[7]Novembro!$I$29</f>
        <v>L</v>
      </c>
      <c r="AA11" s="20" t="str">
        <f>[7]Novembro!$I$30</f>
        <v>SO</v>
      </c>
      <c r="AB11" s="20" t="str">
        <f>[7]Novembro!$I$31</f>
        <v>O</v>
      </c>
      <c r="AC11" s="20" t="str">
        <f>[7]Novembro!$I$32</f>
        <v>SO</v>
      </c>
      <c r="AD11" s="20" t="str">
        <f>[7]Novembro!$I$33</f>
        <v>L</v>
      </c>
      <c r="AE11" s="20" t="str">
        <f>[7]Novembro!$I$34</f>
        <v>L</v>
      </c>
      <c r="AF11" s="126" t="s">
        <v>60</v>
      </c>
    </row>
    <row r="12" spans="1:32" ht="10.5" customHeight="1" x14ac:dyDescent="0.2">
      <c r="A12" s="15" t="s">
        <v>4</v>
      </c>
      <c r="B12" s="23" t="str">
        <f>[8]Novembro!$I$5</f>
        <v>SO</v>
      </c>
      <c r="C12" s="23" t="str">
        <f>[8]Novembro!$I$6</f>
        <v>SO</v>
      </c>
      <c r="D12" s="23" t="str">
        <f>[8]Novembro!$I$7</f>
        <v>N</v>
      </c>
      <c r="E12" s="23" t="str">
        <f>[8]Novembro!$I$8</f>
        <v>NO</v>
      </c>
      <c r="F12" s="23" t="str">
        <f>[8]Novembro!$I$9</f>
        <v>NO</v>
      </c>
      <c r="G12" s="23" t="str">
        <f>[8]Novembro!$I$10</f>
        <v>O</v>
      </c>
      <c r="H12" s="23" t="str">
        <f>[8]Novembro!$I$11</f>
        <v>O</v>
      </c>
      <c r="I12" s="23" t="str">
        <f>[8]Novembro!$I$12</f>
        <v>SO</v>
      </c>
      <c r="J12" s="23" t="str">
        <f>[8]Novembro!$I$13</f>
        <v>S</v>
      </c>
      <c r="K12" s="23" t="str">
        <f>[8]Novembro!$I$14</f>
        <v>S</v>
      </c>
      <c r="L12" s="23" t="str">
        <f>[8]Novembro!$I$15</f>
        <v>S</v>
      </c>
      <c r="M12" s="23" t="str">
        <f>[8]Novembro!$I$16</f>
        <v>N</v>
      </c>
      <c r="N12" s="23" t="str">
        <f>[8]Novembro!$I$17</f>
        <v>NO</v>
      </c>
      <c r="O12" s="23" t="str">
        <f>[8]Novembro!$I$18</f>
        <v>N</v>
      </c>
      <c r="P12" s="23" t="str">
        <f>[8]Novembro!$I$19</f>
        <v>SE</v>
      </c>
      <c r="Q12" s="23" t="str">
        <f>[8]Novembro!$I$20</f>
        <v>SE</v>
      </c>
      <c r="R12" s="23" t="str">
        <f>[8]Novembro!$I$21</f>
        <v>SE</v>
      </c>
      <c r="S12" s="23" t="str">
        <f>[8]Novembro!$I$22</f>
        <v>NE</v>
      </c>
      <c r="T12" s="20" t="str">
        <f>[8]Novembro!$I$23</f>
        <v>NO</v>
      </c>
      <c r="U12" s="20" t="str">
        <f>[8]Novembro!$I$24</f>
        <v>NO</v>
      </c>
      <c r="V12" s="20" t="str">
        <f>[8]Novembro!$I$25</f>
        <v>NO</v>
      </c>
      <c r="W12" s="20" t="str">
        <f>[8]Novembro!$I$26</f>
        <v>O</v>
      </c>
      <c r="X12" s="20" t="str">
        <f>[8]Novembro!$I$27</f>
        <v>N</v>
      </c>
      <c r="Y12" s="20" t="str">
        <f>[8]Novembro!$I$28</f>
        <v>NO</v>
      </c>
      <c r="Z12" s="20" t="str">
        <f>[8]Novembro!$I$29</f>
        <v>S</v>
      </c>
      <c r="AA12" s="20" t="str">
        <f>[8]Novembro!$I$30</f>
        <v>SO</v>
      </c>
      <c r="AB12" s="20" t="str">
        <f>[8]Novembro!$I$31</f>
        <v>SO</v>
      </c>
      <c r="AC12" s="20" t="str">
        <f>[8]Novembro!$I$32</f>
        <v>NO</v>
      </c>
      <c r="AD12" s="20" t="str">
        <f>[8]Novembro!$I$33</f>
        <v>L</v>
      </c>
      <c r="AE12" s="20" t="str">
        <f>[8]Novembro!$I$34</f>
        <v>N</v>
      </c>
      <c r="AF12" s="126" t="s">
        <v>145</v>
      </c>
    </row>
    <row r="13" spans="1:32" ht="10.5" customHeight="1" x14ac:dyDescent="0.2">
      <c r="A13" s="15" t="s">
        <v>5</v>
      </c>
      <c r="B13" s="20" t="str">
        <f>[9]Novembro!$I$5</f>
        <v>L</v>
      </c>
      <c r="C13" s="20" t="str">
        <f>[9]Novembro!$I$6</f>
        <v>L</v>
      </c>
      <c r="D13" s="20" t="str">
        <f>[9]Novembro!$I$7</f>
        <v>SO</v>
      </c>
      <c r="E13" s="20" t="str">
        <f>[9]Novembro!$I$8</f>
        <v>O</v>
      </c>
      <c r="F13" s="20" t="str">
        <f>[9]Novembro!$I$9</f>
        <v>NO</v>
      </c>
      <c r="G13" s="20" t="str">
        <f>[9]Novembro!$I$10</f>
        <v>L</v>
      </c>
      <c r="H13" s="20" t="str">
        <f>[9]Novembro!$I$11</f>
        <v>L</v>
      </c>
      <c r="I13" s="20" t="str">
        <f>[9]Novembro!$I$12</f>
        <v>SE</v>
      </c>
      <c r="J13" s="20" t="str">
        <f>[9]Novembro!$I$13</f>
        <v>NO</v>
      </c>
      <c r="K13" s="20" t="str">
        <f>[9]Novembro!$I$14</f>
        <v>L</v>
      </c>
      <c r="L13" s="20" t="str">
        <f>[9]Novembro!$I$15</f>
        <v>N</v>
      </c>
      <c r="M13" s="20" t="str">
        <f>[9]Novembro!$I$16</f>
        <v>S</v>
      </c>
      <c r="N13" s="20" t="str">
        <f>[9]Novembro!$I$17</f>
        <v>NE</v>
      </c>
      <c r="O13" s="20" t="str">
        <f>[9]Novembro!$I$18</f>
        <v>L</v>
      </c>
      <c r="P13" s="20" t="str">
        <f>[9]Novembro!$I$19</f>
        <v>L</v>
      </c>
      <c r="Q13" s="20" t="str">
        <f>[9]Novembro!$I$20</f>
        <v>NO</v>
      </c>
      <c r="R13" s="20" t="str">
        <f>[9]Novembro!$I$21</f>
        <v>L</v>
      </c>
      <c r="S13" s="20" t="str">
        <f>[9]Novembro!$I$22</f>
        <v>S</v>
      </c>
      <c r="T13" s="20" t="str">
        <f>[9]Novembro!$I$23</f>
        <v>N</v>
      </c>
      <c r="U13" s="20" t="str">
        <f>[9]Novembro!$I$24</f>
        <v>NE</v>
      </c>
      <c r="V13" s="20" t="str">
        <f>[9]Novembro!$I$25</f>
        <v>NE</v>
      </c>
      <c r="W13" s="20" t="str">
        <f>[9]Novembro!$I$26</f>
        <v>SO</v>
      </c>
      <c r="X13" s="20" t="str">
        <f>[9]Novembro!$I$27</f>
        <v>NO</v>
      </c>
      <c r="Y13" s="20" t="str">
        <f>[9]Novembro!$I$28</f>
        <v>NE</v>
      </c>
      <c r="Z13" s="20" t="str">
        <f>[9]Novembro!$I$29</f>
        <v>NE</v>
      </c>
      <c r="AA13" s="20" t="str">
        <f>[9]Novembro!$I$30</f>
        <v>L</v>
      </c>
      <c r="AB13" s="20" t="str">
        <f>[9]Novembro!$I$31</f>
        <v>L</v>
      </c>
      <c r="AC13" s="20" t="str">
        <f>[9]Novembro!$I$32</f>
        <v>L</v>
      </c>
      <c r="AD13" s="20" t="str">
        <f>[9]Novembro!$I$33</f>
        <v>SO</v>
      </c>
      <c r="AE13" s="20" t="str">
        <f>[9]Novembro!$I$34</f>
        <v>SO</v>
      </c>
      <c r="AF13" s="126" t="s">
        <v>60</v>
      </c>
    </row>
    <row r="14" spans="1:32" ht="12" customHeight="1" x14ac:dyDescent="0.2">
      <c r="A14" s="15" t="s">
        <v>50</v>
      </c>
      <c r="B14" s="20" t="str">
        <f>[10]Novembro!$I$5</f>
        <v>N</v>
      </c>
      <c r="C14" s="20" t="str">
        <f>[10]Novembro!$I$6</f>
        <v>NE</v>
      </c>
      <c r="D14" s="20" t="str">
        <f>[10]Novembro!$I$7</f>
        <v>SE</v>
      </c>
      <c r="E14" s="20" t="str">
        <f>[10]Novembro!$I$8</f>
        <v>L</v>
      </c>
      <c r="F14" s="20" t="str">
        <f>[10]Novembro!$I$9</f>
        <v>L</v>
      </c>
      <c r="G14" s="20" t="str">
        <f>[10]Novembro!$I$10</f>
        <v>NE</v>
      </c>
      <c r="H14" s="20" t="str">
        <f>[10]Novembro!$I$11</f>
        <v>NE</v>
      </c>
      <c r="I14" s="20" t="str">
        <f>[10]Novembro!$I$12</f>
        <v>N</v>
      </c>
      <c r="J14" s="20" t="str">
        <f>[10]Novembro!$I$13</f>
        <v>NE</v>
      </c>
      <c r="K14" s="20" t="str">
        <f>[10]Novembro!$I$14</f>
        <v>NE</v>
      </c>
      <c r="L14" s="20" t="str">
        <f>[10]Novembro!$I$15</f>
        <v>NE</v>
      </c>
      <c r="M14" s="20" t="str">
        <f>[10]Novembro!$I$16</f>
        <v>S</v>
      </c>
      <c r="N14" s="20" t="str">
        <f>[10]Novembro!$I$17</f>
        <v>L</v>
      </c>
      <c r="O14" s="20" t="str">
        <f>[10]Novembro!$I$18</f>
        <v>SO</v>
      </c>
      <c r="P14" s="20" t="str">
        <f>[10]Novembro!$I$19</f>
        <v>L</v>
      </c>
      <c r="Q14" s="20" t="str">
        <f>[10]Novembro!$I$20</f>
        <v>NE</v>
      </c>
      <c r="R14" s="20" t="str">
        <f>[10]Novembro!$I$21</f>
        <v>O</v>
      </c>
      <c r="S14" s="20" t="str">
        <f>[10]Novembro!$I$22</f>
        <v>S</v>
      </c>
      <c r="T14" s="20" t="str">
        <f>[10]Novembro!$I$23</f>
        <v>SE</v>
      </c>
      <c r="U14" s="20" t="str">
        <f>[10]Novembro!$I$24</f>
        <v>L</v>
      </c>
      <c r="V14" s="20" t="str">
        <f>[10]Novembro!$I$25</f>
        <v>L</v>
      </c>
      <c r="W14" s="20" t="str">
        <f>[10]Novembro!$I$26</f>
        <v>NE</v>
      </c>
      <c r="X14" s="20" t="str">
        <f>[10]Novembro!$I$27</f>
        <v>NE</v>
      </c>
      <c r="Y14" s="20" t="str">
        <f>[10]Novembro!$I$28</f>
        <v>N</v>
      </c>
      <c r="Z14" s="20" t="str">
        <f>[10]Novembro!$I$29</f>
        <v>NE</v>
      </c>
      <c r="AA14" s="20" t="str">
        <f>[10]Novembro!$I$30</f>
        <v>NE</v>
      </c>
      <c r="AB14" s="20" t="str">
        <f>[10]Novembro!$I$31</f>
        <v>NE</v>
      </c>
      <c r="AC14" s="20" t="str">
        <f>[10]Novembro!$I$32</f>
        <v>NE</v>
      </c>
      <c r="AD14" s="20" t="str">
        <f>[10]Novembro!$I$33</f>
        <v>SE</v>
      </c>
      <c r="AE14" s="20" t="str">
        <f>[10]Novembro!$I$34</f>
        <v>L</v>
      </c>
      <c r="AF14" s="126" t="s">
        <v>56</v>
      </c>
    </row>
    <row r="15" spans="1:32" ht="9.75" customHeight="1" x14ac:dyDescent="0.2">
      <c r="A15" s="15" t="s">
        <v>6</v>
      </c>
      <c r="B15" s="20" t="str">
        <f>[11]Novembro!$I$5</f>
        <v>NE</v>
      </c>
      <c r="C15" s="20" t="str">
        <f>[11]Novembro!$I$6</f>
        <v>NE</v>
      </c>
      <c r="D15" s="20" t="str">
        <f>[11]Novembro!$I$7</f>
        <v>S</v>
      </c>
      <c r="E15" s="20" t="str">
        <f>[11]Novembro!$I$8</f>
        <v>L</v>
      </c>
      <c r="F15" s="20" t="str">
        <f>[11]Novembro!$I$9</f>
        <v>SE</v>
      </c>
      <c r="G15" s="20" t="str">
        <f>[11]Novembro!$I$10</f>
        <v>SE</v>
      </c>
      <c r="H15" s="20" t="str">
        <f>[11]Novembro!$I$11</f>
        <v>L</v>
      </c>
      <c r="I15" s="20" t="str">
        <f>[11]Novembro!$I$12</f>
        <v>NO</v>
      </c>
      <c r="J15" s="20" t="str">
        <f>[11]Novembro!$I$13</f>
        <v>NO</v>
      </c>
      <c r="K15" s="20" t="str">
        <f>[11]Novembro!$I$14</f>
        <v>SE</v>
      </c>
      <c r="L15" s="20" t="str">
        <f>[11]Novembro!$I$15</f>
        <v>O</v>
      </c>
      <c r="M15" s="20" t="str">
        <f>[11]Novembro!$I$16</f>
        <v>L</v>
      </c>
      <c r="N15" s="20" t="str">
        <f>[11]Novembro!$I$17</f>
        <v>L</v>
      </c>
      <c r="O15" s="20" t="str">
        <f>[11]Novembro!$I$18</f>
        <v>S</v>
      </c>
      <c r="P15" s="20" t="str">
        <f>[11]Novembro!$I$19</f>
        <v>L</v>
      </c>
      <c r="Q15" s="20" t="str">
        <f>[11]Novembro!$I$20</f>
        <v>O</v>
      </c>
      <c r="R15" s="20" t="str">
        <f>[11]Novembro!$I$21</f>
        <v>SO</v>
      </c>
      <c r="S15" s="20" t="str">
        <f>[11]Novembro!$I$22</f>
        <v>S</v>
      </c>
      <c r="T15" s="20" t="str">
        <f>[11]Novembro!$I$23</f>
        <v>SE</v>
      </c>
      <c r="U15" s="20" t="str">
        <f>[11]Novembro!$I$24</f>
        <v>SE</v>
      </c>
      <c r="V15" s="20" t="str">
        <f>[11]Novembro!$I$25</f>
        <v>S</v>
      </c>
      <c r="W15" s="20" t="str">
        <f>[11]Novembro!$I$26</f>
        <v>L</v>
      </c>
      <c r="X15" s="20" t="str">
        <f>[11]Novembro!$I$27</f>
        <v>S</v>
      </c>
      <c r="Y15" s="20" t="str">
        <f>[11]Novembro!$I$28</f>
        <v>NO</v>
      </c>
      <c r="Z15" s="20" t="str">
        <f>[11]Novembro!$I$29</f>
        <v>NE</v>
      </c>
      <c r="AA15" s="20" t="str">
        <f>[11]Novembro!$I$30</f>
        <v>NE</v>
      </c>
      <c r="AB15" s="20" t="str">
        <f>[11]Novembro!$I$31</f>
        <v>L</v>
      </c>
      <c r="AC15" s="20" t="str">
        <f>[11]Novembro!$I$32</f>
        <v>O</v>
      </c>
      <c r="AD15" s="20" t="str">
        <f>[11]Novembro!$I$33</f>
        <v>S</v>
      </c>
      <c r="AE15" s="20" t="str">
        <f>[11]Novembro!$I$34</f>
        <v>SE</v>
      </c>
      <c r="AF15" s="126" t="s">
        <v>60</v>
      </c>
    </row>
    <row r="16" spans="1:32" ht="10.5" customHeight="1" x14ac:dyDescent="0.2">
      <c r="A16" s="15" t="s">
        <v>7</v>
      </c>
      <c r="B16" s="23" t="str">
        <f>[12]Novembro!$I$5</f>
        <v>N</v>
      </c>
      <c r="C16" s="23" t="str">
        <f>[12]Novembro!$I$6</f>
        <v>N</v>
      </c>
      <c r="D16" s="23" t="str">
        <f>[12]Novembro!$I$7</f>
        <v>N</v>
      </c>
      <c r="E16" s="23" t="str">
        <f>[12]Novembro!$I$8</f>
        <v>N</v>
      </c>
      <c r="F16" s="23" t="str">
        <f>[12]Novembro!$I$9</f>
        <v>N</v>
      </c>
      <c r="G16" s="23" t="str">
        <f>[12]Novembro!$I$10</f>
        <v>N</v>
      </c>
      <c r="H16" s="23" t="str">
        <f>[12]Novembro!$I$11</f>
        <v>N</v>
      </c>
      <c r="I16" s="23" t="str">
        <f>[12]Novembro!$I$12</f>
        <v>N</v>
      </c>
      <c r="J16" s="23" t="str">
        <f>[12]Novembro!$I$13</f>
        <v>N</v>
      </c>
      <c r="K16" s="23" t="str">
        <f>[12]Novembro!$I$14</f>
        <v>N</v>
      </c>
      <c r="L16" s="23" t="str">
        <f>[12]Novembro!$I$15</f>
        <v>N</v>
      </c>
      <c r="M16" s="23" t="str">
        <f>[12]Novembro!$I$16</f>
        <v>N</v>
      </c>
      <c r="N16" s="23" t="str">
        <f>[12]Novembro!$I$17</f>
        <v>N</v>
      </c>
      <c r="O16" s="23" t="str">
        <f>[12]Novembro!$I$18</f>
        <v>N</v>
      </c>
      <c r="P16" s="23" t="str">
        <f>[12]Novembro!$I$19</f>
        <v>N</v>
      </c>
      <c r="Q16" s="23" t="str">
        <f>[12]Novembro!$I$20</f>
        <v>N</v>
      </c>
      <c r="R16" s="23" t="str">
        <f>[12]Novembro!$I$21</f>
        <v>N</v>
      </c>
      <c r="S16" s="23" t="str">
        <f>[12]Novembro!$I$22</f>
        <v>N</v>
      </c>
      <c r="T16" s="20" t="str">
        <f>[12]Novembro!$I$23</f>
        <v>N</v>
      </c>
      <c r="U16" s="20" t="str">
        <f>[12]Novembro!$I$24</f>
        <v>N</v>
      </c>
      <c r="V16" s="20" t="str">
        <f>[12]Novembro!$I$25</f>
        <v>N</v>
      </c>
      <c r="W16" s="20" t="str">
        <f>[12]Novembro!$I$26</f>
        <v>N</v>
      </c>
      <c r="X16" s="20" t="str">
        <f>[12]Novembro!$I$27</f>
        <v>N</v>
      </c>
      <c r="Y16" s="20" t="str">
        <f>[12]Novembro!$I$28</f>
        <v>N</v>
      </c>
      <c r="Z16" s="20" t="str">
        <f>[12]Novembro!$I$29</f>
        <v>N</v>
      </c>
      <c r="AA16" s="20" t="str">
        <f>[12]Novembro!$I$30</f>
        <v>N</v>
      </c>
      <c r="AB16" s="20" t="str">
        <f>[12]Novembro!$I$31</f>
        <v>N</v>
      </c>
      <c r="AC16" s="20" t="str">
        <f>[12]Novembro!$I$32</f>
        <v>N</v>
      </c>
      <c r="AD16" s="20" t="str">
        <f>[12]Novembro!$I$33</f>
        <v>N</v>
      </c>
      <c r="AE16" s="20" t="str">
        <f>[12]Novembro!$I$34</f>
        <v>N</v>
      </c>
      <c r="AF16" s="126" t="s">
        <v>57</v>
      </c>
    </row>
    <row r="17" spans="1:36" ht="11.25" customHeight="1" x14ac:dyDescent="0.2">
      <c r="A17" s="15" t="s">
        <v>8</v>
      </c>
      <c r="B17" s="23" t="str">
        <f>[13]Novembro!$I$5</f>
        <v>N</v>
      </c>
      <c r="C17" s="23" t="str">
        <f>[13]Novembro!$I$6</f>
        <v>S</v>
      </c>
      <c r="D17" s="23" t="str">
        <f>[13]Novembro!$I$7</f>
        <v>S</v>
      </c>
      <c r="E17" s="23" t="str">
        <f>[13]Novembro!$I$8</f>
        <v>S</v>
      </c>
      <c r="F17" s="23" t="str">
        <f>[13]Novembro!$I$9</f>
        <v>SE</v>
      </c>
      <c r="G17" s="23" t="str">
        <f>[13]Novembro!$I$10</f>
        <v>NE</v>
      </c>
      <c r="H17" s="23" t="str">
        <f>[13]Novembro!$I$11</f>
        <v>L</v>
      </c>
      <c r="I17" s="23" t="str">
        <f>[13]Novembro!$I$12</f>
        <v>O</v>
      </c>
      <c r="J17" s="23" t="str">
        <f>[13]Novembro!$I$13</f>
        <v>O</v>
      </c>
      <c r="K17" s="23" t="str">
        <f>[13]Novembro!$I$14</f>
        <v>S</v>
      </c>
      <c r="L17" s="23" t="str">
        <f>[13]Novembro!$I$15</f>
        <v>SE</v>
      </c>
      <c r="M17" s="23" t="str">
        <f>[13]Novembro!$I$16</f>
        <v>S</v>
      </c>
      <c r="N17" s="23" t="str">
        <f>[13]Novembro!$I$17</f>
        <v>NE</v>
      </c>
      <c r="O17" s="23" t="str">
        <f>[13]Novembro!$I$18</f>
        <v>L</v>
      </c>
      <c r="P17" s="23" t="str">
        <f>[13]Novembro!$I$19</f>
        <v>NE</v>
      </c>
      <c r="Q17" s="20" t="str">
        <f>[13]Novembro!$I$20</f>
        <v>S</v>
      </c>
      <c r="R17" s="20" t="str">
        <f>[13]Novembro!$I$21</f>
        <v>S</v>
      </c>
      <c r="S17" s="20" t="str">
        <f>[13]Novembro!$I$22</f>
        <v>S</v>
      </c>
      <c r="T17" s="20" t="str">
        <f>[13]Novembro!$I$23</f>
        <v>NE</v>
      </c>
      <c r="U17" s="20" t="str">
        <f>[13]Novembro!$I$24</f>
        <v>NE</v>
      </c>
      <c r="V17" s="20" t="str">
        <f>[13]Novembro!$I$25</f>
        <v>SE</v>
      </c>
      <c r="W17" s="20" t="str">
        <f>[13]Novembro!$I$26</f>
        <v>S</v>
      </c>
      <c r="X17" s="20" t="str">
        <f>[13]Novembro!$I$27</f>
        <v>S</v>
      </c>
      <c r="Y17" s="20" t="str">
        <f>[13]Novembro!$I$28</f>
        <v>SE</v>
      </c>
      <c r="Z17" s="20" t="str">
        <f>[13]Novembro!$I$29</f>
        <v>SE</v>
      </c>
      <c r="AA17" s="20" t="str">
        <f>[13]Novembro!$I$30</f>
        <v>NE</v>
      </c>
      <c r="AB17" s="20" t="str">
        <f>[13]Novembro!$I$31</f>
        <v>NO</v>
      </c>
      <c r="AC17" s="20" t="str">
        <f>[13]Novembro!$I$32</f>
        <v>N</v>
      </c>
      <c r="AD17" s="20" t="str">
        <f>[13]Novembro!$I$33</f>
        <v>S</v>
      </c>
      <c r="AE17" s="20" t="str">
        <f>[13]Novembro!$I$34</f>
        <v>L</v>
      </c>
      <c r="AF17" s="126" t="s">
        <v>62</v>
      </c>
    </row>
    <row r="18" spans="1:36" ht="11.25" customHeight="1" x14ac:dyDescent="0.2">
      <c r="A18" s="15" t="s">
        <v>9</v>
      </c>
      <c r="B18" s="23" t="str">
        <f>[14]Novembro!$I$5</f>
        <v>*</v>
      </c>
      <c r="C18" s="23" t="str">
        <f>[14]Novembro!$I$6</f>
        <v>NE</v>
      </c>
      <c r="D18" s="23" t="str">
        <f>[14]Novembro!$I$7</f>
        <v>S</v>
      </c>
      <c r="E18" s="23" t="str">
        <f>[14]Novembro!$I$8</f>
        <v>S</v>
      </c>
      <c r="F18" s="23" t="str">
        <f>[14]Novembro!$I$9</f>
        <v>SE</v>
      </c>
      <c r="G18" s="23" t="str">
        <f>[14]Novembro!$I$10</f>
        <v>SE</v>
      </c>
      <c r="H18" s="23" t="str">
        <f>[14]Novembro!$I$11</f>
        <v>*</v>
      </c>
      <c r="I18" s="23" t="str">
        <f>[14]Novembro!$I$12</f>
        <v>*</v>
      </c>
      <c r="J18" s="23" t="str">
        <f>[14]Novembro!$I$13</f>
        <v>*</v>
      </c>
      <c r="K18" s="23" t="str">
        <f>[14]Novembro!$I$14</f>
        <v>O</v>
      </c>
      <c r="L18" s="23" t="str">
        <f>[14]Novembro!$I$15</f>
        <v>*</v>
      </c>
      <c r="M18" s="23" t="str">
        <f>[14]Novembro!$I$16</f>
        <v>S</v>
      </c>
      <c r="N18" s="23" t="str">
        <f>[14]Novembro!$I$17</f>
        <v>L</v>
      </c>
      <c r="O18" s="23" t="str">
        <f>[14]Novembro!$I$18</f>
        <v>SE</v>
      </c>
      <c r="P18" s="23" t="str">
        <f>[14]Novembro!$I$19</f>
        <v>L</v>
      </c>
      <c r="Q18" s="23" t="str">
        <f>[14]Novembro!$I$20</f>
        <v>O</v>
      </c>
      <c r="R18" s="23" t="str">
        <f>[14]Novembro!$I$21</f>
        <v>O</v>
      </c>
      <c r="S18" s="23" t="str">
        <f>[14]Novembro!$I$22</f>
        <v>S</v>
      </c>
      <c r="T18" s="20" t="str">
        <f>[14]Novembro!$I$23</f>
        <v>S</v>
      </c>
      <c r="U18" s="20" t="str">
        <f>[14]Novembro!$I$24</f>
        <v>L</v>
      </c>
      <c r="V18" s="20" t="str">
        <f>[14]Novembro!$I$25</f>
        <v>SO</v>
      </c>
      <c r="W18" s="20" t="str">
        <f>[14]Novembro!$I$26</f>
        <v>SO</v>
      </c>
      <c r="X18" s="20" t="str">
        <f>[14]Novembro!$I$27</f>
        <v>S</v>
      </c>
      <c r="Y18" s="20" t="str">
        <f>[14]Novembro!$I$28</f>
        <v>S</v>
      </c>
      <c r="Z18" s="20" t="str">
        <f>[14]Novembro!$I$29</f>
        <v>N</v>
      </c>
      <c r="AA18" s="20" t="str">
        <f>[14]Novembro!$I$30</f>
        <v>N</v>
      </c>
      <c r="AB18" s="20" t="str">
        <f>[14]Novembro!$I$31</f>
        <v>NE</v>
      </c>
      <c r="AC18" s="20" t="str">
        <f>[14]Novembro!$I$32</f>
        <v>NO</v>
      </c>
      <c r="AD18" s="20" t="str">
        <f>[14]Novembro!$I$33</f>
        <v>NO</v>
      </c>
      <c r="AE18" s="20" t="str">
        <f>[14]Novembro!$I$34</f>
        <v>L</v>
      </c>
      <c r="AF18" s="126" t="s">
        <v>62</v>
      </c>
      <c r="AG18" s="46" t="s">
        <v>54</v>
      </c>
    </row>
    <row r="19" spans="1:36" ht="12" customHeight="1" x14ac:dyDescent="0.2">
      <c r="A19" s="15" t="s">
        <v>49</v>
      </c>
      <c r="B19" s="23" t="str">
        <f>[15]Novembro!$I$5</f>
        <v>N</v>
      </c>
      <c r="C19" s="23" t="str">
        <f>[15]Novembro!$I$6</f>
        <v>N</v>
      </c>
      <c r="D19" s="23" t="str">
        <f>[15]Novembro!$I$7</f>
        <v>S</v>
      </c>
      <c r="E19" s="23" t="str">
        <f>[15]Novembro!$I$8</f>
        <v>S</v>
      </c>
      <c r="F19" s="23" t="str">
        <f>[15]Novembro!$I$9</f>
        <v>S</v>
      </c>
      <c r="G19" s="23" t="str">
        <f>[15]Novembro!$I$10</f>
        <v>SE</v>
      </c>
      <c r="H19" s="23" t="str">
        <f>[15]Novembro!$I$11</f>
        <v>N</v>
      </c>
      <c r="I19" s="23" t="str">
        <f>[15]Novembro!$I$12</f>
        <v>S</v>
      </c>
      <c r="J19" s="23" t="str">
        <f>[15]Novembro!$I$13</f>
        <v>N</v>
      </c>
      <c r="K19" s="23" t="str">
        <f>[15]Novembro!$I$14</f>
        <v>N</v>
      </c>
      <c r="L19" s="23" t="str">
        <f>[15]Novembro!$I$15</f>
        <v>N</v>
      </c>
      <c r="M19" s="23" t="str">
        <f>[15]Novembro!$I$16</f>
        <v>S</v>
      </c>
      <c r="N19" s="23" t="str">
        <f>[15]Novembro!$I$17</f>
        <v>SE</v>
      </c>
      <c r="O19" s="23" t="str">
        <f>[15]Novembro!$I$18</f>
        <v>SE</v>
      </c>
      <c r="P19" s="23" t="str">
        <f>[15]Novembro!$I$19</f>
        <v>SE</v>
      </c>
      <c r="Q19" s="23" t="str">
        <f>[15]Novembro!$I$20</f>
        <v>S</v>
      </c>
      <c r="R19" s="23" t="str">
        <f>[15]Novembro!$I$21</f>
        <v>S</v>
      </c>
      <c r="S19" s="23" t="str">
        <f>[15]Novembro!$I$22</f>
        <v>S</v>
      </c>
      <c r="T19" s="20" t="str">
        <f>[15]Novembro!$I$23</f>
        <v>L</v>
      </c>
      <c r="U19" s="20" t="str">
        <f>[15]Novembro!$I$24</f>
        <v>SE</v>
      </c>
      <c r="V19" s="20" t="str">
        <f>[15]Novembro!$I$25</f>
        <v>NO</v>
      </c>
      <c r="W19" s="20" t="str">
        <f>[15]Novembro!$I$26</f>
        <v>SO</v>
      </c>
      <c r="X19" s="20" t="str">
        <f>[15]Novembro!$I$27</f>
        <v>S</v>
      </c>
      <c r="Y19" s="20" t="str">
        <f>[15]Novembro!$I$28</f>
        <v>S</v>
      </c>
      <c r="Z19" s="20" t="str">
        <f>[15]Novembro!$I$29</f>
        <v>SE</v>
      </c>
      <c r="AA19" s="20" t="str">
        <f>[15]Novembro!$I$30</f>
        <v>L</v>
      </c>
      <c r="AB19" s="20" t="str">
        <f>[15]Novembro!$I$31</f>
        <v>N</v>
      </c>
      <c r="AC19" s="20" t="str">
        <f>[15]Novembro!$I$32</f>
        <v>N</v>
      </c>
      <c r="AD19" s="20" t="str">
        <f>[15]Novembro!$I$33</f>
        <v>L</v>
      </c>
      <c r="AE19" s="20" t="str">
        <f>[15]Novembro!$I$34</f>
        <v>S</v>
      </c>
      <c r="AF19" s="126" t="s">
        <v>62</v>
      </c>
    </row>
    <row r="20" spans="1:36" ht="11.25" customHeight="1" x14ac:dyDescent="0.2">
      <c r="A20" s="15" t="s">
        <v>10</v>
      </c>
      <c r="B20" s="17" t="str">
        <f>[16]Novembro!$I$5</f>
        <v>SO</v>
      </c>
      <c r="C20" s="17" t="str">
        <f>[16]Novembro!$I$6</f>
        <v>*</v>
      </c>
      <c r="D20" s="17" t="str">
        <f>[16]Novembro!$I$7</f>
        <v>N</v>
      </c>
      <c r="E20" s="17" t="str">
        <f>[16]Novembro!$I$8</f>
        <v>NO</v>
      </c>
      <c r="F20" s="17" t="str">
        <f>[16]Novembro!$I$9</f>
        <v>NO</v>
      </c>
      <c r="G20" s="17" t="str">
        <f>[16]Novembro!$I$10</f>
        <v>O</v>
      </c>
      <c r="H20" s="17" t="str">
        <f>[16]Novembro!$I$11</f>
        <v>SO</v>
      </c>
      <c r="I20" s="17" t="str">
        <f>[16]Novembro!$I$12</f>
        <v>L</v>
      </c>
      <c r="J20" s="17" t="str">
        <f>[16]Novembro!$I$13</f>
        <v>SE</v>
      </c>
      <c r="K20" s="17" t="str">
        <f>[16]Novembro!$I$14</f>
        <v>SE</v>
      </c>
      <c r="L20" s="17" t="str">
        <f>[16]Novembro!$I$15</f>
        <v>N</v>
      </c>
      <c r="M20" s="17" t="str">
        <f>[16]Novembro!$I$16</f>
        <v>N</v>
      </c>
      <c r="N20" s="17" t="str">
        <f>[16]Novembro!$I$17</f>
        <v>O</v>
      </c>
      <c r="O20" s="17" t="str">
        <f>[16]Novembro!$I$18</f>
        <v>O</v>
      </c>
      <c r="P20" s="17" t="str">
        <f>[16]Novembro!$I$19</f>
        <v>SO</v>
      </c>
      <c r="Q20" s="17" t="str">
        <f>[16]Novembro!$I$20</f>
        <v>L</v>
      </c>
      <c r="R20" s="17" t="str">
        <f>[16]Novembro!$I$21</f>
        <v>L</v>
      </c>
      <c r="S20" s="17" t="str">
        <f>[16]Novembro!$I$22</f>
        <v>NE</v>
      </c>
      <c r="T20" s="20" t="str">
        <f>[16]Novembro!$I$23</f>
        <v>O</v>
      </c>
      <c r="U20" s="20" t="str">
        <f>[16]Novembro!$I$24</f>
        <v>O</v>
      </c>
      <c r="V20" s="20" t="str">
        <f>[16]Novembro!$I$25</f>
        <v>O</v>
      </c>
      <c r="W20" s="20" t="str">
        <f>[16]Novembro!$I$26</f>
        <v>NE</v>
      </c>
      <c r="X20" s="20" t="str">
        <f>[16]Novembro!$I$27</f>
        <v>N</v>
      </c>
      <c r="Y20" s="20" t="str">
        <f>[16]Novembro!$I$28</f>
        <v>N</v>
      </c>
      <c r="Z20" s="20" t="str">
        <f>[16]Novembro!$I$29</f>
        <v>NO</v>
      </c>
      <c r="AA20" s="20" t="str">
        <f>[16]Novembro!$I$30</f>
        <v>O</v>
      </c>
      <c r="AB20" s="20" t="str">
        <f>[16]Novembro!$I$31</f>
        <v>SO</v>
      </c>
      <c r="AC20" s="20" t="str">
        <f>[16]Novembro!$I$32</f>
        <v>SO</v>
      </c>
      <c r="AD20" s="20" t="str">
        <f>[16]Novembro!$I$33</f>
        <v>N</v>
      </c>
      <c r="AE20" s="20" t="str">
        <f>[16]Novembro!$I$34</f>
        <v>NO</v>
      </c>
      <c r="AF20" s="126" t="s">
        <v>58</v>
      </c>
    </row>
    <row r="21" spans="1:36" ht="12.75" customHeight="1" x14ac:dyDescent="0.2">
      <c r="A21" s="15" t="s">
        <v>11</v>
      </c>
      <c r="B21" s="23" t="str">
        <f>[17]Novembro!$I$5</f>
        <v>L</v>
      </c>
      <c r="C21" s="23" t="str">
        <f>[17]Novembro!$I$6</f>
        <v>SO</v>
      </c>
      <c r="D21" s="23" t="str">
        <f>[17]Novembro!$I$7</f>
        <v>O</v>
      </c>
      <c r="E21" s="23" t="str">
        <f>[17]Novembro!$I$8</f>
        <v>NO</v>
      </c>
      <c r="F21" s="23" t="str">
        <f>[17]Novembro!$I$9</f>
        <v>SO</v>
      </c>
      <c r="G21" s="23" t="str">
        <f>[17]Novembro!$I$10</f>
        <v>SO</v>
      </c>
      <c r="H21" s="23" t="str">
        <f>[17]Novembro!$I$11</f>
        <v>SO</v>
      </c>
      <c r="I21" s="23" t="str">
        <f>[17]Novembro!$I$12</f>
        <v>NE</v>
      </c>
      <c r="J21" s="23" t="str">
        <f>[17]Novembro!$I$13</f>
        <v>NE</v>
      </c>
      <c r="K21" s="23" t="str">
        <f>[17]Novembro!$I$14</f>
        <v>NE</v>
      </c>
      <c r="L21" s="23" t="str">
        <f>[17]Novembro!$I$15</f>
        <v>NE</v>
      </c>
      <c r="M21" s="23" t="str">
        <f>[17]Novembro!$I$16</f>
        <v>SO</v>
      </c>
      <c r="N21" s="23" t="str">
        <f>[17]Novembro!$I$17</f>
        <v>SO</v>
      </c>
      <c r="O21" s="23" t="str">
        <f>[17]Novembro!$I$18</f>
        <v>SO</v>
      </c>
      <c r="P21" s="23" t="str">
        <f>[17]Novembro!$I$19</f>
        <v>NE</v>
      </c>
      <c r="Q21" s="23" t="str">
        <f>[17]Novembro!$I$20</f>
        <v>NE</v>
      </c>
      <c r="R21" s="23" t="str">
        <f>[17]Novembro!$I$21</f>
        <v>NE</v>
      </c>
      <c r="S21" s="23" t="str">
        <f>[17]Novembro!$I$22</f>
        <v>O</v>
      </c>
      <c r="T21" s="20" t="str">
        <f>[17]Novembro!$I$23</f>
        <v>SO</v>
      </c>
      <c r="U21" s="20" t="str">
        <f>[17]Novembro!$I$24</f>
        <v>SO</v>
      </c>
      <c r="V21" s="20" t="str">
        <f>[17]Novembro!$I$25</f>
        <v>NE</v>
      </c>
      <c r="W21" s="20" t="str">
        <f>[17]Novembro!$I$26</f>
        <v>NE</v>
      </c>
      <c r="X21" s="20" t="str">
        <f>[17]Novembro!$I$27</f>
        <v>NO</v>
      </c>
      <c r="Y21" s="20" t="str">
        <f>[17]Novembro!$I$28</f>
        <v>SO</v>
      </c>
      <c r="Z21" s="20" t="str">
        <f>[17]Novembro!$I$29</f>
        <v>L</v>
      </c>
      <c r="AA21" s="20" t="str">
        <f>[17]Novembro!$I$30</f>
        <v>SO</v>
      </c>
      <c r="AB21" s="20" t="str">
        <f>[17]Novembro!$I$31</f>
        <v>L</v>
      </c>
      <c r="AC21" s="20" t="str">
        <f>[17]Novembro!$I$32</f>
        <v>NE</v>
      </c>
      <c r="AD21" s="20" t="str">
        <f>[17]Novembro!$I$33</f>
        <v>SO</v>
      </c>
      <c r="AE21" s="20" t="str">
        <f>[17]Novembro!$I$34</f>
        <v>SO</v>
      </c>
      <c r="AF21" s="126" t="s">
        <v>144</v>
      </c>
    </row>
    <row r="22" spans="1:36" ht="12.75" customHeight="1" x14ac:dyDescent="0.2">
      <c r="A22" s="15" t="s">
        <v>12</v>
      </c>
      <c r="B22" s="23" t="str">
        <f>[18]Novembro!$I$5</f>
        <v>N</v>
      </c>
      <c r="C22" s="23" t="str">
        <f>[18]Novembro!$I$6</f>
        <v>N</v>
      </c>
      <c r="D22" s="23" t="str">
        <f>[18]Novembro!$I$7</f>
        <v>S</v>
      </c>
      <c r="E22" s="23" t="str">
        <f>[18]Novembro!$I$8</f>
        <v>S</v>
      </c>
      <c r="F22" s="23" t="str">
        <f>[18]Novembro!$I$9</f>
        <v>S</v>
      </c>
      <c r="G22" s="23" t="str">
        <f>[18]Novembro!$I$10</f>
        <v>S</v>
      </c>
      <c r="H22" s="23" t="str">
        <f>[18]Novembro!$I$11</f>
        <v>N</v>
      </c>
      <c r="I22" s="23" t="str">
        <f>[18]Novembro!$I$12</f>
        <v>S</v>
      </c>
      <c r="J22" s="23" t="str">
        <f>[18]Novembro!$I$13</f>
        <v>O</v>
      </c>
      <c r="K22" s="23" t="str">
        <f>[18]Novembro!$I$14</f>
        <v>N</v>
      </c>
      <c r="L22" s="23" t="str">
        <f>[18]Novembro!$I$15</f>
        <v>S</v>
      </c>
      <c r="M22" s="23" t="str">
        <f>[18]Novembro!$I$16</f>
        <v>SE</v>
      </c>
      <c r="N22" s="23" t="str">
        <f>[18]Novembro!$I$17</f>
        <v>S</v>
      </c>
      <c r="O22" s="23" t="str">
        <f>[18]Novembro!$I$18</f>
        <v>S</v>
      </c>
      <c r="P22" s="23" t="str">
        <f>[18]Novembro!$I$19</f>
        <v>S</v>
      </c>
      <c r="Q22" s="23" t="str">
        <f>[18]Novembro!$I$20</f>
        <v>O</v>
      </c>
      <c r="R22" s="23" t="str">
        <f>[18]Novembro!$I$21</f>
        <v>O</v>
      </c>
      <c r="S22" s="23" t="str">
        <f>[18]Novembro!$I$22</f>
        <v>S</v>
      </c>
      <c r="T22" s="23" t="str">
        <f>[18]Novembro!$I$23</f>
        <v>S</v>
      </c>
      <c r="U22" s="23" t="str">
        <f>[18]Novembro!$I$24</f>
        <v>NE</v>
      </c>
      <c r="V22" s="23" t="str">
        <f>[18]Novembro!$I$25</f>
        <v>S</v>
      </c>
      <c r="W22" s="23" t="str">
        <f>[18]Novembro!$I$26</f>
        <v>O</v>
      </c>
      <c r="X22" s="23" t="str">
        <f>[18]Novembro!$I$27</f>
        <v>S</v>
      </c>
      <c r="Y22" s="23" t="str">
        <f>[18]Novembro!$I$28</f>
        <v>S</v>
      </c>
      <c r="Z22" s="23" t="str">
        <f>[18]Novembro!$I$29</f>
        <v>NE</v>
      </c>
      <c r="AA22" s="23" t="str">
        <f>[18]Novembro!$I$30</f>
        <v>O</v>
      </c>
      <c r="AB22" s="23" t="str">
        <f>[18]Novembro!$I$31</f>
        <v>N</v>
      </c>
      <c r="AC22" s="23" t="str">
        <f>[18]Novembro!$I$32</f>
        <v>NO</v>
      </c>
      <c r="AD22" s="23" t="str">
        <f>[18]Novembro!$I$33</f>
        <v>S</v>
      </c>
      <c r="AE22" s="23" t="str">
        <f>[18]Novembro!$I$34</f>
        <v>S</v>
      </c>
      <c r="AF22" s="126" t="s">
        <v>62</v>
      </c>
    </row>
    <row r="23" spans="1:36" ht="12" customHeight="1" x14ac:dyDescent="0.2">
      <c r="A23" s="15" t="s">
        <v>13</v>
      </c>
      <c r="B23" s="20" t="str">
        <f>[19]Novembro!$I$5</f>
        <v>N</v>
      </c>
      <c r="C23" s="20" t="str">
        <f>[19]Novembro!$I$6</f>
        <v>N</v>
      </c>
      <c r="D23" s="20" t="str">
        <f>[19]Novembro!$I$7</f>
        <v>S</v>
      </c>
      <c r="E23" s="20" t="str">
        <f>[19]Novembro!$I$8</f>
        <v>S</v>
      </c>
      <c r="F23" s="20" t="str">
        <f>[19]Novembro!$I$9</f>
        <v>S</v>
      </c>
      <c r="G23" s="20" t="str">
        <f>[19]Novembro!$I$10</f>
        <v>L</v>
      </c>
      <c r="H23" s="20" t="str">
        <f>[19]Novembro!$I$11</f>
        <v>N</v>
      </c>
      <c r="I23" s="20" t="str">
        <f>[19]Novembro!$I$12</f>
        <v>N</v>
      </c>
      <c r="J23" s="20" t="str">
        <f>[19]Novembro!$I$13</f>
        <v>NO</v>
      </c>
      <c r="K23" s="20" t="str">
        <f>[19]Novembro!$I$14</f>
        <v>NO</v>
      </c>
      <c r="L23" s="20" t="str">
        <f>[19]Novembro!$I$15</f>
        <v>N</v>
      </c>
      <c r="M23" s="20" t="str">
        <f>[19]Novembro!$I$16</f>
        <v>SE</v>
      </c>
      <c r="N23" s="20" t="str">
        <f>[19]Novembro!$I$17</f>
        <v>L</v>
      </c>
      <c r="O23" s="20" t="str">
        <f>[19]Novembro!$I$18</f>
        <v>SE</v>
      </c>
      <c r="P23" s="20" t="str">
        <f>[19]Novembro!$I$19</f>
        <v>SE</v>
      </c>
      <c r="Q23" s="20" t="str">
        <f>[19]Novembro!$I$20</f>
        <v>NO</v>
      </c>
      <c r="R23" s="20" t="str">
        <f>[19]Novembro!$I$21</f>
        <v>SE</v>
      </c>
      <c r="S23" s="20" t="str">
        <f>[19]Novembro!$I$22</f>
        <v>S</v>
      </c>
      <c r="T23" s="20" t="str">
        <f>[19]Novembro!$I$23</f>
        <v>SE</v>
      </c>
      <c r="U23" s="20" t="str">
        <f>[19]Novembro!$I$24</f>
        <v>NE</v>
      </c>
      <c r="V23" s="20" t="str">
        <f>[19]Novembro!$I$25</f>
        <v>N</v>
      </c>
      <c r="W23" s="20" t="str">
        <f>[19]Novembro!$I$26</f>
        <v>S</v>
      </c>
      <c r="X23" s="20" t="str">
        <f>[19]Novembro!$I$27</f>
        <v>SO</v>
      </c>
      <c r="Y23" s="20" t="str">
        <f>[19]Novembro!$I$28</f>
        <v>N</v>
      </c>
      <c r="Z23" s="20" t="str">
        <f>[19]Novembro!$I$29</f>
        <v>N</v>
      </c>
      <c r="AA23" s="20" t="str">
        <f>[19]Novembro!$I$30</f>
        <v>L</v>
      </c>
      <c r="AB23" s="20" t="str">
        <f>[19]Novembro!$I$31</f>
        <v>N</v>
      </c>
      <c r="AC23" s="20" t="str">
        <f>[19]Novembro!$I$32</f>
        <v>NO</v>
      </c>
      <c r="AD23" s="20" t="str">
        <f>[19]Novembro!$I$33</f>
        <v>S</v>
      </c>
      <c r="AE23" s="20" t="str">
        <f>[19]Novembro!$I$34</f>
        <v>S</v>
      </c>
      <c r="AF23" s="126" t="s">
        <v>57</v>
      </c>
    </row>
    <row r="24" spans="1:36" ht="11.25" customHeight="1" x14ac:dyDescent="0.2">
      <c r="A24" s="15" t="s">
        <v>14</v>
      </c>
      <c r="B24" s="23" t="str">
        <f>[20]Novembro!$I$5</f>
        <v>N</v>
      </c>
      <c r="C24" s="23" t="str">
        <f>[20]Novembro!$I$6</f>
        <v>N</v>
      </c>
      <c r="D24" s="23" t="str">
        <f>[20]Novembro!$I$7</f>
        <v>S</v>
      </c>
      <c r="E24" s="23" t="str">
        <f>[20]Novembro!$I$8</f>
        <v>SO</v>
      </c>
      <c r="F24" s="23" t="str">
        <f>[20]Novembro!$I$9</f>
        <v>L</v>
      </c>
      <c r="G24" s="23" t="str">
        <f>[20]Novembro!$I$10</f>
        <v>L</v>
      </c>
      <c r="H24" s="23" t="str">
        <f>[20]Novembro!$I$11</f>
        <v>L</v>
      </c>
      <c r="I24" s="23" t="str">
        <f>[20]Novembro!$I$12</f>
        <v>N</v>
      </c>
      <c r="J24" s="23" t="str">
        <f>[20]Novembro!$I$13</f>
        <v>O</v>
      </c>
      <c r="K24" s="23" t="str">
        <f>[20]Novembro!$I$14</f>
        <v>NO</v>
      </c>
      <c r="L24" s="23" t="str">
        <f>[20]Novembro!$I$15</f>
        <v>N</v>
      </c>
      <c r="M24" s="23" t="str">
        <f>[20]Novembro!$I$16</f>
        <v>S</v>
      </c>
      <c r="N24" s="23" t="str">
        <f>[20]Novembro!$I$17</f>
        <v>L</v>
      </c>
      <c r="O24" s="23" t="str">
        <f>[20]Novembro!$I$18</f>
        <v>S</v>
      </c>
      <c r="P24" s="23" t="str">
        <f>[20]Novembro!$I$19</f>
        <v>SO</v>
      </c>
      <c r="Q24" s="23" t="str">
        <f>[20]Novembro!$I$20</f>
        <v>O</v>
      </c>
      <c r="R24" s="23" t="str">
        <f>[20]Novembro!$I$21</f>
        <v>O</v>
      </c>
      <c r="S24" s="23" t="str">
        <f>[20]Novembro!$I$22</f>
        <v>SO</v>
      </c>
      <c r="T24" s="23" t="str">
        <f>[20]Novembro!$I$23</f>
        <v>SE</v>
      </c>
      <c r="U24" s="23" t="str">
        <f>[20]Novembro!$I$24</f>
        <v>SE</v>
      </c>
      <c r="V24" s="23" t="str">
        <f>[20]Novembro!$I$25</f>
        <v>SO</v>
      </c>
      <c r="W24" s="23" t="str">
        <f>[20]Novembro!$I$26</f>
        <v>NE</v>
      </c>
      <c r="X24" s="23" t="str">
        <f>[20]Novembro!$I$27</f>
        <v>N</v>
      </c>
      <c r="Y24" s="23" t="str">
        <f>[20]Novembro!$I$28</f>
        <v>NE</v>
      </c>
      <c r="Z24" s="23" t="str">
        <f>[20]Novembro!$I$29</f>
        <v>NE</v>
      </c>
      <c r="AA24" s="23" t="str">
        <f>[20]Novembro!$I$30</f>
        <v>NE</v>
      </c>
      <c r="AB24" s="23" t="str">
        <f>[20]Novembro!$I$31</f>
        <v>NE</v>
      </c>
      <c r="AC24" s="23" t="str">
        <f>[20]Novembro!$I$32</f>
        <v>NE</v>
      </c>
      <c r="AD24" s="23" t="str">
        <f>[20]Novembro!$I$33</f>
        <v>S</v>
      </c>
      <c r="AE24" s="23" t="str">
        <f>[20]Novembro!$I$34</f>
        <v>S</v>
      </c>
      <c r="AF24" s="126" t="s">
        <v>56</v>
      </c>
      <c r="AH24" s="46" t="s">
        <v>54</v>
      </c>
    </row>
    <row r="25" spans="1:36" ht="12" customHeight="1" x14ac:dyDescent="0.2">
      <c r="A25" s="15" t="s">
        <v>15</v>
      </c>
      <c r="B25" s="23" t="str">
        <f>[21]Novembro!$I$5</f>
        <v>NO</v>
      </c>
      <c r="C25" s="23" t="str">
        <f>[21]Novembro!$I$6</f>
        <v>S</v>
      </c>
      <c r="D25" s="23" t="str">
        <f>[21]Novembro!$I$7</f>
        <v>SO</v>
      </c>
      <c r="E25" s="23" t="str">
        <f>[21]Novembro!$I$8</f>
        <v>SO</v>
      </c>
      <c r="F25" s="23" t="str">
        <f>[21]Novembro!$I$9</f>
        <v>O</v>
      </c>
      <c r="G25" s="23" t="str">
        <f>[21]Novembro!$I$10</f>
        <v>NO</v>
      </c>
      <c r="H25" s="23" t="str">
        <f>[21]Novembro!$I$11</f>
        <v>NO</v>
      </c>
      <c r="I25" s="23" t="str">
        <f>[21]Novembro!$I$12</f>
        <v>NO</v>
      </c>
      <c r="J25" s="23" t="str">
        <f>[21]Novembro!$I$13</f>
        <v>NO</v>
      </c>
      <c r="K25" s="23" t="str">
        <f>[21]Novembro!$I$14</f>
        <v>O</v>
      </c>
      <c r="L25" s="23" t="str">
        <f>[21]Novembro!$I$15</f>
        <v>NO</v>
      </c>
      <c r="M25" s="23" t="str">
        <f>[21]Novembro!$I$16</f>
        <v>SO</v>
      </c>
      <c r="N25" s="23" t="str">
        <f>[21]Novembro!$I$17</f>
        <v>NO</v>
      </c>
      <c r="O25" s="23" t="str">
        <f>[21]Novembro!$I$18</f>
        <v>NO</v>
      </c>
      <c r="P25" s="23" t="str">
        <f>[21]Novembro!$I$19</f>
        <v>NO</v>
      </c>
      <c r="Q25" s="23" t="str">
        <f>[21]Novembro!$I$20</f>
        <v>O</v>
      </c>
      <c r="R25" s="23" t="str">
        <f>[21]Novembro!$I$21</f>
        <v>SO</v>
      </c>
      <c r="S25" s="23" t="str">
        <f>[21]Novembro!$I$22</f>
        <v>S</v>
      </c>
      <c r="T25" s="23" t="str">
        <f>[21]Novembro!$I$23</f>
        <v>NO</v>
      </c>
      <c r="U25" s="23" t="str">
        <f>[21]Novembro!$I$24</f>
        <v>NO</v>
      </c>
      <c r="V25" s="23" t="str">
        <f>[21]Novembro!$I$25</f>
        <v>NO</v>
      </c>
      <c r="W25" s="23" t="str">
        <f>[21]Novembro!$I$26</f>
        <v>SO</v>
      </c>
      <c r="X25" s="23" t="str">
        <f>[21]Novembro!$I$27</f>
        <v>SO</v>
      </c>
      <c r="Y25" s="23" t="str">
        <f>[21]Novembro!$I$28</f>
        <v>O</v>
      </c>
      <c r="Z25" s="23" t="str">
        <f>[21]Novembro!$I$29</f>
        <v>NO</v>
      </c>
      <c r="AA25" s="23" t="str">
        <f>[21]Novembro!$I$30</f>
        <v>NO</v>
      </c>
      <c r="AB25" s="23" t="str">
        <f>[21]Novembro!$I$31</f>
        <v>NO</v>
      </c>
      <c r="AC25" s="23" t="str">
        <f>[21]Novembro!$I$32</f>
        <v>NO</v>
      </c>
      <c r="AD25" s="23" t="str">
        <f>[21]Novembro!$I$33</f>
        <v>O</v>
      </c>
      <c r="AE25" s="23" t="str">
        <f>[21]Novembro!$I$34</f>
        <v>S</v>
      </c>
      <c r="AF25" s="126" t="s">
        <v>145</v>
      </c>
    </row>
    <row r="26" spans="1:36" ht="12.75" customHeight="1" x14ac:dyDescent="0.2">
      <c r="A26" s="15" t="s">
        <v>16</v>
      </c>
      <c r="B26" s="24" t="str">
        <f>[22]Novembro!$I$5</f>
        <v>N</v>
      </c>
      <c r="C26" s="24" t="str">
        <f>[22]Novembro!$I$6</f>
        <v>S</v>
      </c>
      <c r="D26" s="24" t="str">
        <f>[22]Novembro!$I$7</f>
        <v>S</v>
      </c>
      <c r="E26" s="24" t="str">
        <f>[22]Novembro!$I$8</f>
        <v>S</v>
      </c>
      <c r="F26" s="24" t="str">
        <f>[22]Novembro!$I$9</f>
        <v>S</v>
      </c>
      <c r="G26" s="24" t="str">
        <f>[22]Novembro!$I$10</f>
        <v>NE</v>
      </c>
      <c r="H26" s="24" t="str">
        <f>[22]Novembro!$I$11</f>
        <v>N</v>
      </c>
      <c r="I26" s="24" t="str">
        <f>[22]Novembro!$I$12</f>
        <v>N</v>
      </c>
      <c r="J26" s="24" t="str">
        <f>[22]Novembro!$I$13</f>
        <v>N</v>
      </c>
      <c r="K26" s="24" t="str">
        <f>[22]Novembro!$I$14</f>
        <v>N</v>
      </c>
      <c r="L26" s="24" t="str">
        <f>[22]Novembro!$I$15</f>
        <v>NE</v>
      </c>
      <c r="M26" s="24" t="str">
        <f>[22]Novembro!$I$16</f>
        <v>S</v>
      </c>
      <c r="N26" s="24" t="str">
        <f>[22]Novembro!$I$17</f>
        <v>NE</v>
      </c>
      <c r="O26" s="24" t="str">
        <f>[22]Novembro!$I$18</f>
        <v>L</v>
      </c>
      <c r="P26" s="24" t="str">
        <f>[22]Novembro!$I$19</f>
        <v>SE</v>
      </c>
      <c r="Q26" s="24" t="str">
        <f>[22]Novembro!$I$20</f>
        <v>S</v>
      </c>
      <c r="R26" s="24" t="str">
        <f>[22]Novembro!$I$21</f>
        <v>S</v>
      </c>
      <c r="S26" s="24" t="str">
        <f>[22]Novembro!$I$22</f>
        <v>S</v>
      </c>
      <c r="T26" s="24" t="str">
        <f>[22]Novembro!$I$23</f>
        <v>S</v>
      </c>
      <c r="U26" s="24" t="str">
        <f>[22]Novembro!$I$24</f>
        <v>L</v>
      </c>
      <c r="V26" s="24" t="str">
        <f>[22]Novembro!$I$25</f>
        <v>L</v>
      </c>
      <c r="W26" s="24" t="str">
        <f>[22]Novembro!$I$26</f>
        <v>S</v>
      </c>
      <c r="X26" s="24" t="str">
        <f>[22]Novembro!$I$27</f>
        <v>S</v>
      </c>
      <c r="Y26" s="24" t="str">
        <f>[22]Novembro!$I$28</f>
        <v>SE</v>
      </c>
      <c r="Z26" s="24" t="str">
        <f>[22]Novembro!$I$29</f>
        <v>N</v>
      </c>
      <c r="AA26" s="24" t="str">
        <f>[22]Novembro!$I$30</f>
        <v>N</v>
      </c>
      <c r="AB26" s="24" t="str">
        <f>[22]Novembro!$I$31</f>
        <v>N</v>
      </c>
      <c r="AC26" s="24" t="str">
        <f>[22]Novembro!$I$32</f>
        <v>S</v>
      </c>
      <c r="AD26" s="24" t="str">
        <f>[22]Novembro!$I$33</f>
        <v>S</v>
      </c>
      <c r="AE26" s="24" t="str">
        <f>[22]Novembro!$I$34</f>
        <v>S</v>
      </c>
      <c r="AF26" s="126" t="s">
        <v>62</v>
      </c>
    </row>
    <row r="27" spans="1:36" ht="11.25" customHeight="1" x14ac:dyDescent="0.2">
      <c r="A27" s="15" t="s">
        <v>17</v>
      </c>
      <c r="B27" s="23" t="str">
        <f>[23]Novembro!$I$5</f>
        <v>N</v>
      </c>
      <c r="C27" s="23" t="str">
        <f>[23]Novembro!$I$6</f>
        <v>N</v>
      </c>
      <c r="D27" s="23" t="str">
        <f>[23]Novembro!$I$7</f>
        <v>SE</v>
      </c>
      <c r="E27" s="23" t="str">
        <f>[23]Novembro!$I$8</f>
        <v>SE</v>
      </c>
      <c r="F27" s="23" t="str">
        <f>[23]Novembro!$I$9</f>
        <v>NE</v>
      </c>
      <c r="G27" s="23" t="str">
        <f>[23]Novembro!$I$10</f>
        <v>NE</v>
      </c>
      <c r="H27" s="23" t="str">
        <f>[23]Novembro!$I$11</f>
        <v>NE</v>
      </c>
      <c r="I27" s="23" t="str">
        <f>[23]Novembro!$I$12</f>
        <v>S</v>
      </c>
      <c r="J27" s="23" t="str">
        <f>[23]Novembro!$I$13</f>
        <v>O</v>
      </c>
      <c r="K27" s="23" t="str">
        <f>[23]Novembro!$I$14</f>
        <v>O</v>
      </c>
      <c r="L27" s="23" t="str">
        <f>[23]Novembro!$I$15</f>
        <v>O</v>
      </c>
      <c r="M27" s="23" t="str">
        <f>[23]Novembro!$I$16</f>
        <v>L</v>
      </c>
      <c r="N27" s="23" t="str">
        <f>[23]Novembro!$I$17</f>
        <v>NE</v>
      </c>
      <c r="O27" s="23" t="str">
        <f>[23]Novembro!$I$18</f>
        <v>L</v>
      </c>
      <c r="P27" s="23" t="str">
        <f>[23]Novembro!$I$19</f>
        <v>NO</v>
      </c>
      <c r="Q27" s="23" t="str">
        <f>[23]Novembro!$I$20</f>
        <v>O</v>
      </c>
      <c r="R27" s="23" t="str">
        <f>[23]Novembro!$I$21</f>
        <v>SE</v>
      </c>
      <c r="S27" s="23" t="str">
        <f>[23]Novembro!$I$22</f>
        <v>SE</v>
      </c>
      <c r="T27" s="23" t="str">
        <f>[23]Novembro!$I$23</f>
        <v>NE</v>
      </c>
      <c r="U27" s="23" t="str">
        <f>[23]Novembro!$I$24</f>
        <v>NE</v>
      </c>
      <c r="V27" s="23" t="str">
        <f>[23]Novembro!$I$25</f>
        <v>L</v>
      </c>
      <c r="W27" s="23" t="str">
        <f>[23]Novembro!$I$26</f>
        <v>N</v>
      </c>
      <c r="X27" s="23" t="str">
        <f>[23]Novembro!$I$27</f>
        <v>N</v>
      </c>
      <c r="Y27" s="23" t="str">
        <f>[23]Novembro!$I$28</f>
        <v>N</v>
      </c>
      <c r="Z27" s="23" t="str">
        <f>[23]Novembro!$I$29</f>
        <v>N</v>
      </c>
      <c r="AA27" s="23" t="str">
        <f>[23]Novembro!$I$30</f>
        <v>N</v>
      </c>
      <c r="AB27" s="23" t="str">
        <f>[23]Novembro!$I$31</f>
        <v>N</v>
      </c>
      <c r="AC27" s="23" t="str">
        <f>[23]Novembro!$I$32</f>
        <v>N</v>
      </c>
      <c r="AD27" s="23" t="str">
        <f>[23]Novembro!$I$33</f>
        <v>N</v>
      </c>
      <c r="AE27" s="23" t="str">
        <f>[23]Novembro!$I$34</f>
        <v>N</v>
      </c>
      <c r="AF27" s="126" t="s">
        <v>57</v>
      </c>
    </row>
    <row r="28" spans="1:36" ht="12" customHeight="1" x14ac:dyDescent="0.2">
      <c r="A28" s="15" t="s">
        <v>18</v>
      </c>
      <c r="B28" s="23" t="str">
        <f>[24]Novembro!$I$5</f>
        <v>N</v>
      </c>
      <c r="C28" s="23" t="str">
        <f>[24]Novembro!$I$6</f>
        <v>N</v>
      </c>
      <c r="D28" s="23" t="str">
        <f>[24]Novembro!$I$7</f>
        <v>S</v>
      </c>
      <c r="E28" s="23" t="str">
        <f>[24]Novembro!$I$8</f>
        <v>L</v>
      </c>
      <c r="F28" s="23" t="str">
        <f>[24]Novembro!$I$9</f>
        <v>L</v>
      </c>
      <c r="G28" s="23" t="str">
        <f>[24]Novembro!$I$10</f>
        <v>L</v>
      </c>
      <c r="H28" s="23" t="str">
        <f>[24]Novembro!$I$11</f>
        <v>L</v>
      </c>
      <c r="I28" s="23" t="str">
        <f>[24]Novembro!$I$12</f>
        <v>NO</v>
      </c>
      <c r="J28" s="23" t="str">
        <f>[24]Novembro!$I$13</f>
        <v>O</v>
      </c>
      <c r="K28" s="23" t="str">
        <f>[24]Novembro!$I$14</f>
        <v>NO</v>
      </c>
      <c r="L28" s="23" t="str">
        <f>[24]Novembro!$I$15</f>
        <v>NO</v>
      </c>
      <c r="M28" s="23" t="str">
        <f>[24]Novembro!$I$16</f>
        <v>N</v>
      </c>
      <c r="N28" s="23" t="str">
        <f>[24]Novembro!$I$17</f>
        <v>N</v>
      </c>
      <c r="O28" s="23" t="str">
        <f>[24]Novembro!$I$18</f>
        <v>N</v>
      </c>
      <c r="P28" s="23" t="str">
        <f>[24]Novembro!$I$19</f>
        <v>N</v>
      </c>
      <c r="Q28" s="23" t="str">
        <f>[24]Novembro!$I$20</f>
        <v>N</v>
      </c>
      <c r="R28" s="23" t="str">
        <f>[24]Novembro!$I$21</f>
        <v>N</v>
      </c>
      <c r="S28" s="23" t="str">
        <f>[24]Novembro!$I$22</f>
        <v>N</v>
      </c>
      <c r="T28" s="23" t="str">
        <f>[24]Novembro!$I$23</f>
        <v>N</v>
      </c>
      <c r="U28" s="23" t="str">
        <f>[24]Novembro!$I$24</f>
        <v>N</v>
      </c>
      <c r="V28" s="23" t="str">
        <f>[24]Novembro!$I$25</f>
        <v>N</v>
      </c>
      <c r="W28" s="23" t="str">
        <f>[24]Novembro!$I$26</f>
        <v>N</v>
      </c>
      <c r="X28" s="23" t="str">
        <f>[24]Novembro!$I$27</f>
        <v>N</v>
      </c>
      <c r="Y28" s="23" t="str">
        <f>[24]Novembro!$I$28</f>
        <v>N</v>
      </c>
      <c r="Z28" s="23" t="str">
        <f>[24]Novembro!$I$29</f>
        <v>N</v>
      </c>
      <c r="AA28" s="23" t="str">
        <f>[24]Novembro!$I$30</f>
        <v>N</v>
      </c>
      <c r="AB28" s="23" t="str">
        <f>[24]Novembro!$I$31</f>
        <v>N</v>
      </c>
      <c r="AC28" s="23" t="str">
        <f>[24]Novembro!$I$32</f>
        <v>N</v>
      </c>
      <c r="AD28" s="23" t="str">
        <f>[24]Novembro!$I$33</f>
        <v>N</v>
      </c>
      <c r="AE28" s="23" t="str">
        <f>[24]Novembro!$I$34</f>
        <v>N</v>
      </c>
      <c r="AF28" s="126" t="s">
        <v>57</v>
      </c>
    </row>
    <row r="29" spans="1:36" ht="12.75" customHeight="1" x14ac:dyDescent="0.2">
      <c r="A29" s="15" t="s">
        <v>19</v>
      </c>
      <c r="B29" s="23" t="str">
        <f>[25]Novembro!$I$5</f>
        <v>N</v>
      </c>
      <c r="C29" s="23" t="str">
        <f>[25]Novembro!$I$6</f>
        <v>S</v>
      </c>
      <c r="D29" s="23" t="str">
        <f>[25]Novembro!$I$7</f>
        <v>S</v>
      </c>
      <c r="E29" s="23" t="str">
        <f>[25]Novembro!$I$8</f>
        <v>S</v>
      </c>
      <c r="F29" s="23" t="str">
        <f>[25]Novembro!$I$9</f>
        <v>SE</v>
      </c>
      <c r="G29" s="23" t="str">
        <f>[25]Novembro!$I$10</f>
        <v>L</v>
      </c>
      <c r="H29" s="23" t="str">
        <f>[25]Novembro!$I$11</f>
        <v>SE</v>
      </c>
      <c r="I29" s="23" t="str">
        <f>[25]Novembro!$I$12</f>
        <v>L</v>
      </c>
      <c r="J29" s="23" t="str">
        <f>[25]Novembro!$I$13</f>
        <v>NO</v>
      </c>
      <c r="K29" s="23" t="str">
        <f>[25]Novembro!$I$14</f>
        <v>S</v>
      </c>
      <c r="L29" s="23" t="str">
        <f>[25]Novembro!$I$15</f>
        <v>S</v>
      </c>
      <c r="M29" s="23" t="str">
        <f>[25]Novembro!$I$16</f>
        <v>SE</v>
      </c>
      <c r="N29" s="23" t="str">
        <f>[25]Novembro!$I$17</f>
        <v>NE</v>
      </c>
      <c r="O29" s="23" t="str">
        <f>[25]Novembro!$I$18</f>
        <v>L</v>
      </c>
      <c r="P29" s="23" t="str">
        <f>[25]Novembro!$I$19</f>
        <v>SE</v>
      </c>
      <c r="Q29" s="23" t="str">
        <f>[25]Novembro!$I$20</f>
        <v>S</v>
      </c>
      <c r="R29" s="23" t="str">
        <f>[25]Novembro!$I$21</f>
        <v>S</v>
      </c>
      <c r="S29" s="23" t="str">
        <f>[25]Novembro!$I$22</f>
        <v>S</v>
      </c>
      <c r="T29" s="23" t="str">
        <f>[25]Novembro!$I$23</f>
        <v>NE</v>
      </c>
      <c r="U29" s="23" t="str">
        <f>[25]Novembro!$I$24</f>
        <v>SE</v>
      </c>
      <c r="V29" s="23" t="str">
        <f>[25]Novembro!$I$25</f>
        <v>SE</v>
      </c>
      <c r="W29" s="23" t="str">
        <f>[25]Novembro!$I$26</f>
        <v>S</v>
      </c>
      <c r="X29" s="23" t="str">
        <f>[25]Novembro!$I$27</f>
        <v>S</v>
      </c>
      <c r="Y29" s="23" t="str">
        <f>[25]Novembro!$I$28</f>
        <v>S</v>
      </c>
      <c r="Z29" s="23" t="str">
        <f>[25]Novembro!$I$29</f>
        <v>SE</v>
      </c>
      <c r="AA29" s="23" t="str">
        <f>[25]Novembro!$I$30</f>
        <v>NE</v>
      </c>
      <c r="AB29" s="23" t="str">
        <f>[25]Novembro!$I$31</f>
        <v>N</v>
      </c>
      <c r="AC29" s="23" t="str">
        <f>[25]Novembro!$I$32</f>
        <v>SE</v>
      </c>
      <c r="AD29" s="23" t="str">
        <f>[25]Novembro!$I$33</f>
        <v>S</v>
      </c>
      <c r="AE29" s="23" t="str">
        <f>[25]Novembro!$I$34</f>
        <v>S</v>
      </c>
      <c r="AF29" s="126" t="s">
        <v>62</v>
      </c>
    </row>
    <row r="30" spans="1:36" ht="11.25" customHeight="1" x14ac:dyDescent="0.2">
      <c r="A30" s="15" t="s">
        <v>31</v>
      </c>
      <c r="B30" s="23" t="str">
        <f>[26]Novembro!$I$5</f>
        <v>*</v>
      </c>
      <c r="C30" s="23" t="str">
        <f>[26]Novembro!$I$6</f>
        <v>*</v>
      </c>
      <c r="D30" s="23" t="str">
        <f>[26]Novembro!$I$7</f>
        <v>*</v>
      </c>
      <c r="E30" s="23" t="str">
        <f>[26]Novembro!$I$8</f>
        <v>*</v>
      </c>
      <c r="F30" s="23" t="str">
        <f>[26]Novembro!$I$9</f>
        <v>*</v>
      </c>
      <c r="G30" s="23" t="str">
        <f>[26]Novembro!$I$10</f>
        <v>*</v>
      </c>
      <c r="H30" s="23" t="str">
        <f>[26]Novembro!$I$11</f>
        <v>*</v>
      </c>
      <c r="I30" s="23" t="str">
        <f>[26]Novembro!$I$12</f>
        <v>*</v>
      </c>
      <c r="J30" s="23" t="str">
        <f>[26]Novembro!$I$13</f>
        <v>*</v>
      </c>
      <c r="K30" s="23" t="str">
        <f>[26]Novembro!$I$14</f>
        <v>*</v>
      </c>
      <c r="L30" s="23" t="str">
        <f>[26]Novembro!$I$15</f>
        <v>*</v>
      </c>
      <c r="M30" s="23" t="str">
        <f>[26]Novembro!$I$16</f>
        <v>*</v>
      </c>
      <c r="N30" s="23" t="str">
        <f>[26]Novembro!$I$17</f>
        <v>*</v>
      </c>
      <c r="O30" s="23" t="str">
        <f>[26]Novembro!$I$18</f>
        <v>*</v>
      </c>
      <c r="P30" s="23" t="str">
        <f>[26]Novembro!$I$19</f>
        <v>*</v>
      </c>
      <c r="Q30" s="23" t="str">
        <f>[26]Novembro!$I$20</f>
        <v>*</v>
      </c>
      <c r="R30" s="23" t="str">
        <f>[26]Novembro!$I$21</f>
        <v>*</v>
      </c>
      <c r="S30" s="23" t="str">
        <f>[26]Novembro!$I$22</f>
        <v>*</v>
      </c>
      <c r="T30" s="23" t="str">
        <f>[26]Novembro!$I$23</f>
        <v>*</v>
      </c>
      <c r="U30" s="23" t="str">
        <f>[26]Novembro!$I$24</f>
        <v>*</v>
      </c>
      <c r="V30" s="23" t="str">
        <f>[26]Novembro!$I$25</f>
        <v>*</v>
      </c>
      <c r="W30" s="23" t="str">
        <f>[26]Novembro!$I$26</f>
        <v>*</v>
      </c>
      <c r="X30" s="23" t="str">
        <f>[26]Novembro!$I$27</f>
        <v>*</v>
      </c>
      <c r="Y30" s="23" t="str">
        <f>[26]Novembro!$I$28</f>
        <v>*</v>
      </c>
      <c r="Z30" s="23" t="str">
        <f>[26]Novembro!$I$29</f>
        <v>NO</v>
      </c>
      <c r="AA30" s="23" t="str">
        <f>[26]Novembro!$I$30</f>
        <v>NO</v>
      </c>
      <c r="AB30" s="23" t="str">
        <f>[26]Novembro!$I$31</f>
        <v>NO</v>
      </c>
      <c r="AC30" s="23" t="str">
        <f>[26]Novembro!$I$32</f>
        <v>N</v>
      </c>
      <c r="AD30" s="23" t="str">
        <f>[26]Novembro!$I$33</f>
        <v>SE</v>
      </c>
      <c r="AE30" s="23" t="str">
        <f>[26]Novembro!$I$34</f>
        <v>SE</v>
      </c>
      <c r="AF30" s="126" t="s">
        <v>145</v>
      </c>
    </row>
    <row r="31" spans="1:36" ht="11.25" customHeight="1" x14ac:dyDescent="0.2">
      <c r="A31" s="15" t="s">
        <v>51</v>
      </c>
      <c r="B31" s="23" t="str">
        <f>[27]Novembro!$I$5</f>
        <v>NE</v>
      </c>
      <c r="C31" s="23" t="str">
        <f>[27]Novembro!$I$6</f>
        <v>NE</v>
      </c>
      <c r="D31" s="23" t="str">
        <f>[27]Novembro!$I$7</f>
        <v>SO</v>
      </c>
      <c r="E31" s="23" t="str">
        <f>[27]Novembro!$I$8</f>
        <v>SE</v>
      </c>
      <c r="F31" s="23" t="str">
        <f>[27]Novembro!$I$9</f>
        <v>L</v>
      </c>
      <c r="G31" s="23" t="str">
        <f>[27]Novembro!$I$10</f>
        <v>L</v>
      </c>
      <c r="H31" s="23" t="str">
        <f>[27]Novembro!$I$11</f>
        <v>N</v>
      </c>
      <c r="I31" s="23" t="str">
        <f>[27]Novembro!$I$12</f>
        <v>NE</v>
      </c>
      <c r="J31" s="23" t="str">
        <f>[27]Novembro!$I$13</f>
        <v>L</v>
      </c>
      <c r="K31" s="23" t="str">
        <f>[27]Novembro!$I$14</f>
        <v>NE</v>
      </c>
      <c r="L31" s="23" t="str">
        <f>[27]Novembro!$I$15</f>
        <v>NE</v>
      </c>
      <c r="M31" s="23" t="str">
        <f>[27]Novembro!$I$16</f>
        <v>SE</v>
      </c>
      <c r="N31" s="23" t="str">
        <f>[27]Novembro!$I$17</f>
        <v>SE</v>
      </c>
      <c r="O31" s="23" t="str">
        <f>[27]Novembro!$I$18</f>
        <v>SO</v>
      </c>
      <c r="P31" s="23" t="str">
        <f>[27]Novembro!$I$19</f>
        <v>L</v>
      </c>
      <c r="Q31" s="23" t="str">
        <f>[27]Novembro!$I$20</f>
        <v>L</v>
      </c>
      <c r="R31" s="23" t="str">
        <f>[27]Novembro!$I$21</f>
        <v>SO</v>
      </c>
      <c r="S31" s="23" t="str">
        <f>[27]Novembro!$I$22</f>
        <v>S</v>
      </c>
      <c r="T31" s="23" t="str">
        <f>[27]Novembro!$I$23</f>
        <v>SE</v>
      </c>
      <c r="U31" s="23" t="str">
        <f>[27]Novembro!$I$24</f>
        <v>S</v>
      </c>
      <c r="V31" s="23" t="str">
        <f>[27]Novembro!$I$25</f>
        <v>NE</v>
      </c>
      <c r="W31" s="23" t="str">
        <f>[27]Novembro!$I$26</f>
        <v>NE</v>
      </c>
      <c r="X31" s="23" t="str">
        <f>[27]Novembro!$I$27</f>
        <v>NE</v>
      </c>
      <c r="Y31" s="23" t="str">
        <f>[27]Novembro!$I$28</f>
        <v>NE</v>
      </c>
      <c r="Z31" s="23" t="str">
        <f>[27]Novembro!$I$29</f>
        <v>NE</v>
      </c>
      <c r="AA31" s="23" t="str">
        <f>[27]Novembro!$I$30</f>
        <v>L</v>
      </c>
      <c r="AB31" s="23" t="str">
        <f>[27]Novembro!$I$31</f>
        <v>NE</v>
      </c>
      <c r="AC31" s="23" t="str">
        <f>[27]Novembro!$I$32</f>
        <v>L</v>
      </c>
      <c r="AD31" s="23" t="str">
        <f>[27]Novembro!$I$33</f>
        <v>S</v>
      </c>
      <c r="AE31" s="23" t="str">
        <f>[27]Novembro!$I$34</f>
        <v>SO</v>
      </c>
      <c r="AF31" s="126" t="s">
        <v>56</v>
      </c>
      <c r="AJ31" s="46" t="s">
        <v>54</v>
      </c>
    </row>
    <row r="32" spans="1:36" ht="11.25" customHeight="1" x14ac:dyDescent="0.2">
      <c r="A32" s="15" t="s">
        <v>20</v>
      </c>
      <c r="B32" s="20" t="str">
        <f>[28]Novembro!$I$5</f>
        <v>*</v>
      </c>
      <c r="C32" s="20" t="str">
        <f>[28]Novembro!$I$6</f>
        <v>*</v>
      </c>
      <c r="D32" s="20" t="str">
        <f>[28]Novembro!$I$7</f>
        <v>S</v>
      </c>
      <c r="E32" s="20" t="str">
        <f>[28]Novembro!$I$8</f>
        <v>L</v>
      </c>
      <c r="F32" s="20" t="str">
        <f>[28]Novembro!$I$9</f>
        <v>SE</v>
      </c>
      <c r="G32" s="20" t="str">
        <f>[28]Novembro!$I$10</f>
        <v>SE</v>
      </c>
      <c r="H32" s="20" t="str">
        <f>[28]Novembro!$I$11</f>
        <v>NE</v>
      </c>
      <c r="I32" s="20" t="str">
        <f>[28]Novembro!$I$12</f>
        <v>NE</v>
      </c>
      <c r="J32" s="20" t="str">
        <f>[28]Novembro!$I$13</f>
        <v>O</v>
      </c>
      <c r="K32" s="20" t="str">
        <f>[28]Novembro!$I$14</f>
        <v>NO</v>
      </c>
      <c r="L32" s="20" t="str">
        <f>[28]Novembro!$I$15</f>
        <v>O</v>
      </c>
      <c r="M32" s="20" t="str">
        <f>[28]Novembro!$I$16</f>
        <v>SE</v>
      </c>
      <c r="N32" s="20" t="str">
        <f>[28]Novembro!$I$17</f>
        <v>SE</v>
      </c>
      <c r="O32" s="20" t="str">
        <f>[28]Novembro!$I$18</f>
        <v>SE</v>
      </c>
      <c r="P32" s="20" t="str">
        <f>[28]Novembro!$I$19</f>
        <v>N</v>
      </c>
      <c r="Q32" s="20" t="str">
        <f>[28]Novembro!$I$20</f>
        <v>NO</v>
      </c>
      <c r="R32" s="20" t="str">
        <f>[28]Novembro!$I$21</f>
        <v>NO</v>
      </c>
      <c r="S32" s="20" t="str">
        <f>[28]Novembro!$I$22</f>
        <v>SO</v>
      </c>
      <c r="T32" s="20" t="str">
        <f>[28]Novembro!$I$23</f>
        <v>SE</v>
      </c>
      <c r="U32" s="20" t="str">
        <f>[28]Novembro!$I$24</f>
        <v>SE</v>
      </c>
      <c r="V32" s="20" t="str">
        <f>[28]Novembro!$I$25</f>
        <v>SO</v>
      </c>
      <c r="W32" s="20" t="str">
        <f>[28]Novembro!$I$26</f>
        <v>N</v>
      </c>
      <c r="X32" s="20" t="str">
        <f>[28]Novembro!$I$27</f>
        <v>N</v>
      </c>
      <c r="Y32" s="20" t="str">
        <f>[28]Novembro!$I$28</f>
        <v>NE</v>
      </c>
      <c r="Z32" s="20" t="str">
        <f>[28]Novembro!$I$29</f>
        <v>NE</v>
      </c>
      <c r="AA32" s="20" t="str">
        <f>[28]Novembro!$I$30</f>
        <v>NE</v>
      </c>
      <c r="AB32" s="20" t="str">
        <f>[28]Novembro!$I$31</f>
        <v>N</v>
      </c>
      <c r="AC32" s="20" t="str">
        <f>[28]Novembro!$I$32</f>
        <v>N</v>
      </c>
      <c r="AD32" s="20" t="str">
        <f>[28]Novembro!$I$33</f>
        <v>N</v>
      </c>
      <c r="AE32" s="20" t="str">
        <f>[28]Novembro!$I$34</f>
        <v>SE</v>
      </c>
      <c r="AF32" s="126" t="s">
        <v>59</v>
      </c>
    </row>
    <row r="33" spans="1:34" s="5" customFormat="1" ht="13.5" customHeight="1" x14ac:dyDescent="0.2">
      <c r="A33" s="29" t="s">
        <v>38</v>
      </c>
      <c r="B33" s="30" t="s">
        <v>57</v>
      </c>
      <c r="C33" s="30" t="s">
        <v>57</v>
      </c>
      <c r="D33" s="30" t="s">
        <v>62</v>
      </c>
      <c r="E33" s="30" t="s">
        <v>62</v>
      </c>
      <c r="F33" s="30" t="s">
        <v>59</v>
      </c>
      <c r="G33" s="30" t="s">
        <v>60</v>
      </c>
      <c r="H33" s="30" t="s">
        <v>60</v>
      </c>
      <c r="I33" s="30" t="s">
        <v>57</v>
      </c>
      <c r="J33" s="30" t="s">
        <v>145</v>
      </c>
      <c r="K33" s="30" t="s">
        <v>57</v>
      </c>
      <c r="L33" s="30" t="s">
        <v>57</v>
      </c>
      <c r="M33" s="30" t="s">
        <v>59</v>
      </c>
      <c r="N33" s="30" t="s">
        <v>57</v>
      </c>
      <c r="O33" s="30" t="s">
        <v>59</v>
      </c>
      <c r="P33" s="30" t="s">
        <v>60</v>
      </c>
      <c r="Q33" s="30" t="s">
        <v>145</v>
      </c>
      <c r="R33" s="30" t="s">
        <v>62</v>
      </c>
      <c r="S33" s="30" t="s">
        <v>62</v>
      </c>
      <c r="T33" s="30" t="s">
        <v>59</v>
      </c>
      <c r="U33" s="30" t="s">
        <v>59</v>
      </c>
      <c r="V33" s="30" t="s">
        <v>60</v>
      </c>
      <c r="W33" s="30" t="s">
        <v>57</v>
      </c>
      <c r="X33" s="30" t="s">
        <v>62</v>
      </c>
      <c r="Y33" s="30" t="s">
        <v>57</v>
      </c>
      <c r="Z33" s="30" t="s">
        <v>57</v>
      </c>
      <c r="AA33" s="30" t="s">
        <v>56</v>
      </c>
      <c r="AB33" s="30" t="s">
        <v>57</v>
      </c>
      <c r="AC33" s="30" t="s">
        <v>57</v>
      </c>
      <c r="AD33" s="30" t="s">
        <v>62</v>
      </c>
      <c r="AE33" s="30" t="s">
        <v>62</v>
      </c>
      <c r="AF33" s="25"/>
    </row>
    <row r="34" spans="1:34" ht="13.5" thickBot="1" x14ac:dyDescent="0.25">
      <c r="A34" s="136" t="s">
        <v>37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27" t="s">
        <v>62</v>
      </c>
    </row>
    <row r="35" spans="1:34" s="57" customFormat="1" x14ac:dyDescent="0.2">
      <c r="A35" s="114"/>
      <c r="B35" s="115"/>
      <c r="C35" s="115"/>
      <c r="D35" s="115" t="s">
        <v>138</v>
      </c>
      <c r="E35" s="115"/>
      <c r="F35" s="115"/>
      <c r="G35" s="115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7"/>
    </row>
    <row r="36" spans="1:34" s="57" customFormat="1" x14ac:dyDescent="0.2">
      <c r="A36" s="85"/>
      <c r="B36" s="86"/>
      <c r="C36" s="86"/>
      <c r="D36" s="86"/>
      <c r="E36" s="86"/>
      <c r="F36" s="86"/>
      <c r="G36" s="86"/>
      <c r="H36" s="87"/>
      <c r="I36" s="87"/>
      <c r="J36" s="87"/>
      <c r="K36" s="87"/>
      <c r="L36" s="87"/>
      <c r="M36" s="87"/>
      <c r="N36" s="87"/>
      <c r="O36" s="87"/>
      <c r="P36" s="87"/>
      <c r="Q36" s="129"/>
      <c r="R36" s="129"/>
      <c r="S36" s="129"/>
      <c r="T36" s="129"/>
      <c r="U36" s="129"/>
      <c r="V36" s="87"/>
      <c r="W36" s="87"/>
      <c r="X36" s="87"/>
      <c r="Y36" s="87"/>
      <c r="Z36" s="88"/>
      <c r="AA36" s="88"/>
      <c r="AB36" s="88"/>
      <c r="AC36" s="87"/>
      <c r="AD36" s="89"/>
      <c r="AE36" s="87"/>
      <c r="AF36" s="90"/>
      <c r="AG36" s="77"/>
    </row>
    <row r="37" spans="1:34" s="57" customFormat="1" x14ac:dyDescent="0.2">
      <c r="A37" s="91"/>
      <c r="B37" s="87"/>
      <c r="C37" s="87"/>
      <c r="D37" s="87"/>
      <c r="E37" s="87"/>
      <c r="F37" s="87" t="s">
        <v>52</v>
      </c>
      <c r="G37" s="87"/>
      <c r="H37" s="87"/>
      <c r="I37" s="87"/>
      <c r="J37" s="87"/>
      <c r="K37" s="92"/>
      <c r="L37" s="129"/>
      <c r="M37" s="129"/>
      <c r="N37" s="129"/>
      <c r="O37" s="129"/>
      <c r="P37" s="129"/>
      <c r="Q37" s="130"/>
      <c r="R37" s="130"/>
      <c r="S37" s="130"/>
      <c r="T37" s="130"/>
      <c r="U37" s="130"/>
      <c r="V37" s="92"/>
      <c r="W37" s="92"/>
      <c r="X37" s="92"/>
      <c r="Y37" s="92"/>
      <c r="Z37" s="87"/>
      <c r="AA37" s="87"/>
      <c r="AB37" s="87"/>
      <c r="AC37" s="87"/>
      <c r="AD37" s="89"/>
      <c r="AE37" s="93"/>
      <c r="AF37" s="94"/>
      <c r="AG37" s="77"/>
      <c r="AH37" s="77"/>
    </row>
    <row r="38" spans="1:34" s="57" customFormat="1" x14ac:dyDescent="0.2">
      <c r="A38" s="91"/>
      <c r="B38" s="87"/>
      <c r="C38" s="92"/>
      <c r="D38" s="92"/>
      <c r="E38" s="92"/>
      <c r="F38" s="92" t="s">
        <v>53</v>
      </c>
      <c r="G38" s="92"/>
      <c r="H38" s="92"/>
      <c r="I38" s="92"/>
      <c r="J38" s="92"/>
      <c r="K38" s="87"/>
      <c r="L38" s="130"/>
      <c r="M38" s="130"/>
      <c r="N38" s="130"/>
      <c r="O38" s="130"/>
      <c r="P38" s="130"/>
      <c r="Q38" s="97"/>
      <c r="R38" s="97"/>
      <c r="S38" s="9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98"/>
      <c r="AG38" s="80"/>
    </row>
    <row r="39" spans="1:34" ht="12" customHeight="1" thickBot="1" x14ac:dyDescent="0.25">
      <c r="A39" s="118"/>
      <c r="B39" s="119"/>
      <c r="C39" s="119"/>
      <c r="D39" s="119"/>
      <c r="E39" s="119" t="s">
        <v>141</v>
      </c>
      <c r="F39" s="119"/>
      <c r="G39" s="119"/>
      <c r="H39" s="119"/>
      <c r="I39" s="119"/>
      <c r="J39" s="119"/>
      <c r="K39" s="12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2"/>
    </row>
    <row r="43" spans="1:34" x14ac:dyDescent="0.2">
      <c r="G43" s="2" t="s">
        <v>54</v>
      </c>
    </row>
    <row r="44" spans="1:34" x14ac:dyDescent="0.2">
      <c r="AB44" s="2" t="s">
        <v>54</v>
      </c>
    </row>
    <row r="47" spans="1:34" x14ac:dyDescent="0.2">
      <c r="AF47" s="6" t="s">
        <v>54</v>
      </c>
    </row>
  </sheetData>
  <sheetProtection password="C6EC" sheet="1" objects="1" scenarios="1"/>
  <mergeCells count="38">
    <mergeCell ref="L38:P38"/>
    <mergeCell ref="N3:N4"/>
    <mergeCell ref="O3:O4"/>
    <mergeCell ref="Q36:U36"/>
    <mergeCell ref="L37:P37"/>
    <mergeCell ref="Q37:U37"/>
    <mergeCell ref="L3:L4"/>
    <mergeCell ref="P3:P4"/>
    <mergeCell ref="M3:M4"/>
    <mergeCell ref="Q3:Q4"/>
    <mergeCell ref="A34:AE34"/>
    <mergeCell ref="A2:A4"/>
    <mergeCell ref="B3:B4"/>
    <mergeCell ref="C3:C4"/>
    <mergeCell ref="D3:D4"/>
    <mergeCell ref="E3:E4"/>
    <mergeCell ref="H3:H4"/>
    <mergeCell ref="I3:I4"/>
    <mergeCell ref="J3:J4"/>
    <mergeCell ref="U3:U4"/>
    <mergeCell ref="K3:K4"/>
    <mergeCell ref="T3:T4"/>
    <mergeCell ref="X3:X4"/>
    <mergeCell ref="A1:AF1"/>
    <mergeCell ref="B2:AF2"/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V3:V4"/>
    <mergeCell ref="F3:F4"/>
    <mergeCell ref="G3:G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3" zoomScale="90" zoomScaleNormal="90" workbookViewId="0">
      <selection activeCell="P42" sqref="P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32" t="s">
        <v>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3" s="4" customFormat="1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7"/>
    </row>
    <row r="3" spans="1:33" s="5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34" t="s">
        <v>41</v>
      </c>
      <c r="AG3" s="10"/>
    </row>
    <row r="4" spans="1:33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  <c r="AG4" s="10"/>
    </row>
    <row r="5" spans="1:33" s="5" customFormat="1" ht="20.100000000000001" customHeight="1" x14ac:dyDescent="0.2">
      <c r="A5" s="15" t="s">
        <v>47</v>
      </c>
      <c r="B5" s="16">
        <f>[1]Novembro!$J$5</f>
        <v>38.519999999999996</v>
      </c>
      <c r="C5" s="16">
        <f>[1]Novembro!$J$6</f>
        <v>73.44</v>
      </c>
      <c r="D5" s="16">
        <f>[1]Novembro!$J$7</f>
        <v>20.88</v>
      </c>
      <c r="E5" s="16">
        <f>[1]Novembro!$J$8</f>
        <v>21.240000000000002</v>
      </c>
      <c r="F5" s="16">
        <f>[1]Novembro!$J$9</f>
        <v>30.240000000000002</v>
      </c>
      <c r="G5" s="16">
        <f>[1]Novembro!$J$10</f>
        <v>29.52</v>
      </c>
      <c r="H5" s="16">
        <f>[1]Novembro!$J$11</f>
        <v>31.319999999999997</v>
      </c>
      <c r="I5" s="16">
        <f>[1]Novembro!$J$12</f>
        <v>42.12</v>
      </c>
      <c r="J5" s="16">
        <f>[1]Novembro!$J$13</f>
        <v>34.56</v>
      </c>
      <c r="K5" s="16">
        <f>[1]Novembro!$J$14</f>
        <v>22.68</v>
      </c>
      <c r="L5" s="16">
        <f>[1]Novembro!$J$15</f>
        <v>47.16</v>
      </c>
      <c r="M5" s="16">
        <f>[1]Novembro!$J$16</f>
        <v>26.28</v>
      </c>
      <c r="N5" s="16">
        <f>[1]Novembro!$J$17</f>
        <v>24.840000000000003</v>
      </c>
      <c r="O5" s="16">
        <f>[1]Novembro!$J$18</f>
        <v>17.28</v>
      </c>
      <c r="P5" s="16">
        <f>[1]Novembro!$J$19</f>
        <v>25.92</v>
      </c>
      <c r="Q5" s="16">
        <f>[1]Novembro!$J$20</f>
        <v>26.64</v>
      </c>
      <c r="R5" s="16">
        <f>[1]Novembro!$J$21</f>
        <v>29.880000000000003</v>
      </c>
      <c r="S5" s="16">
        <f>[1]Novembro!$J$22</f>
        <v>37.800000000000004</v>
      </c>
      <c r="T5" s="16">
        <f>[1]Novembro!$J$23</f>
        <v>35.28</v>
      </c>
      <c r="U5" s="16">
        <f>[1]Novembro!$J$24</f>
        <v>33.119999999999997</v>
      </c>
      <c r="V5" s="16">
        <f>[1]Novembro!$J$25</f>
        <v>21.240000000000002</v>
      </c>
      <c r="W5" s="16">
        <f>[1]Novembro!$J$26</f>
        <v>26.64</v>
      </c>
      <c r="X5" s="16">
        <f>[1]Novembro!$J$27</f>
        <v>20.52</v>
      </c>
      <c r="Y5" s="16">
        <f>[1]Novembro!$J$28</f>
        <v>22.68</v>
      </c>
      <c r="Z5" s="16">
        <f>[1]Novembro!$J$29</f>
        <v>30.6</v>
      </c>
      <c r="AA5" s="16">
        <f>[1]Novembro!$J$30</f>
        <v>51.84</v>
      </c>
      <c r="AB5" s="16">
        <f>[1]Novembro!$J$31</f>
        <v>27</v>
      </c>
      <c r="AC5" s="16">
        <f>[1]Novembro!$J$32</f>
        <v>33.480000000000004</v>
      </c>
      <c r="AD5" s="16">
        <f>[1]Novembro!$J$33</f>
        <v>33.480000000000004</v>
      </c>
      <c r="AE5" s="16">
        <f>[1]Novembro!$J$34</f>
        <v>25.92</v>
      </c>
      <c r="AF5" s="35">
        <f t="shared" ref="AF5:AF14" si="1">MAX(B5:AE5)</f>
        <v>73.44</v>
      </c>
      <c r="AG5" s="10"/>
    </row>
    <row r="6" spans="1:33" s="1" customFormat="1" ht="17.100000000000001" customHeight="1" x14ac:dyDescent="0.2">
      <c r="A6" s="15" t="s">
        <v>0</v>
      </c>
      <c r="B6" s="17">
        <f>[2]Novembro!$J$5</f>
        <v>48.96</v>
      </c>
      <c r="C6" s="17">
        <f>[2]Novembro!$J$6</f>
        <v>83.52</v>
      </c>
      <c r="D6" s="17">
        <f>[2]Novembro!$J$7</f>
        <v>27.720000000000002</v>
      </c>
      <c r="E6" s="17">
        <f>[2]Novembro!$J$8</f>
        <v>22.32</v>
      </c>
      <c r="F6" s="17">
        <f>[2]Novembro!$J$9</f>
        <v>31.319999999999997</v>
      </c>
      <c r="G6" s="17">
        <f>[2]Novembro!$J$10</f>
        <v>33.840000000000003</v>
      </c>
      <c r="H6" s="17">
        <f>[2]Novembro!$J$11</f>
        <v>26.64</v>
      </c>
      <c r="I6" s="17">
        <f>[2]Novembro!$J$12</f>
        <v>41.04</v>
      </c>
      <c r="J6" s="17">
        <f>[2]Novembro!$J$13</f>
        <v>36.36</v>
      </c>
      <c r="K6" s="17">
        <f>[2]Novembro!$J$14</f>
        <v>23.040000000000003</v>
      </c>
      <c r="L6" s="17">
        <f>[2]Novembro!$J$15</f>
        <v>78.84</v>
      </c>
      <c r="M6" s="17">
        <f>[2]Novembro!$J$16</f>
        <v>33.480000000000004</v>
      </c>
      <c r="N6" s="17">
        <f>[2]Novembro!$J$17</f>
        <v>33.840000000000003</v>
      </c>
      <c r="O6" s="17">
        <f>[2]Novembro!$J$18</f>
        <v>34.92</v>
      </c>
      <c r="P6" s="17">
        <f>[2]Novembro!$J$19</f>
        <v>32.04</v>
      </c>
      <c r="Q6" s="17">
        <f>[2]Novembro!$J$20</f>
        <v>29.52</v>
      </c>
      <c r="R6" s="17">
        <f>[2]Novembro!$J$21</f>
        <v>51.480000000000004</v>
      </c>
      <c r="S6" s="17">
        <f>[2]Novembro!$J$22</f>
        <v>39.6</v>
      </c>
      <c r="T6" s="17">
        <f>[2]Novembro!$J$23</f>
        <v>47.519999999999996</v>
      </c>
      <c r="U6" s="17">
        <f>[2]Novembro!$J$24</f>
        <v>38.880000000000003</v>
      </c>
      <c r="V6" s="17">
        <f>[2]Novembro!$J$25</f>
        <v>24.840000000000003</v>
      </c>
      <c r="W6" s="17">
        <f>[2]Novembro!$J$26</f>
        <v>24.840000000000003</v>
      </c>
      <c r="X6" s="17">
        <f>[2]Novembro!$J$27</f>
        <v>27</v>
      </c>
      <c r="Y6" s="17">
        <f>[2]Novembro!$J$28</f>
        <v>25.2</v>
      </c>
      <c r="Z6" s="17">
        <f>[2]Novembro!$J$29</f>
        <v>57.960000000000008</v>
      </c>
      <c r="AA6" s="17">
        <f>[2]Novembro!$J$30</f>
        <v>30.6</v>
      </c>
      <c r="AB6" s="17">
        <f>[2]Novembro!$J$31</f>
        <v>40.32</v>
      </c>
      <c r="AC6" s="17">
        <f>[2]Novembro!$J$32</f>
        <v>39.96</v>
      </c>
      <c r="AD6" s="17">
        <f>[2]Novembro!$J$33</f>
        <v>27.36</v>
      </c>
      <c r="AE6" s="17">
        <f>[2]Novembro!$J$34</f>
        <v>25.56</v>
      </c>
      <c r="AF6" s="36">
        <f t="shared" si="1"/>
        <v>83.52</v>
      </c>
      <c r="AG6" s="2"/>
    </row>
    <row r="7" spans="1:33" ht="17.100000000000001" customHeight="1" x14ac:dyDescent="0.2">
      <c r="A7" s="15" t="s">
        <v>1</v>
      </c>
      <c r="B7" s="18">
        <f>[3]Novembro!$J$5</f>
        <v>47.88</v>
      </c>
      <c r="C7" s="18">
        <f>[3]Novembro!$J$6</f>
        <v>46.440000000000005</v>
      </c>
      <c r="D7" s="18">
        <f>[3]Novembro!$J$7</f>
        <v>24.840000000000003</v>
      </c>
      <c r="E7" s="18">
        <f>[3]Novembro!$J$8</f>
        <v>27.720000000000002</v>
      </c>
      <c r="F7" s="18">
        <f>[3]Novembro!$J$9</f>
        <v>27.36</v>
      </c>
      <c r="G7" s="18">
        <f>[3]Novembro!$J$10</f>
        <v>32.04</v>
      </c>
      <c r="H7" s="18">
        <f>[3]Novembro!$J$11</f>
        <v>23.400000000000002</v>
      </c>
      <c r="I7" s="18">
        <f>[3]Novembro!$J$12</f>
        <v>41.04</v>
      </c>
      <c r="J7" s="18">
        <f>[3]Novembro!$J$13</f>
        <v>28.08</v>
      </c>
      <c r="K7" s="18">
        <f>[3]Novembro!$J$14</f>
        <v>25.56</v>
      </c>
      <c r="L7" s="18">
        <f>[3]Novembro!$J$15</f>
        <v>61.2</v>
      </c>
      <c r="M7" s="18">
        <f>[3]Novembro!$J$16</f>
        <v>21.96</v>
      </c>
      <c r="N7" s="18">
        <f>[3]Novembro!$J$17</f>
        <v>27.36</v>
      </c>
      <c r="O7" s="18">
        <f>[3]Novembro!$J$18</f>
        <v>29.52</v>
      </c>
      <c r="P7" s="18">
        <f>[3]Novembro!$J$19</f>
        <v>50.4</v>
      </c>
      <c r="Q7" s="18">
        <f>[3]Novembro!$J$20</f>
        <v>34.56</v>
      </c>
      <c r="R7" s="18">
        <f>[3]Novembro!$J$21</f>
        <v>31.680000000000003</v>
      </c>
      <c r="S7" s="18">
        <f>[3]Novembro!$J$22</f>
        <v>43.92</v>
      </c>
      <c r="T7" s="18">
        <f>[3]Novembro!$J$23</f>
        <v>27.36</v>
      </c>
      <c r="U7" s="18">
        <f>[3]Novembro!$J$24</f>
        <v>23.400000000000002</v>
      </c>
      <c r="V7" s="18">
        <f>[3]Novembro!$J$25</f>
        <v>24.12</v>
      </c>
      <c r="W7" s="18">
        <f>[3]Novembro!$J$26</f>
        <v>20.52</v>
      </c>
      <c r="X7" s="18">
        <f>[3]Novembro!$J$27</f>
        <v>18</v>
      </c>
      <c r="Y7" s="18">
        <f>[3]Novembro!$J$28</f>
        <v>25.92</v>
      </c>
      <c r="Z7" s="18">
        <f>[3]Novembro!$J$29</f>
        <v>66.239999999999995</v>
      </c>
      <c r="AA7" s="18">
        <f>[3]Novembro!$J$30</f>
        <v>42.84</v>
      </c>
      <c r="AB7" s="18">
        <f>[3]Novembro!$J$31</f>
        <v>34.56</v>
      </c>
      <c r="AC7" s="18">
        <f>[3]Novembro!$J$32</f>
        <v>55.800000000000004</v>
      </c>
      <c r="AD7" s="18">
        <f>[3]Novembro!$J$33</f>
        <v>27.720000000000002</v>
      </c>
      <c r="AE7" s="18">
        <f>[3]Novembro!$J$34</f>
        <v>32.04</v>
      </c>
      <c r="AF7" s="36">
        <f t="shared" si="1"/>
        <v>66.239999999999995</v>
      </c>
      <c r="AG7" s="2"/>
    </row>
    <row r="8" spans="1:33" ht="17.100000000000001" customHeight="1" x14ac:dyDescent="0.2">
      <c r="A8" s="15" t="s">
        <v>55</v>
      </c>
      <c r="B8" s="18">
        <f>[4]Novembro!$J$5</f>
        <v>46.080000000000005</v>
      </c>
      <c r="C8" s="18">
        <f>[4]Novembro!$J$6</f>
        <v>64.08</v>
      </c>
      <c r="D8" s="18">
        <f>[4]Novembro!$J$7</f>
        <v>24.48</v>
      </c>
      <c r="E8" s="18">
        <f>[4]Novembro!$J$8</f>
        <v>23.400000000000002</v>
      </c>
      <c r="F8" s="18">
        <f>[4]Novembro!$J$9</f>
        <v>32.76</v>
      </c>
      <c r="G8" s="18">
        <f>[4]Novembro!$J$10</f>
        <v>36.36</v>
      </c>
      <c r="H8" s="18">
        <f>[4]Novembro!$J$11</f>
        <v>33.119999999999997</v>
      </c>
      <c r="I8" s="18">
        <f>[4]Novembro!$J$12</f>
        <v>60.480000000000004</v>
      </c>
      <c r="J8" s="18">
        <f>[4]Novembro!$J$13</f>
        <v>32.76</v>
      </c>
      <c r="K8" s="18">
        <f>[4]Novembro!$J$14</f>
        <v>29.16</v>
      </c>
      <c r="L8" s="18">
        <f>[4]Novembro!$J$15</f>
        <v>74.52</v>
      </c>
      <c r="M8" s="18">
        <f>[4]Novembro!$J$16</f>
        <v>29.880000000000003</v>
      </c>
      <c r="N8" s="18">
        <f>[4]Novembro!$J$17</f>
        <v>37.800000000000004</v>
      </c>
      <c r="O8" s="18">
        <f>[4]Novembro!$J$18</f>
        <v>33.840000000000003</v>
      </c>
      <c r="P8" s="18">
        <f>[4]Novembro!$J$19</f>
        <v>30.96</v>
      </c>
      <c r="Q8" s="18">
        <f>[4]Novembro!$J$20</f>
        <v>34.200000000000003</v>
      </c>
      <c r="R8" s="18">
        <f>[4]Novembro!$J$21</f>
        <v>37.440000000000005</v>
      </c>
      <c r="S8" s="18">
        <f>[4]Novembro!$J$22</f>
        <v>43.2</v>
      </c>
      <c r="T8" s="18">
        <f>[4]Novembro!$J$23</f>
        <v>51.84</v>
      </c>
      <c r="U8" s="18">
        <f>[4]Novembro!$J$24</f>
        <v>38.880000000000003</v>
      </c>
      <c r="V8" s="18">
        <f>[4]Novembro!$J$25</f>
        <v>29.880000000000003</v>
      </c>
      <c r="W8" s="18">
        <f>[4]Novembro!$J$26</f>
        <v>18.36</v>
      </c>
      <c r="X8" s="18">
        <f>[4]Novembro!$J$27</f>
        <v>28.44</v>
      </c>
      <c r="Y8" s="18">
        <f>[4]Novembro!$J$28</f>
        <v>26.64</v>
      </c>
      <c r="Z8" s="18">
        <f>[4]Novembro!$J$29</f>
        <v>62.28</v>
      </c>
      <c r="AA8" s="18">
        <f>[4]Novembro!$J$30</f>
        <v>48.6</v>
      </c>
      <c r="AB8" s="18">
        <f>[4]Novembro!$J$31</f>
        <v>38.880000000000003</v>
      </c>
      <c r="AC8" s="18">
        <f>[4]Novembro!$J$32</f>
        <v>35.28</v>
      </c>
      <c r="AD8" s="18">
        <f>[4]Novembro!$J$33</f>
        <v>29.880000000000003</v>
      </c>
      <c r="AE8" s="18">
        <f>[4]Novembro!$J$34</f>
        <v>39.6</v>
      </c>
      <c r="AF8" s="36">
        <f t="shared" ref="AF8" si="2">MAX(B8:AE8)</f>
        <v>74.52</v>
      </c>
      <c r="AG8" s="2"/>
    </row>
    <row r="9" spans="1:33" ht="17.100000000000001" customHeight="1" x14ac:dyDescent="0.2">
      <c r="A9" s="15" t="s">
        <v>48</v>
      </c>
      <c r="B9" s="18">
        <f>[5]Novembro!$J$5</f>
        <v>47.88</v>
      </c>
      <c r="C9" s="18">
        <f>[5]Novembro!$J$6</f>
        <v>74.88000000000001</v>
      </c>
      <c r="D9" s="18">
        <f>[5]Novembro!$J$7</f>
        <v>34.92</v>
      </c>
      <c r="E9" s="18">
        <f>[5]Novembro!$J$8</f>
        <v>24.48</v>
      </c>
      <c r="F9" s="18">
        <f>[5]Novembro!$J$9</f>
        <v>18.36</v>
      </c>
      <c r="G9" s="18">
        <f>[5]Novembro!$J$10</f>
        <v>26.64</v>
      </c>
      <c r="H9" s="18">
        <f>[5]Novembro!$J$11</f>
        <v>33.480000000000004</v>
      </c>
      <c r="I9" s="18">
        <f>[5]Novembro!$J$12</f>
        <v>51.84</v>
      </c>
      <c r="J9" s="18">
        <f>[5]Novembro!$J$13</f>
        <v>27.720000000000002</v>
      </c>
      <c r="K9" s="18">
        <f>[5]Novembro!$J$14</f>
        <v>66.600000000000009</v>
      </c>
      <c r="L9" s="18">
        <f>[5]Novembro!$J$15</f>
        <v>51.480000000000004</v>
      </c>
      <c r="M9" s="18">
        <f>[5]Novembro!$J$16</f>
        <v>21.6</v>
      </c>
      <c r="N9" s="18">
        <f>[5]Novembro!$J$17</f>
        <v>25.56</v>
      </c>
      <c r="O9" s="18">
        <f>[5]Novembro!$J$18</f>
        <v>23.759999999999998</v>
      </c>
      <c r="P9" s="18">
        <f>[5]Novembro!$J$19</f>
        <v>40.680000000000007</v>
      </c>
      <c r="Q9" s="18">
        <f>[5]Novembro!$J$20</f>
        <v>29.52</v>
      </c>
      <c r="R9" s="18">
        <f>[5]Novembro!$J$21</f>
        <v>55.080000000000005</v>
      </c>
      <c r="S9" s="18">
        <f>[5]Novembro!$J$22</f>
        <v>40.32</v>
      </c>
      <c r="T9" s="18">
        <f>[5]Novembro!$J$23</f>
        <v>25.2</v>
      </c>
      <c r="U9" s="18">
        <f>[5]Novembro!$J$24</f>
        <v>32.04</v>
      </c>
      <c r="V9" s="18">
        <f>[5]Novembro!$J$25</f>
        <v>26.64</v>
      </c>
      <c r="W9" s="18">
        <f>[5]Novembro!$J$26</f>
        <v>27.36</v>
      </c>
      <c r="X9" s="18">
        <f>[5]Novembro!$J$27</f>
        <v>23.400000000000002</v>
      </c>
      <c r="Y9" s="18">
        <f>[5]Novembro!$J$28</f>
        <v>27</v>
      </c>
      <c r="Z9" s="18">
        <f>[5]Novembro!$J$29</f>
        <v>50.76</v>
      </c>
      <c r="AA9" s="18">
        <f>[5]Novembro!$J$30</f>
        <v>42.12</v>
      </c>
      <c r="AB9" s="18">
        <f>[5]Novembro!$J$31</f>
        <v>34.200000000000003</v>
      </c>
      <c r="AC9" s="18">
        <f>[5]Novembro!$J$32</f>
        <v>46.440000000000005</v>
      </c>
      <c r="AD9" s="18">
        <f>[5]Novembro!$J$33</f>
        <v>29.52</v>
      </c>
      <c r="AE9" s="18">
        <f>[5]Novembro!$J$34</f>
        <v>29.52</v>
      </c>
      <c r="AF9" s="36">
        <f t="shared" si="1"/>
        <v>74.88000000000001</v>
      </c>
      <c r="AG9" s="2"/>
    </row>
    <row r="10" spans="1:33" ht="17.100000000000001" customHeight="1" x14ac:dyDescent="0.2">
      <c r="A10" s="15" t="s">
        <v>2</v>
      </c>
      <c r="B10" s="17">
        <f>[6]Novembro!$J$5</f>
        <v>59.760000000000005</v>
      </c>
      <c r="C10" s="17">
        <f>[6]Novembro!$J$6</f>
        <v>57.960000000000008</v>
      </c>
      <c r="D10" s="17">
        <f>[6]Novembro!$J$7</f>
        <v>37.440000000000005</v>
      </c>
      <c r="E10" s="17">
        <f>[6]Novembro!$J$8</f>
        <v>33.840000000000003</v>
      </c>
      <c r="F10" s="17">
        <f>[6]Novembro!$J$9</f>
        <v>38.159999999999997</v>
      </c>
      <c r="G10" s="17">
        <f>[6]Novembro!$J$10</f>
        <v>38.880000000000003</v>
      </c>
      <c r="H10" s="17">
        <f>[6]Novembro!$J$11</f>
        <v>47.88</v>
      </c>
      <c r="I10" s="17">
        <f>[6]Novembro!$J$12</f>
        <v>58.680000000000007</v>
      </c>
      <c r="J10" s="17">
        <f>[6]Novembro!$J$13</f>
        <v>37.440000000000005</v>
      </c>
      <c r="K10" s="17">
        <f>[6]Novembro!$J$14</f>
        <v>26.64</v>
      </c>
      <c r="L10" s="17">
        <f>[6]Novembro!$J$15</f>
        <v>53.28</v>
      </c>
      <c r="M10" s="17">
        <f>[6]Novembro!$J$16</f>
        <v>37.080000000000005</v>
      </c>
      <c r="N10" s="17">
        <f>[6]Novembro!$J$17</f>
        <v>39.6</v>
      </c>
      <c r="O10" s="17">
        <f>[6]Novembro!$J$18</f>
        <v>38.159999999999997</v>
      </c>
      <c r="P10" s="17">
        <f>[6]Novembro!$J$19</f>
        <v>31.319999999999997</v>
      </c>
      <c r="Q10" s="17">
        <f>[6]Novembro!$J$20</f>
        <v>27.720000000000002</v>
      </c>
      <c r="R10" s="17">
        <f>[6]Novembro!$J$21</f>
        <v>50.4</v>
      </c>
      <c r="S10" s="17">
        <f>[6]Novembro!$J$22</f>
        <v>47.519999999999996</v>
      </c>
      <c r="T10" s="17">
        <f>[6]Novembro!$J$23</f>
        <v>47.519999999999996</v>
      </c>
      <c r="U10" s="17">
        <f>[6]Novembro!$J$24</f>
        <v>48.96</v>
      </c>
      <c r="V10" s="17">
        <f>[6]Novembro!$J$25</f>
        <v>33.840000000000003</v>
      </c>
      <c r="W10" s="17">
        <f>[6]Novembro!$J$26</f>
        <v>27</v>
      </c>
      <c r="X10" s="17">
        <f>[6]Novembro!$J$27</f>
        <v>35.28</v>
      </c>
      <c r="Y10" s="17">
        <f>[6]Novembro!$J$28</f>
        <v>36</v>
      </c>
      <c r="Z10" s="17">
        <f>[6]Novembro!$J$29</f>
        <v>77.400000000000006</v>
      </c>
      <c r="AA10" s="17">
        <f>[6]Novembro!$J$30</f>
        <v>47.16</v>
      </c>
      <c r="AB10" s="17">
        <f>[6]Novembro!$J$31</f>
        <v>27.720000000000002</v>
      </c>
      <c r="AC10" s="17">
        <f>[6]Novembro!$J$32</f>
        <v>42.84</v>
      </c>
      <c r="AD10" s="17">
        <f>[6]Novembro!$J$33</f>
        <v>38.159999999999997</v>
      </c>
      <c r="AE10" s="17">
        <f>[6]Novembro!$J$34</f>
        <v>31.680000000000003</v>
      </c>
      <c r="AF10" s="36">
        <f t="shared" si="1"/>
        <v>77.400000000000006</v>
      </c>
      <c r="AG10" s="2"/>
    </row>
    <row r="11" spans="1:33" ht="17.100000000000001" customHeight="1" x14ac:dyDescent="0.2">
      <c r="A11" s="15" t="s">
        <v>3</v>
      </c>
      <c r="B11" s="17">
        <f>[7]Novembro!$J$5</f>
        <v>34.56</v>
      </c>
      <c r="C11" s="17">
        <f>[7]Novembro!$J$6</f>
        <v>64.44</v>
      </c>
      <c r="D11" s="17">
        <f>[7]Novembro!$J$7</f>
        <v>21.96</v>
      </c>
      <c r="E11" s="17">
        <f>[7]Novembro!$J$8</f>
        <v>25.92</v>
      </c>
      <c r="F11" s="17">
        <f>[7]Novembro!$J$9</f>
        <v>32.04</v>
      </c>
      <c r="G11" s="17">
        <f>[7]Novembro!$J$10</f>
        <v>34.56</v>
      </c>
      <c r="H11" s="17">
        <f>[7]Novembro!$J$11</f>
        <v>23.040000000000003</v>
      </c>
      <c r="I11" s="17">
        <f>[7]Novembro!$J$12</f>
        <v>27.720000000000002</v>
      </c>
      <c r="J11" s="17">
        <f>[7]Novembro!$J$13</f>
        <v>57.6</v>
      </c>
      <c r="K11" s="17">
        <f>[7]Novembro!$J$14</f>
        <v>59.04</v>
      </c>
      <c r="L11" s="17">
        <f>[7]Novembro!$J$15</f>
        <v>27.720000000000002</v>
      </c>
      <c r="M11" s="17">
        <f>[7]Novembro!$J$16</f>
        <v>25.92</v>
      </c>
      <c r="N11" s="17">
        <f>[7]Novembro!$J$17</f>
        <v>26.64</v>
      </c>
      <c r="O11" s="17">
        <f>[7]Novembro!$J$18</f>
        <v>24.48</v>
      </c>
      <c r="P11" s="17">
        <f>[7]Novembro!$J$19</f>
        <v>25.56</v>
      </c>
      <c r="Q11" s="17">
        <f>[7]Novembro!$J$20</f>
        <v>43.92</v>
      </c>
      <c r="R11" s="17">
        <f>[7]Novembro!$J$21</f>
        <v>37.080000000000005</v>
      </c>
      <c r="S11" s="17">
        <f>[7]Novembro!$J$22</f>
        <v>31.319999999999997</v>
      </c>
      <c r="T11" s="17">
        <f>[7]Novembro!$J$23</f>
        <v>45.36</v>
      </c>
      <c r="U11" s="17">
        <f>[7]Novembro!$J$24</f>
        <v>26.64</v>
      </c>
      <c r="V11" s="17">
        <f>[7]Novembro!$J$25</f>
        <v>42.480000000000004</v>
      </c>
      <c r="W11" s="17">
        <f>[7]Novembro!$J$26</f>
        <v>27</v>
      </c>
      <c r="X11" s="17">
        <f>[7]Novembro!$J$27</f>
        <v>23.400000000000002</v>
      </c>
      <c r="Y11" s="17">
        <f>[7]Novembro!$J$28</f>
        <v>26.64</v>
      </c>
      <c r="Z11" s="17">
        <f>[7]Novembro!$J$29</f>
        <v>20.16</v>
      </c>
      <c r="AA11" s="17">
        <f>[7]Novembro!$J$30</f>
        <v>48.96</v>
      </c>
      <c r="AB11" s="17">
        <f>[7]Novembro!$J$31</f>
        <v>31.680000000000003</v>
      </c>
      <c r="AC11" s="17">
        <f>[7]Novembro!$J$32</f>
        <v>34.92</v>
      </c>
      <c r="AD11" s="17">
        <f>[7]Novembro!$J$33</f>
        <v>26.64</v>
      </c>
      <c r="AE11" s="17">
        <f>[7]Novembro!$J$34</f>
        <v>31.680000000000003</v>
      </c>
      <c r="AF11" s="36">
        <f t="shared" si="1"/>
        <v>64.44</v>
      </c>
      <c r="AG11" s="2"/>
    </row>
    <row r="12" spans="1:33" ht="17.100000000000001" customHeight="1" x14ac:dyDescent="0.2">
      <c r="A12" s="15" t="s">
        <v>4</v>
      </c>
      <c r="B12" s="17">
        <f>[8]Novembro!$J$5</f>
        <v>46.080000000000005</v>
      </c>
      <c r="C12" s="17">
        <f>[8]Novembro!$J$6</f>
        <v>79.92</v>
      </c>
      <c r="D12" s="17">
        <f>[8]Novembro!$J$7</f>
        <v>23.759999999999998</v>
      </c>
      <c r="E12" s="17">
        <f>[8]Novembro!$J$8</f>
        <v>23.759999999999998</v>
      </c>
      <c r="F12" s="17">
        <f>[8]Novembro!$J$9</f>
        <v>39.96</v>
      </c>
      <c r="G12" s="17">
        <f>[8]Novembro!$J$10</f>
        <v>47.88</v>
      </c>
      <c r="H12" s="17">
        <f>[8]Novembro!$J$11</f>
        <v>42.84</v>
      </c>
      <c r="I12" s="17">
        <f>[8]Novembro!$J$12</f>
        <v>44.28</v>
      </c>
      <c r="J12" s="17">
        <f>[8]Novembro!$J$13</f>
        <v>39.96</v>
      </c>
      <c r="K12" s="17">
        <f>[8]Novembro!$J$14</f>
        <v>48.96</v>
      </c>
      <c r="L12" s="17">
        <f>[8]Novembro!$J$15</f>
        <v>39.24</v>
      </c>
      <c r="M12" s="17">
        <f>[8]Novembro!$J$16</f>
        <v>26.64</v>
      </c>
      <c r="N12" s="17">
        <f>[8]Novembro!$J$17</f>
        <v>29.880000000000003</v>
      </c>
      <c r="O12" s="17">
        <f>[8]Novembro!$J$18</f>
        <v>23.040000000000003</v>
      </c>
      <c r="P12" s="17">
        <f>[8]Novembro!$J$19</f>
        <v>33.840000000000003</v>
      </c>
      <c r="Q12" s="17">
        <f>[8]Novembro!$J$20</f>
        <v>37.440000000000005</v>
      </c>
      <c r="R12" s="17">
        <f>[8]Novembro!$J$21</f>
        <v>37.440000000000005</v>
      </c>
      <c r="S12" s="17">
        <f>[8]Novembro!$J$22</f>
        <v>32.04</v>
      </c>
      <c r="T12" s="17">
        <f>[8]Novembro!$J$23</f>
        <v>41.76</v>
      </c>
      <c r="U12" s="17">
        <f>[8]Novembro!$J$24</f>
        <v>37.800000000000004</v>
      </c>
      <c r="V12" s="17">
        <f>[8]Novembro!$J$25</f>
        <v>37.440000000000005</v>
      </c>
      <c r="W12" s="17">
        <f>[8]Novembro!$J$26</f>
        <v>25.2</v>
      </c>
      <c r="X12" s="17">
        <f>[8]Novembro!$J$27</f>
        <v>26.28</v>
      </c>
      <c r="Y12" s="17">
        <f>[8]Novembro!$J$28</f>
        <v>32.04</v>
      </c>
      <c r="Z12" s="17">
        <f>[8]Novembro!$J$29</f>
        <v>28.44</v>
      </c>
      <c r="AA12" s="17">
        <f>[8]Novembro!$J$30</f>
        <v>45</v>
      </c>
      <c r="AB12" s="17">
        <f>[8]Novembro!$J$31</f>
        <v>68.760000000000005</v>
      </c>
      <c r="AC12" s="17">
        <f>[8]Novembro!$J$32</f>
        <v>78.84</v>
      </c>
      <c r="AD12" s="17">
        <f>[8]Novembro!$J$33</f>
        <v>31.319999999999997</v>
      </c>
      <c r="AE12" s="17">
        <f>[8]Novembro!$J$34</f>
        <v>37.440000000000005</v>
      </c>
      <c r="AF12" s="36">
        <f t="shared" si="1"/>
        <v>79.92</v>
      </c>
      <c r="AG12" s="2"/>
    </row>
    <row r="13" spans="1:33" ht="17.100000000000001" customHeight="1" x14ac:dyDescent="0.2">
      <c r="A13" s="15" t="s">
        <v>5</v>
      </c>
      <c r="B13" s="17">
        <f>[9]Novembro!$J$5</f>
        <v>39.24</v>
      </c>
      <c r="C13" s="17">
        <f>[9]Novembro!$J$6</f>
        <v>60.12</v>
      </c>
      <c r="D13" s="17">
        <f>[9]Novembro!$J$7</f>
        <v>25.56</v>
      </c>
      <c r="E13" s="17">
        <f>[9]Novembro!$J$8</f>
        <v>21.240000000000002</v>
      </c>
      <c r="F13" s="17">
        <f>[9]Novembro!$J$9</f>
        <v>15.840000000000002</v>
      </c>
      <c r="G13" s="17">
        <f>[9]Novembro!$J$10</f>
        <v>29.880000000000003</v>
      </c>
      <c r="H13" s="17">
        <f>[9]Novembro!$J$11</f>
        <v>28.08</v>
      </c>
      <c r="I13" s="17">
        <f>[9]Novembro!$J$12</f>
        <v>70.92</v>
      </c>
      <c r="J13" s="17">
        <f>[9]Novembro!$J$13</f>
        <v>20.52</v>
      </c>
      <c r="K13" s="17">
        <f>[9]Novembro!$J$14</f>
        <v>20.88</v>
      </c>
      <c r="L13" s="17">
        <f>[9]Novembro!$J$15</f>
        <v>44.28</v>
      </c>
      <c r="M13" s="17">
        <f>[9]Novembro!$J$16</f>
        <v>38.159999999999997</v>
      </c>
      <c r="N13" s="17">
        <f>[9]Novembro!$J$17</f>
        <v>27.36</v>
      </c>
      <c r="O13" s="17">
        <f>[9]Novembro!$J$18</f>
        <v>21.240000000000002</v>
      </c>
      <c r="P13" s="17">
        <f>[9]Novembro!$J$19</f>
        <v>67.319999999999993</v>
      </c>
      <c r="Q13" s="17">
        <f>[9]Novembro!$J$20</f>
        <v>41.04</v>
      </c>
      <c r="R13" s="17">
        <f>[9]Novembro!$J$21</f>
        <v>35.64</v>
      </c>
      <c r="S13" s="17">
        <f>[9]Novembro!$J$22</f>
        <v>60.839999999999996</v>
      </c>
      <c r="T13" s="17">
        <f>[9]Novembro!$J$23</f>
        <v>29.880000000000003</v>
      </c>
      <c r="U13" s="17">
        <f>[9]Novembro!$J$24</f>
        <v>19.8</v>
      </c>
      <c r="V13" s="17">
        <f>[9]Novembro!$J$25</f>
        <v>29.880000000000003</v>
      </c>
      <c r="W13" s="17">
        <f>[9]Novembro!$J$26</f>
        <v>33.840000000000003</v>
      </c>
      <c r="X13" s="17">
        <f>[9]Novembro!$J$27</f>
        <v>30.240000000000002</v>
      </c>
      <c r="Y13" s="17">
        <f>[9]Novembro!$J$28</f>
        <v>21.240000000000002</v>
      </c>
      <c r="Z13" s="17">
        <f>[9]Novembro!$J$29</f>
        <v>29.52</v>
      </c>
      <c r="AA13" s="17">
        <f>[9]Novembro!$J$30</f>
        <v>50.76</v>
      </c>
      <c r="AB13" s="17">
        <f>[9]Novembro!$J$31</f>
        <v>35.64</v>
      </c>
      <c r="AC13" s="17">
        <f>[9]Novembro!$J$32</f>
        <v>48.6</v>
      </c>
      <c r="AD13" s="17">
        <f>[9]Novembro!$J$33</f>
        <v>35.28</v>
      </c>
      <c r="AE13" s="17">
        <f>[9]Novembro!$J$34</f>
        <v>32.04</v>
      </c>
      <c r="AF13" s="36">
        <f t="shared" si="1"/>
        <v>70.92</v>
      </c>
      <c r="AG13" s="2"/>
    </row>
    <row r="14" spans="1:33" ht="17.100000000000001" customHeight="1" x14ac:dyDescent="0.2">
      <c r="A14" s="15" t="s">
        <v>50</v>
      </c>
      <c r="B14" s="17">
        <f>[10]Novembro!$J$5</f>
        <v>52.56</v>
      </c>
      <c r="C14" s="17">
        <f>[10]Novembro!$J$6</f>
        <v>69.48</v>
      </c>
      <c r="D14" s="17">
        <f>[10]Novembro!$J$7</f>
        <v>30.96</v>
      </c>
      <c r="E14" s="17">
        <f>[10]Novembro!$J$8</f>
        <v>26.64</v>
      </c>
      <c r="F14" s="17">
        <f>[10]Novembro!$J$9</f>
        <v>55.440000000000005</v>
      </c>
      <c r="G14" s="17">
        <f>[10]Novembro!$J$10</f>
        <v>47.88</v>
      </c>
      <c r="H14" s="17">
        <f>[10]Novembro!$J$11</f>
        <v>27.36</v>
      </c>
      <c r="I14" s="17">
        <f>[10]Novembro!$J$12</f>
        <v>46.080000000000005</v>
      </c>
      <c r="J14" s="17">
        <f>[10]Novembro!$J$13</f>
        <v>50.04</v>
      </c>
      <c r="K14" s="17">
        <f>[10]Novembro!$J$14</f>
        <v>42.84</v>
      </c>
      <c r="L14" s="17">
        <f>[10]Novembro!$J$15</f>
        <v>38.159999999999997</v>
      </c>
      <c r="M14" s="17">
        <f>[10]Novembro!$J$16</f>
        <v>44.28</v>
      </c>
      <c r="N14" s="17">
        <f>[10]Novembro!$J$17</f>
        <v>38.519999999999996</v>
      </c>
      <c r="O14" s="17">
        <f>[10]Novembro!$J$18</f>
        <v>28.08</v>
      </c>
      <c r="P14" s="17">
        <f>[10]Novembro!$J$19</f>
        <v>50.04</v>
      </c>
      <c r="Q14" s="17">
        <f>[10]Novembro!$J$20</f>
        <v>34.200000000000003</v>
      </c>
      <c r="R14" s="17">
        <f>[10]Novembro!$J$21</f>
        <v>37.800000000000004</v>
      </c>
      <c r="S14" s="17">
        <f>[10]Novembro!$J$22</f>
        <v>38.159999999999997</v>
      </c>
      <c r="T14" s="17">
        <f>[10]Novembro!$J$23</f>
        <v>38.880000000000003</v>
      </c>
      <c r="U14" s="17">
        <f>[10]Novembro!$J$24</f>
        <v>33.480000000000004</v>
      </c>
      <c r="V14" s="17">
        <f>[10]Novembro!$J$25</f>
        <v>61.2</v>
      </c>
      <c r="W14" s="17">
        <f>[10]Novembro!$J$26</f>
        <v>34.200000000000003</v>
      </c>
      <c r="X14" s="17">
        <f>[10]Novembro!$J$27</f>
        <v>33.480000000000004</v>
      </c>
      <c r="Y14" s="17">
        <f>[10]Novembro!$J$28</f>
        <v>24.840000000000003</v>
      </c>
      <c r="Z14" s="17">
        <f>[10]Novembro!$J$29</f>
        <v>29.52</v>
      </c>
      <c r="AA14" s="17">
        <f>[10]Novembro!$J$30</f>
        <v>59.04</v>
      </c>
      <c r="AB14" s="17">
        <f>[10]Novembro!$J$31</f>
        <v>41.4</v>
      </c>
      <c r="AC14" s="17">
        <f>[10]Novembro!$J$32</f>
        <v>36</v>
      </c>
      <c r="AD14" s="17">
        <f>[10]Novembro!$J$33</f>
        <v>46.080000000000005</v>
      </c>
      <c r="AE14" s="17">
        <f>[10]Novembro!$J$34</f>
        <v>45.36</v>
      </c>
      <c r="AF14" s="36">
        <f t="shared" si="1"/>
        <v>69.48</v>
      </c>
      <c r="AG14" s="2"/>
    </row>
    <row r="15" spans="1:33" ht="17.100000000000001" customHeight="1" x14ac:dyDescent="0.2">
      <c r="A15" s="15" t="s">
        <v>6</v>
      </c>
      <c r="B15" s="17">
        <f>[11]Novembro!$J$5</f>
        <v>34.200000000000003</v>
      </c>
      <c r="C15" s="17">
        <f>[11]Novembro!$J$6</f>
        <v>57.6</v>
      </c>
      <c r="D15" s="17">
        <f>[11]Novembro!$J$7</f>
        <v>24.48</v>
      </c>
      <c r="E15" s="17">
        <f>[11]Novembro!$J$8</f>
        <v>21.96</v>
      </c>
      <c r="F15" s="17">
        <f>[11]Novembro!$J$9</f>
        <v>29.880000000000003</v>
      </c>
      <c r="G15" s="17">
        <f>[11]Novembro!$J$10</f>
        <v>35.28</v>
      </c>
      <c r="H15" s="17">
        <f>[11]Novembro!$J$11</f>
        <v>38.159999999999997</v>
      </c>
      <c r="I15" s="17">
        <f>[11]Novembro!$J$12</f>
        <v>57.960000000000008</v>
      </c>
      <c r="J15" s="17">
        <f>[11]Novembro!$J$13</f>
        <v>35.28</v>
      </c>
      <c r="K15" s="17">
        <f>[11]Novembro!$J$14</f>
        <v>74.88000000000001</v>
      </c>
      <c r="L15" s="17">
        <f>[11]Novembro!$J$15</f>
        <v>38.159999999999997</v>
      </c>
      <c r="M15" s="17">
        <f>[11]Novembro!$J$16</f>
        <v>37.080000000000005</v>
      </c>
      <c r="N15" s="17">
        <f>[11]Novembro!$J$17</f>
        <v>36.72</v>
      </c>
      <c r="O15" s="17">
        <f>[11]Novembro!$J$18</f>
        <v>19.079999999999998</v>
      </c>
      <c r="P15" s="17">
        <f>[11]Novembro!$J$19</f>
        <v>69.48</v>
      </c>
      <c r="Q15" s="17">
        <f>[11]Novembro!$J$20</f>
        <v>41.76</v>
      </c>
      <c r="R15" s="17">
        <f>[11]Novembro!$J$21</f>
        <v>31.680000000000003</v>
      </c>
      <c r="S15" s="17">
        <f>[11]Novembro!$J$22</f>
        <v>33.119999999999997</v>
      </c>
      <c r="T15" s="17">
        <f>[11]Novembro!$J$23</f>
        <v>29.16</v>
      </c>
      <c r="U15" s="17">
        <f>[11]Novembro!$J$24</f>
        <v>24.12</v>
      </c>
      <c r="V15" s="17">
        <f>[11]Novembro!$J$25</f>
        <v>15.48</v>
      </c>
      <c r="W15" s="17">
        <f>[11]Novembro!$J$26</f>
        <v>19.079999999999998</v>
      </c>
      <c r="X15" s="17">
        <f>[11]Novembro!$J$27</f>
        <v>15.840000000000002</v>
      </c>
      <c r="Y15" s="17">
        <f>[11]Novembro!$J$28</f>
        <v>29.52</v>
      </c>
      <c r="Z15" s="17">
        <f>[11]Novembro!$J$29</f>
        <v>16.920000000000002</v>
      </c>
      <c r="AA15" s="17">
        <f>[11]Novembro!$J$30</f>
        <v>36</v>
      </c>
      <c r="AB15" s="17">
        <f>[11]Novembro!$J$31</f>
        <v>45</v>
      </c>
      <c r="AC15" s="17">
        <f>[11]Novembro!$J$32</f>
        <v>45</v>
      </c>
      <c r="AD15" s="17">
        <f>[11]Novembro!$J$33</f>
        <v>33.119999999999997</v>
      </c>
      <c r="AE15" s="17">
        <f>[11]Novembro!$J$34</f>
        <v>35.28</v>
      </c>
      <c r="AF15" s="36">
        <f t="shared" ref="AF15:AF29" si="3">MAX(B15:AE15)</f>
        <v>74.88000000000001</v>
      </c>
      <c r="AG15" s="2"/>
    </row>
    <row r="16" spans="1:33" ht="17.100000000000001" customHeight="1" x14ac:dyDescent="0.2">
      <c r="A16" s="15" t="s">
        <v>7</v>
      </c>
      <c r="B16" s="17">
        <f>[12]Novembro!$J$5</f>
        <v>53.64</v>
      </c>
      <c r="C16" s="17">
        <f>[12]Novembro!$J$6</f>
        <v>71.28</v>
      </c>
      <c r="D16" s="17">
        <f>[12]Novembro!$J$7</f>
        <v>34.92</v>
      </c>
      <c r="E16" s="17">
        <f>[12]Novembro!$J$8</f>
        <v>23.040000000000003</v>
      </c>
      <c r="F16" s="17">
        <f>[12]Novembro!$J$9</f>
        <v>31.680000000000003</v>
      </c>
      <c r="G16" s="17">
        <f>[12]Novembro!$J$10</f>
        <v>34.56</v>
      </c>
      <c r="H16" s="17">
        <f>[12]Novembro!$J$11</f>
        <v>30.240000000000002</v>
      </c>
      <c r="I16" s="17">
        <f>[12]Novembro!$J$12</f>
        <v>36.36</v>
      </c>
      <c r="J16" s="17">
        <f>[12]Novembro!$J$13</f>
        <v>43.2</v>
      </c>
      <c r="K16" s="17">
        <f>[12]Novembro!$J$14</f>
        <v>24.12</v>
      </c>
      <c r="L16" s="17">
        <f>[12]Novembro!$J$15</f>
        <v>72.72</v>
      </c>
      <c r="M16" s="17">
        <f>[12]Novembro!$J$16</f>
        <v>34.200000000000003</v>
      </c>
      <c r="N16" s="17">
        <f>[12]Novembro!$J$17</f>
        <v>30.6</v>
      </c>
      <c r="O16" s="17">
        <f>[12]Novembro!$J$18</f>
        <v>31.319999999999997</v>
      </c>
      <c r="P16" s="17">
        <f>[12]Novembro!$J$19</f>
        <v>44.28</v>
      </c>
      <c r="Q16" s="17">
        <f>[12]Novembro!$J$20</f>
        <v>41.04</v>
      </c>
      <c r="R16" s="17">
        <f>[12]Novembro!$J$21</f>
        <v>52.56</v>
      </c>
      <c r="S16" s="17">
        <f>[12]Novembro!$J$22</f>
        <v>48.6</v>
      </c>
      <c r="T16" s="17">
        <f>[12]Novembro!$J$23</f>
        <v>43.56</v>
      </c>
      <c r="U16" s="17">
        <f>[12]Novembro!$J$24</f>
        <v>39.96</v>
      </c>
      <c r="V16" s="17">
        <f>[12]Novembro!$J$25</f>
        <v>29.880000000000003</v>
      </c>
      <c r="W16" s="17">
        <f>[12]Novembro!$J$26</f>
        <v>25.92</v>
      </c>
      <c r="X16" s="17">
        <f>[12]Novembro!$J$27</f>
        <v>27.720000000000002</v>
      </c>
      <c r="Y16" s="17">
        <f>[12]Novembro!$J$28</f>
        <v>26.28</v>
      </c>
      <c r="Z16" s="17">
        <f>[12]Novembro!$J$29</f>
        <v>58.32</v>
      </c>
      <c r="AA16" s="17">
        <f>[12]Novembro!$J$30</f>
        <v>42.480000000000004</v>
      </c>
      <c r="AB16" s="17">
        <f>[12]Novembro!$J$31</f>
        <v>49.32</v>
      </c>
      <c r="AC16" s="17">
        <f>[12]Novembro!$J$32</f>
        <v>56.519999999999996</v>
      </c>
      <c r="AD16" s="17">
        <f>[12]Novembro!$J$33</f>
        <v>29.52</v>
      </c>
      <c r="AE16" s="17">
        <f>[12]Novembro!$J$34</f>
        <v>23.759999999999998</v>
      </c>
      <c r="AF16" s="36">
        <f t="shared" si="3"/>
        <v>72.72</v>
      </c>
      <c r="AG16" s="2"/>
    </row>
    <row r="17" spans="1:33" ht="17.100000000000001" customHeight="1" x14ac:dyDescent="0.2">
      <c r="A17" s="15" t="s">
        <v>8</v>
      </c>
      <c r="B17" s="17">
        <f>[13]Novembro!$J$5</f>
        <v>43.56</v>
      </c>
      <c r="C17" s="17">
        <f>[13]Novembro!$J$6</f>
        <v>52.2</v>
      </c>
      <c r="D17" s="17">
        <f>[13]Novembro!$J$7</f>
        <v>35.64</v>
      </c>
      <c r="E17" s="17">
        <f>[13]Novembro!$J$8</f>
        <v>23.400000000000002</v>
      </c>
      <c r="F17" s="17">
        <f>[13]Novembro!$J$9</f>
        <v>36.72</v>
      </c>
      <c r="G17" s="17">
        <f>[13]Novembro!$J$10</f>
        <v>41.4</v>
      </c>
      <c r="H17" s="17">
        <f>[13]Novembro!$J$11</f>
        <v>30.240000000000002</v>
      </c>
      <c r="I17" s="17">
        <f>[13]Novembro!$J$12</f>
        <v>36</v>
      </c>
      <c r="J17" s="17">
        <f>[13]Novembro!$J$13</f>
        <v>36.72</v>
      </c>
      <c r="K17" s="17">
        <f>[13]Novembro!$J$14</f>
        <v>27.720000000000002</v>
      </c>
      <c r="L17" s="17">
        <f>[13]Novembro!$J$15</f>
        <v>67.319999999999993</v>
      </c>
      <c r="M17" s="17">
        <f>[13]Novembro!$J$16</f>
        <v>54.36</v>
      </c>
      <c r="N17" s="17">
        <f>[13]Novembro!$J$17</f>
        <v>39.96</v>
      </c>
      <c r="O17" s="17">
        <f>[13]Novembro!$J$18</f>
        <v>31.680000000000003</v>
      </c>
      <c r="P17" s="17">
        <f>[13]Novembro!$J$19</f>
        <v>34.200000000000003</v>
      </c>
      <c r="Q17" s="17">
        <f>[13]Novembro!$J$20</f>
        <v>45.36</v>
      </c>
      <c r="R17" s="17">
        <f>[13]Novembro!$J$21</f>
        <v>48.6</v>
      </c>
      <c r="S17" s="17">
        <f>[13]Novembro!$J$22</f>
        <v>41.76</v>
      </c>
      <c r="T17" s="17">
        <f>[13]Novembro!$J$23</f>
        <v>43.56</v>
      </c>
      <c r="U17" s="17">
        <f>[13]Novembro!$J$24</f>
        <v>43.56</v>
      </c>
      <c r="V17" s="17">
        <f>[13]Novembro!$J$25</f>
        <v>29.16</v>
      </c>
      <c r="W17" s="17">
        <f>[13]Novembro!$J$26</f>
        <v>26.28</v>
      </c>
      <c r="X17" s="17">
        <f>[13]Novembro!$J$27</f>
        <v>31.680000000000003</v>
      </c>
      <c r="Y17" s="17">
        <f>[13]Novembro!$J$28</f>
        <v>23.400000000000002</v>
      </c>
      <c r="Z17" s="17">
        <f>[13]Novembro!$J$29</f>
        <v>68.400000000000006</v>
      </c>
      <c r="AA17" s="17">
        <f>[13]Novembro!$J$30</f>
        <v>28.8</v>
      </c>
      <c r="AB17" s="17">
        <f>[13]Novembro!$J$31</f>
        <v>48.6</v>
      </c>
      <c r="AC17" s="17">
        <f>[13]Novembro!$J$32</f>
        <v>42.480000000000004</v>
      </c>
      <c r="AD17" s="17">
        <f>[13]Novembro!$J$33</f>
        <v>34.200000000000003</v>
      </c>
      <c r="AE17" s="17">
        <f>[13]Novembro!$J$34</f>
        <v>39.24</v>
      </c>
      <c r="AF17" s="36">
        <f t="shared" si="3"/>
        <v>68.400000000000006</v>
      </c>
      <c r="AG17" s="2"/>
    </row>
    <row r="18" spans="1:33" ht="17.100000000000001" customHeight="1" x14ac:dyDescent="0.2">
      <c r="A18" s="15" t="s">
        <v>9</v>
      </c>
      <c r="B18" s="17" t="str">
        <f>[14]Novembro!$J$5</f>
        <v>*</v>
      </c>
      <c r="C18" s="17">
        <f>[14]Novembro!$J$6</f>
        <v>47.16</v>
      </c>
      <c r="D18" s="17">
        <f>[14]Novembro!$J$7</f>
        <v>28.08</v>
      </c>
      <c r="E18" s="17">
        <f>[14]Novembro!$J$8</f>
        <v>14.76</v>
      </c>
      <c r="F18" s="17">
        <f>[14]Novembro!$J$9</f>
        <v>19.440000000000001</v>
      </c>
      <c r="G18" s="17">
        <f>[14]Novembro!$J$10</f>
        <v>12.6</v>
      </c>
      <c r="H18" s="17" t="str">
        <f>[14]Novembro!$J$11</f>
        <v>*</v>
      </c>
      <c r="I18" s="17" t="str">
        <f>[14]Novembro!$J$12</f>
        <v>*</v>
      </c>
      <c r="J18" s="17" t="str">
        <f>[14]Novembro!$J$13</f>
        <v>*</v>
      </c>
      <c r="K18" s="17">
        <f>[14]Novembro!$J$14</f>
        <v>5.04</v>
      </c>
      <c r="L18" s="17" t="str">
        <f>[14]Novembro!$J$15</f>
        <v>*</v>
      </c>
      <c r="M18" s="17">
        <f>[14]Novembro!$J$16</f>
        <v>28.08</v>
      </c>
      <c r="N18" s="17">
        <f>[14]Novembro!$J$17</f>
        <v>29.16</v>
      </c>
      <c r="O18" s="17">
        <f>[14]Novembro!$J$18</f>
        <v>27</v>
      </c>
      <c r="P18" s="17">
        <f>[14]Novembro!$J$19</f>
        <v>21.6</v>
      </c>
      <c r="Q18" s="17">
        <f>[14]Novembro!$J$20</f>
        <v>12.24</v>
      </c>
      <c r="R18" s="17">
        <f>[14]Novembro!$J$21</f>
        <v>15.840000000000002</v>
      </c>
      <c r="S18" s="17">
        <f>[14]Novembro!$J$22</f>
        <v>37.440000000000005</v>
      </c>
      <c r="T18" s="17">
        <f>[14]Novembro!$J$23</f>
        <v>40.680000000000007</v>
      </c>
      <c r="U18" s="17">
        <f>[14]Novembro!$J$24</f>
        <v>40.32</v>
      </c>
      <c r="V18" s="17">
        <f>[14]Novembro!$J$25</f>
        <v>11.879999999999999</v>
      </c>
      <c r="W18" s="17">
        <f>[14]Novembro!$J$26</f>
        <v>26.28</v>
      </c>
      <c r="X18" s="17">
        <f>[14]Novembro!$J$27</f>
        <v>32.76</v>
      </c>
      <c r="Y18" s="17">
        <f>[14]Novembro!$J$28</f>
        <v>25.56</v>
      </c>
      <c r="Z18" s="17">
        <f>[14]Novembro!$J$29</f>
        <v>75.960000000000008</v>
      </c>
      <c r="AA18" s="17">
        <f>[14]Novembro!$J$30</f>
        <v>54.36</v>
      </c>
      <c r="AB18" s="17">
        <f>[14]Novembro!$J$31</f>
        <v>42.480000000000004</v>
      </c>
      <c r="AC18" s="17">
        <f>[14]Novembro!$J$32</f>
        <v>36</v>
      </c>
      <c r="AD18" s="17">
        <f>[14]Novembro!$J$33</f>
        <v>45.72</v>
      </c>
      <c r="AE18" s="17">
        <f>[14]Novembro!$J$34</f>
        <v>41.04</v>
      </c>
      <c r="AF18" s="36">
        <f t="shared" si="3"/>
        <v>75.960000000000008</v>
      </c>
      <c r="AG18" s="2"/>
    </row>
    <row r="19" spans="1:33" ht="17.100000000000001" customHeight="1" x14ac:dyDescent="0.2">
      <c r="A19" s="15" t="s">
        <v>49</v>
      </c>
      <c r="B19" s="17">
        <f>[15]Novembro!$J$5</f>
        <v>49.32</v>
      </c>
      <c r="C19" s="17">
        <f>[15]Novembro!$J$6</f>
        <v>69.48</v>
      </c>
      <c r="D19" s="17">
        <f>[15]Novembro!$J$7</f>
        <v>27.36</v>
      </c>
      <c r="E19" s="17">
        <f>[15]Novembro!$J$8</f>
        <v>21.240000000000002</v>
      </c>
      <c r="F19" s="17">
        <f>[15]Novembro!$J$9</f>
        <v>31.680000000000003</v>
      </c>
      <c r="G19" s="17">
        <f>[15]Novembro!$J$10</f>
        <v>23.759999999999998</v>
      </c>
      <c r="H19" s="17">
        <f>[15]Novembro!$J$11</f>
        <v>22.68</v>
      </c>
      <c r="I19" s="17">
        <f>[15]Novembro!$J$12</f>
        <v>54.72</v>
      </c>
      <c r="J19" s="17">
        <f>[15]Novembro!$J$13</f>
        <v>26.64</v>
      </c>
      <c r="K19" s="17">
        <f>[15]Novembro!$J$14</f>
        <v>22.68</v>
      </c>
      <c r="L19" s="17">
        <f>[15]Novembro!$J$15</f>
        <v>46.800000000000004</v>
      </c>
      <c r="M19" s="17">
        <f>[15]Novembro!$J$16</f>
        <v>21.240000000000002</v>
      </c>
      <c r="N19" s="17">
        <f>[15]Novembro!$J$17</f>
        <v>25.56</v>
      </c>
      <c r="O19" s="17">
        <f>[15]Novembro!$J$18</f>
        <v>21.6</v>
      </c>
      <c r="P19" s="17">
        <f>[15]Novembro!$J$19</f>
        <v>39.6</v>
      </c>
      <c r="Q19" s="17">
        <f>[15]Novembro!$J$20</f>
        <v>24.840000000000003</v>
      </c>
      <c r="R19" s="17">
        <f>[15]Novembro!$J$21</f>
        <v>42.480000000000004</v>
      </c>
      <c r="S19" s="17">
        <f>[15]Novembro!$J$22</f>
        <v>33.840000000000003</v>
      </c>
      <c r="T19" s="17">
        <f>[15]Novembro!$J$23</f>
        <v>30.240000000000002</v>
      </c>
      <c r="U19" s="17">
        <f>[15]Novembro!$J$24</f>
        <v>31.680000000000003</v>
      </c>
      <c r="V19" s="17">
        <f>[15]Novembro!$J$25</f>
        <v>24.48</v>
      </c>
      <c r="W19" s="17">
        <f>[15]Novembro!$J$26</f>
        <v>32.4</v>
      </c>
      <c r="X19" s="17">
        <f>[15]Novembro!$J$27</f>
        <v>32.4</v>
      </c>
      <c r="Y19" s="17">
        <f>[15]Novembro!$J$28</f>
        <v>27</v>
      </c>
      <c r="Z19" s="17">
        <f>[15]Novembro!$J$29</f>
        <v>27.36</v>
      </c>
      <c r="AA19" s="17">
        <f>[15]Novembro!$J$30</f>
        <v>49.32</v>
      </c>
      <c r="AB19" s="17">
        <f>[15]Novembro!$J$31</f>
        <v>40.680000000000007</v>
      </c>
      <c r="AC19" s="17">
        <f>[15]Novembro!$J$32</f>
        <v>42.480000000000004</v>
      </c>
      <c r="AD19" s="17">
        <f>[15]Novembro!$J$33</f>
        <v>27.720000000000002</v>
      </c>
      <c r="AE19" s="17">
        <f>[15]Novembro!$J$34</f>
        <v>22.68</v>
      </c>
      <c r="AF19" s="36">
        <f t="shared" si="3"/>
        <v>69.48</v>
      </c>
      <c r="AG19" s="2"/>
    </row>
    <row r="20" spans="1:33" ht="17.100000000000001" customHeight="1" x14ac:dyDescent="0.2">
      <c r="A20" s="15" t="s">
        <v>10</v>
      </c>
      <c r="B20" s="17">
        <f>[16]Novembro!$J$5</f>
        <v>44.64</v>
      </c>
      <c r="C20" s="17" t="str">
        <f>[16]Novembro!$J$6</f>
        <v>*</v>
      </c>
      <c r="D20" s="17">
        <f>[16]Novembro!$J$7</f>
        <v>26.64</v>
      </c>
      <c r="E20" s="17">
        <f>[16]Novembro!$J$8</f>
        <v>17.64</v>
      </c>
      <c r="F20" s="17">
        <f>[16]Novembro!$J$9</f>
        <v>28.8</v>
      </c>
      <c r="G20" s="17">
        <f>[16]Novembro!$J$10</f>
        <v>27</v>
      </c>
      <c r="H20" s="17">
        <f>[16]Novembro!$J$11</f>
        <v>25.92</v>
      </c>
      <c r="I20" s="17">
        <f>[16]Novembro!$J$12</f>
        <v>29.16</v>
      </c>
      <c r="J20" s="17">
        <f>[16]Novembro!$J$13</f>
        <v>34.56</v>
      </c>
      <c r="K20" s="17">
        <f>[16]Novembro!$J$14</f>
        <v>23.040000000000003</v>
      </c>
      <c r="L20" s="17">
        <f>[16]Novembro!$J$15</f>
        <v>45.36</v>
      </c>
      <c r="M20" s="17">
        <f>[16]Novembro!$J$16</f>
        <v>21.240000000000002</v>
      </c>
      <c r="N20" s="17">
        <f>[16]Novembro!$J$17</f>
        <v>27.720000000000002</v>
      </c>
      <c r="O20" s="17">
        <f>[16]Novembro!$J$18</f>
        <v>27</v>
      </c>
      <c r="P20" s="17">
        <f>[16]Novembro!$J$19</f>
        <v>32.04</v>
      </c>
      <c r="Q20" s="17">
        <f>[16]Novembro!$J$20</f>
        <v>30.240000000000002</v>
      </c>
      <c r="R20" s="17">
        <f>[16]Novembro!$J$21</f>
        <v>35.28</v>
      </c>
      <c r="S20" s="17">
        <f>[16]Novembro!$J$22</f>
        <v>39.24</v>
      </c>
      <c r="T20" s="17">
        <f>[16]Novembro!$J$23</f>
        <v>42.84</v>
      </c>
      <c r="U20" s="17">
        <f>[16]Novembro!$J$24</f>
        <v>34.56</v>
      </c>
      <c r="V20" s="17">
        <f>[16]Novembro!$J$25</f>
        <v>18</v>
      </c>
      <c r="W20" s="17">
        <f>[16]Novembro!$J$26</f>
        <v>29.52</v>
      </c>
      <c r="X20" s="17">
        <f>[16]Novembro!$J$27</f>
        <v>24.48</v>
      </c>
      <c r="Y20" s="17">
        <f>[16]Novembro!$J$28</f>
        <v>24.12</v>
      </c>
      <c r="Z20" s="17">
        <f>[16]Novembro!$J$29</f>
        <v>53.64</v>
      </c>
      <c r="AA20" s="17">
        <f>[16]Novembro!$J$30</f>
        <v>32.76</v>
      </c>
      <c r="AB20" s="17">
        <f>[16]Novembro!$J$31</f>
        <v>60.480000000000004</v>
      </c>
      <c r="AC20" s="17">
        <f>[16]Novembro!$J$32</f>
        <v>33.480000000000004</v>
      </c>
      <c r="AD20" s="17">
        <f>[16]Novembro!$J$33</f>
        <v>22.68</v>
      </c>
      <c r="AE20" s="17">
        <f>[16]Novembro!$J$34</f>
        <v>36</v>
      </c>
      <c r="AF20" s="36">
        <f t="shared" si="3"/>
        <v>60.480000000000004</v>
      </c>
      <c r="AG20" s="2"/>
    </row>
    <row r="21" spans="1:33" ht="17.100000000000001" customHeight="1" x14ac:dyDescent="0.2">
      <c r="A21" s="15" t="s">
        <v>11</v>
      </c>
      <c r="B21" s="17">
        <f>[17]Novembro!$J$5</f>
        <v>35.28</v>
      </c>
      <c r="C21" s="17">
        <f>[17]Novembro!$J$6</f>
        <v>56.16</v>
      </c>
      <c r="D21" s="17">
        <f>[17]Novembro!$J$7</f>
        <v>32.04</v>
      </c>
      <c r="E21" s="17">
        <f>[17]Novembro!$J$8</f>
        <v>21.240000000000002</v>
      </c>
      <c r="F21" s="17">
        <f>[17]Novembro!$J$9</f>
        <v>32.76</v>
      </c>
      <c r="G21" s="17">
        <f>[17]Novembro!$J$10</f>
        <v>30.240000000000002</v>
      </c>
      <c r="H21" s="17">
        <f>[17]Novembro!$J$11</f>
        <v>25.92</v>
      </c>
      <c r="I21" s="17">
        <f>[17]Novembro!$J$12</f>
        <v>42.480000000000004</v>
      </c>
      <c r="J21" s="17">
        <f>[17]Novembro!$J$13</f>
        <v>38.880000000000003</v>
      </c>
      <c r="K21" s="17">
        <f>[17]Novembro!$J$14</f>
        <v>46.440000000000005</v>
      </c>
      <c r="L21" s="17">
        <f>[17]Novembro!$J$15</f>
        <v>65.88000000000001</v>
      </c>
      <c r="M21" s="17">
        <f>[17]Novembro!$J$16</f>
        <v>28.8</v>
      </c>
      <c r="N21" s="17">
        <f>[17]Novembro!$J$17</f>
        <v>26.64</v>
      </c>
      <c r="O21" s="17">
        <f>[17]Novembro!$J$18</f>
        <v>24.48</v>
      </c>
      <c r="P21" s="17">
        <f>[17]Novembro!$J$19</f>
        <v>34.56</v>
      </c>
      <c r="Q21" s="17">
        <f>[17]Novembro!$J$20</f>
        <v>34.200000000000003</v>
      </c>
      <c r="R21" s="17">
        <f>[17]Novembro!$J$21</f>
        <v>42.84</v>
      </c>
      <c r="S21" s="17">
        <f>[17]Novembro!$J$22</f>
        <v>49.680000000000007</v>
      </c>
      <c r="T21" s="17">
        <f>[17]Novembro!$J$23</f>
        <v>38.159999999999997</v>
      </c>
      <c r="U21" s="17">
        <f>[17]Novembro!$J$24</f>
        <v>32.76</v>
      </c>
      <c r="V21" s="17">
        <f>[17]Novembro!$J$25</f>
        <v>30.6</v>
      </c>
      <c r="W21" s="17">
        <f>[17]Novembro!$J$26</f>
        <v>18</v>
      </c>
      <c r="X21" s="17">
        <f>[17]Novembro!$J$27</f>
        <v>28.44</v>
      </c>
      <c r="Y21" s="17">
        <f>[17]Novembro!$J$28</f>
        <v>24.840000000000003</v>
      </c>
      <c r="Z21" s="17">
        <f>[17]Novembro!$J$29</f>
        <v>50.76</v>
      </c>
      <c r="AA21" s="17">
        <f>[17]Novembro!$J$30</f>
        <v>40.680000000000007</v>
      </c>
      <c r="AB21" s="17">
        <f>[17]Novembro!$J$31</f>
        <v>25.56</v>
      </c>
      <c r="AC21" s="17">
        <f>[17]Novembro!$J$32</f>
        <v>29.880000000000003</v>
      </c>
      <c r="AD21" s="17">
        <f>[17]Novembro!$J$33</f>
        <v>28.08</v>
      </c>
      <c r="AE21" s="17">
        <f>[17]Novembro!$J$34</f>
        <v>27</v>
      </c>
      <c r="AF21" s="36">
        <f t="shared" si="3"/>
        <v>65.88000000000001</v>
      </c>
      <c r="AG21" s="2"/>
    </row>
    <row r="22" spans="1:33" ht="17.100000000000001" customHeight="1" x14ac:dyDescent="0.2">
      <c r="A22" s="15" t="s">
        <v>12</v>
      </c>
      <c r="B22" s="17">
        <f>[18]Novembro!$J$5</f>
        <v>44.64</v>
      </c>
      <c r="C22" s="17">
        <f>[18]Novembro!$J$6</f>
        <v>59.04</v>
      </c>
      <c r="D22" s="17">
        <f>[18]Novembro!$J$7</f>
        <v>22.68</v>
      </c>
      <c r="E22" s="17">
        <f>[18]Novembro!$J$8</f>
        <v>18.720000000000002</v>
      </c>
      <c r="F22" s="17">
        <f>[18]Novembro!$J$9</f>
        <v>20.16</v>
      </c>
      <c r="G22" s="17">
        <f>[18]Novembro!$J$10</f>
        <v>20.52</v>
      </c>
      <c r="H22" s="17">
        <f>[18]Novembro!$J$11</f>
        <v>23.400000000000002</v>
      </c>
      <c r="I22" s="17">
        <f>[18]Novembro!$J$12</f>
        <v>55.080000000000005</v>
      </c>
      <c r="J22" s="17">
        <f>[18]Novembro!$J$13</f>
        <v>23.040000000000003</v>
      </c>
      <c r="K22" s="17">
        <f>[18]Novembro!$J$14</f>
        <v>27.36</v>
      </c>
      <c r="L22" s="17">
        <f>[18]Novembro!$J$15</f>
        <v>60.12</v>
      </c>
      <c r="M22" s="17">
        <f>[18]Novembro!$J$16</f>
        <v>14.76</v>
      </c>
      <c r="N22" s="17">
        <f>[18]Novembro!$J$17</f>
        <v>23.400000000000002</v>
      </c>
      <c r="O22" s="17">
        <f>[18]Novembro!$J$18</f>
        <v>19.079999999999998</v>
      </c>
      <c r="P22" s="17">
        <f>[18]Novembro!$J$19</f>
        <v>35.28</v>
      </c>
      <c r="Q22" s="17">
        <f>[18]Novembro!$J$20</f>
        <v>34.200000000000003</v>
      </c>
      <c r="R22" s="17">
        <f>[18]Novembro!$J$21</f>
        <v>39.6</v>
      </c>
      <c r="S22" s="17">
        <f>[18]Novembro!$J$22</f>
        <v>40.680000000000007</v>
      </c>
      <c r="T22" s="17">
        <f>[18]Novembro!$J$23</f>
        <v>23.759999999999998</v>
      </c>
      <c r="U22" s="17">
        <f>[18]Novembro!$J$24</f>
        <v>19.8</v>
      </c>
      <c r="V22" s="17">
        <f>[18]Novembro!$J$25</f>
        <v>14.76</v>
      </c>
      <c r="W22" s="17">
        <f>[18]Novembro!$J$26</f>
        <v>18.720000000000002</v>
      </c>
      <c r="X22" s="17">
        <f>[18]Novembro!$J$27</f>
        <v>18.720000000000002</v>
      </c>
      <c r="Y22" s="17">
        <f>[18]Novembro!$J$28</f>
        <v>24.840000000000003</v>
      </c>
      <c r="Z22" s="17">
        <f>[18]Novembro!$J$29</f>
        <v>27.36</v>
      </c>
      <c r="AA22" s="17">
        <f>[18]Novembro!$J$30</f>
        <v>31.319999999999997</v>
      </c>
      <c r="AB22" s="17">
        <f>[18]Novembro!$J$31</f>
        <v>35.64</v>
      </c>
      <c r="AC22" s="17">
        <f>[18]Novembro!$J$32</f>
        <v>33.480000000000004</v>
      </c>
      <c r="AD22" s="17">
        <f>[18]Novembro!$J$33</f>
        <v>28.08</v>
      </c>
      <c r="AE22" s="17">
        <f>[18]Novembro!$J$34</f>
        <v>27</v>
      </c>
      <c r="AF22" s="36">
        <f t="shared" si="3"/>
        <v>60.12</v>
      </c>
      <c r="AG22" s="2"/>
    </row>
    <row r="23" spans="1:33" ht="17.100000000000001" customHeight="1" x14ac:dyDescent="0.2">
      <c r="A23" s="15" t="s">
        <v>13</v>
      </c>
      <c r="B23" s="17">
        <f>[19]Novembro!$J$5</f>
        <v>46.080000000000005</v>
      </c>
      <c r="C23" s="17">
        <f>[19]Novembro!$J$6</f>
        <v>55.080000000000005</v>
      </c>
      <c r="D23" s="17">
        <f>[19]Novembro!$J$7</f>
        <v>23.759999999999998</v>
      </c>
      <c r="E23" s="17">
        <f>[19]Novembro!$J$8</f>
        <v>16.2</v>
      </c>
      <c r="F23" s="17">
        <f>[19]Novembro!$J$9</f>
        <v>16.920000000000002</v>
      </c>
      <c r="G23" s="17">
        <f>[19]Novembro!$J$10</f>
        <v>26.64</v>
      </c>
      <c r="H23" s="17">
        <f>[19]Novembro!$J$11</f>
        <v>30.96</v>
      </c>
      <c r="I23" s="17">
        <f>[19]Novembro!$J$12</f>
        <v>78.12</v>
      </c>
      <c r="J23" s="17">
        <f>[19]Novembro!$J$13</f>
        <v>32.04</v>
      </c>
      <c r="K23" s="17">
        <f>[19]Novembro!$J$14</f>
        <v>31.319999999999997</v>
      </c>
      <c r="L23" s="17">
        <f>[19]Novembro!$J$15</f>
        <v>50.76</v>
      </c>
      <c r="M23" s="17">
        <f>[19]Novembro!$J$16</f>
        <v>26.64</v>
      </c>
      <c r="N23" s="17">
        <f>[19]Novembro!$J$17</f>
        <v>31.680000000000003</v>
      </c>
      <c r="O23" s="17">
        <f>[19]Novembro!$J$18</f>
        <v>22.32</v>
      </c>
      <c r="P23" s="17">
        <f>[19]Novembro!$J$19</f>
        <v>78.12</v>
      </c>
      <c r="Q23" s="17">
        <f>[19]Novembro!$J$20</f>
        <v>43.56</v>
      </c>
      <c r="R23" s="17">
        <f>[19]Novembro!$J$21</f>
        <v>46.080000000000005</v>
      </c>
      <c r="S23" s="17">
        <f>[19]Novembro!$J$22</f>
        <v>45.72</v>
      </c>
      <c r="T23" s="17">
        <f>[19]Novembro!$J$23</f>
        <v>32.76</v>
      </c>
      <c r="U23" s="17">
        <f>[19]Novembro!$J$24</f>
        <v>24.840000000000003</v>
      </c>
      <c r="V23" s="17">
        <f>[19]Novembro!$J$25</f>
        <v>24.12</v>
      </c>
      <c r="W23" s="17">
        <f>[19]Novembro!$J$26</f>
        <v>22.68</v>
      </c>
      <c r="X23" s="17">
        <f>[19]Novembro!$J$27</f>
        <v>20.88</v>
      </c>
      <c r="Y23" s="17">
        <f>[19]Novembro!$J$28</f>
        <v>16.920000000000002</v>
      </c>
      <c r="Z23" s="17">
        <f>[19]Novembro!$J$29</f>
        <v>25.92</v>
      </c>
      <c r="AA23" s="17">
        <f>[19]Novembro!$J$30</f>
        <v>38.159999999999997</v>
      </c>
      <c r="AB23" s="17">
        <f>[19]Novembro!$J$31</f>
        <v>48.96</v>
      </c>
      <c r="AC23" s="17">
        <f>[19]Novembro!$J$32</f>
        <v>48.96</v>
      </c>
      <c r="AD23" s="17">
        <f>[19]Novembro!$J$33</f>
        <v>34.200000000000003</v>
      </c>
      <c r="AE23" s="17">
        <f>[19]Novembro!$J$34</f>
        <v>29.52</v>
      </c>
      <c r="AF23" s="36">
        <f t="shared" si="3"/>
        <v>78.12</v>
      </c>
      <c r="AG23" s="2"/>
    </row>
    <row r="24" spans="1:33" ht="17.100000000000001" customHeight="1" x14ac:dyDescent="0.2">
      <c r="A24" s="15" t="s">
        <v>14</v>
      </c>
      <c r="B24" s="17">
        <f>[20]Novembro!$J$5</f>
        <v>43.2</v>
      </c>
      <c r="C24" s="17">
        <f>[20]Novembro!$J$6</f>
        <v>62.639999999999993</v>
      </c>
      <c r="D24" s="17">
        <f>[20]Novembro!$J$7</f>
        <v>27</v>
      </c>
      <c r="E24" s="17">
        <f>[20]Novembro!$J$8</f>
        <v>28.8</v>
      </c>
      <c r="F24" s="17">
        <f>[20]Novembro!$J$9</f>
        <v>35.64</v>
      </c>
      <c r="G24" s="17">
        <f>[20]Novembro!$J$10</f>
        <v>39.24</v>
      </c>
      <c r="H24" s="17">
        <f>[20]Novembro!$J$11</f>
        <v>29.52</v>
      </c>
      <c r="I24" s="17">
        <f>[20]Novembro!$J$12</f>
        <v>47.88</v>
      </c>
      <c r="J24" s="17">
        <f>[20]Novembro!$J$13</f>
        <v>43.56</v>
      </c>
      <c r="K24" s="17">
        <f>[20]Novembro!$J$14</f>
        <v>36</v>
      </c>
      <c r="L24" s="17">
        <f>[20]Novembro!$J$15</f>
        <v>55.080000000000005</v>
      </c>
      <c r="M24" s="17">
        <f>[20]Novembro!$J$16</f>
        <v>27</v>
      </c>
      <c r="N24" s="17">
        <f>[20]Novembro!$J$17</f>
        <v>34.200000000000003</v>
      </c>
      <c r="O24" s="17">
        <f>[20]Novembro!$J$18</f>
        <v>31.319999999999997</v>
      </c>
      <c r="P24" s="17">
        <f>[20]Novembro!$J$19</f>
        <v>26.64</v>
      </c>
      <c r="Q24" s="17">
        <f>[20]Novembro!$J$20</f>
        <v>32.04</v>
      </c>
      <c r="R24" s="17">
        <f>[20]Novembro!$J$21</f>
        <v>44.28</v>
      </c>
      <c r="S24" s="17">
        <f>[20]Novembro!$J$22</f>
        <v>36.36</v>
      </c>
      <c r="T24" s="17">
        <f>[20]Novembro!$J$23</f>
        <v>41.76</v>
      </c>
      <c r="U24" s="17">
        <f>[20]Novembro!$J$24</f>
        <v>25.56</v>
      </c>
      <c r="V24" s="17">
        <f>[20]Novembro!$J$25</f>
        <v>39.6</v>
      </c>
      <c r="W24" s="17">
        <f>[20]Novembro!$J$26</f>
        <v>39.96</v>
      </c>
      <c r="X24" s="17">
        <f>[20]Novembro!$J$27</f>
        <v>29.16</v>
      </c>
      <c r="Y24" s="17">
        <f>[20]Novembro!$J$28</f>
        <v>25.2</v>
      </c>
      <c r="Z24" s="17">
        <f>[20]Novembro!$J$29</f>
        <v>25.2</v>
      </c>
      <c r="AA24" s="17">
        <f>[20]Novembro!$J$30</f>
        <v>42.12</v>
      </c>
      <c r="AB24" s="17">
        <f>[20]Novembro!$J$31</f>
        <v>59.760000000000005</v>
      </c>
      <c r="AC24" s="17">
        <f>[20]Novembro!$J$32</f>
        <v>30.96</v>
      </c>
      <c r="AD24" s="17">
        <f>[20]Novembro!$J$33</f>
        <v>41.76</v>
      </c>
      <c r="AE24" s="17">
        <f>[20]Novembro!$J$34</f>
        <v>31.680000000000003</v>
      </c>
      <c r="AF24" s="36">
        <f t="shared" si="3"/>
        <v>62.639999999999993</v>
      </c>
      <c r="AG24" s="2"/>
    </row>
    <row r="25" spans="1:33" ht="17.100000000000001" customHeight="1" x14ac:dyDescent="0.2">
      <c r="A25" s="15" t="s">
        <v>15</v>
      </c>
      <c r="B25" s="17">
        <f>[21]Novembro!$J$5</f>
        <v>51.12</v>
      </c>
      <c r="C25" s="17">
        <f>[21]Novembro!$J$6</f>
        <v>70.92</v>
      </c>
      <c r="D25" s="17">
        <f>[21]Novembro!$J$7</f>
        <v>35.64</v>
      </c>
      <c r="E25" s="17">
        <f>[21]Novembro!$J$8</f>
        <v>27.720000000000002</v>
      </c>
      <c r="F25" s="17">
        <f>[21]Novembro!$J$9</f>
        <v>42.84</v>
      </c>
      <c r="G25" s="17">
        <f>[21]Novembro!$J$10</f>
        <v>37.080000000000005</v>
      </c>
      <c r="H25" s="17">
        <f>[21]Novembro!$J$11</f>
        <v>32.76</v>
      </c>
      <c r="I25" s="17">
        <f>[21]Novembro!$J$12</f>
        <v>46.080000000000005</v>
      </c>
      <c r="J25" s="17">
        <f>[21]Novembro!$J$13</f>
        <v>36.36</v>
      </c>
      <c r="K25" s="17">
        <f>[21]Novembro!$J$14</f>
        <v>23.759999999999998</v>
      </c>
      <c r="L25" s="17">
        <f>[21]Novembro!$J$15</f>
        <v>62.639999999999993</v>
      </c>
      <c r="M25" s="17">
        <f>[21]Novembro!$J$16</f>
        <v>26.28</v>
      </c>
      <c r="N25" s="17">
        <f>[21]Novembro!$J$17</f>
        <v>36.72</v>
      </c>
      <c r="O25" s="17">
        <f>[21]Novembro!$J$18</f>
        <v>36.72</v>
      </c>
      <c r="P25" s="17">
        <f>[21]Novembro!$J$19</f>
        <v>41.76</v>
      </c>
      <c r="Q25" s="17">
        <f>[21]Novembro!$J$20</f>
        <v>34.200000000000003</v>
      </c>
      <c r="R25" s="17">
        <f>[21]Novembro!$J$21</f>
        <v>46.440000000000005</v>
      </c>
      <c r="S25" s="17">
        <f>[21]Novembro!$J$22</f>
        <v>40.32</v>
      </c>
      <c r="T25" s="17">
        <f>[21]Novembro!$J$23</f>
        <v>47.88</v>
      </c>
      <c r="U25" s="17">
        <f>[21]Novembro!$J$24</f>
        <v>39.6</v>
      </c>
      <c r="V25" s="17">
        <f>[21]Novembro!$J$25</f>
        <v>29.16</v>
      </c>
      <c r="W25" s="17">
        <f>[21]Novembro!$J$26</f>
        <v>32.76</v>
      </c>
      <c r="X25" s="17">
        <f>[21]Novembro!$J$27</f>
        <v>26.64</v>
      </c>
      <c r="Y25" s="17">
        <f>[21]Novembro!$J$28</f>
        <v>28.08</v>
      </c>
      <c r="Z25" s="17">
        <f>[21]Novembro!$J$29</f>
        <v>53.64</v>
      </c>
      <c r="AA25" s="17">
        <f>[21]Novembro!$J$30</f>
        <v>36.36</v>
      </c>
      <c r="AB25" s="17">
        <f>[21]Novembro!$J$31</f>
        <v>37.800000000000004</v>
      </c>
      <c r="AC25" s="17">
        <f>[21]Novembro!$J$32</f>
        <v>47.16</v>
      </c>
      <c r="AD25" s="17">
        <f>[21]Novembro!$J$33</f>
        <v>26.28</v>
      </c>
      <c r="AE25" s="17">
        <f>[21]Novembro!$J$34</f>
        <v>24.840000000000003</v>
      </c>
      <c r="AF25" s="36">
        <f t="shared" si="3"/>
        <v>70.92</v>
      </c>
      <c r="AG25" s="2"/>
    </row>
    <row r="26" spans="1:33" ht="17.100000000000001" customHeight="1" x14ac:dyDescent="0.2">
      <c r="A26" s="15" t="s">
        <v>16</v>
      </c>
      <c r="B26" s="17">
        <f>[22]Novembro!$J$5</f>
        <v>54</v>
      </c>
      <c r="C26" s="17">
        <f>[22]Novembro!$J$6</f>
        <v>82.8</v>
      </c>
      <c r="D26" s="17">
        <f>[22]Novembro!$J$7</f>
        <v>37.440000000000005</v>
      </c>
      <c r="E26" s="17">
        <f>[22]Novembro!$J$8</f>
        <v>28.44</v>
      </c>
      <c r="F26" s="17">
        <f>[22]Novembro!$J$9</f>
        <v>19.8</v>
      </c>
      <c r="G26" s="17">
        <f>[22]Novembro!$J$10</f>
        <v>24.840000000000003</v>
      </c>
      <c r="H26" s="17">
        <f>[22]Novembro!$J$11</f>
        <v>28.8</v>
      </c>
      <c r="I26" s="17">
        <f>[22]Novembro!$J$12</f>
        <v>64.44</v>
      </c>
      <c r="J26" s="17">
        <f>[22]Novembro!$J$13</f>
        <v>27</v>
      </c>
      <c r="K26" s="17">
        <f>[22]Novembro!$J$14</f>
        <v>19.079999999999998</v>
      </c>
      <c r="L26" s="17">
        <f>[22]Novembro!$J$15</f>
        <v>77.039999999999992</v>
      </c>
      <c r="M26" s="17">
        <f>[22]Novembro!$J$16</f>
        <v>32.4</v>
      </c>
      <c r="N26" s="17">
        <f>[22]Novembro!$J$17</f>
        <v>24.12</v>
      </c>
      <c r="O26" s="17">
        <f>[22]Novembro!$J$18</f>
        <v>21.6</v>
      </c>
      <c r="P26" s="17">
        <f>[22]Novembro!$J$19</f>
        <v>65.52</v>
      </c>
      <c r="Q26" s="17">
        <f>[22]Novembro!$J$20</f>
        <v>23.040000000000003</v>
      </c>
      <c r="R26" s="17">
        <f>[22]Novembro!$J$21</f>
        <v>51.12</v>
      </c>
      <c r="S26" s="17">
        <f>[22]Novembro!$J$22</f>
        <v>40.680000000000007</v>
      </c>
      <c r="T26" s="17">
        <f>[22]Novembro!$J$23</f>
        <v>29.52</v>
      </c>
      <c r="U26" s="17">
        <f>[22]Novembro!$J$24</f>
        <v>28.08</v>
      </c>
      <c r="V26" s="17">
        <f>[22]Novembro!$J$25</f>
        <v>24.840000000000003</v>
      </c>
      <c r="W26" s="17">
        <f>[22]Novembro!$J$26</f>
        <v>34.200000000000003</v>
      </c>
      <c r="X26" s="17">
        <f>[22]Novembro!$J$27</f>
        <v>23.759999999999998</v>
      </c>
      <c r="Y26" s="17">
        <f>[22]Novembro!$J$28</f>
        <v>32.4</v>
      </c>
      <c r="Z26" s="17">
        <f>[22]Novembro!$J$29</f>
        <v>34.56</v>
      </c>
      <c r="AA26" s="17">
        <f>[22]Novembro!$J$30</f>
        <v>47.88</v>
      </c>
      <c r="AB26" s="17">
        <f>[22]Novembro!$J$31</f>
        <v>37.800000000000004</v>
      </c>
      <c r="AC26" s="17">
        <f>[22]Novembro!$J$32</f>
        <v>55.440000000000005</v>
      </c>
      <c r="AD26" s="17">
        <f>[22]Novembro!$J$33</f>
        <v>34.56</v>
      </c>
      <c r="AE26" s="17">
        <f>[22]Novembro!$J$34</f>
        <v>25.2</v>
      </c>
      <c r="AF26" s="36">
        <f t="shared" si="3"/>
        <v>82.8</v>
      </c>
      <c r="AG26" s="2"/>
    </row>
    <row r="27" spans="1:33" ht="17.100000000000001" customHeight="1" x14ac:dyDescent="0.2">
      <c r="A27" s="15" t="s">
        <v>17</v>
      </c>
      <c r="B27" s="17">
        <f>[23]Novembro!$J$5</f>
        <v>43.92</v>
      </c>
      <c r="C27" s="17">
        <f>[23]Novembro!$J$6</f>
        <v>83.160000000000011</v>
      </c>
      <c r="D27" s="17">
        <f>[23]Novembro!$J$7</f>
        <v>30.240000000000002</v>
      </c>
      <c r="E27" s="17">
        <f>[23]Novembro!$J$8</f>
        <v>18</v>
      </c>
      <c r="F27" s="17">
        <f>[23]Novembro!$J$9</f>
        <v>31.680000000000003</v>
      </c>
      <c r="G27" s="17">
        <f>[23]Novembro!$J$10</f>
        <v>33.480000000000004</v>
      </c>
      <c r="H27" s="17">
        <f>[23]Novembro!$J$11</f>
        <v>28.8</v>
      </c>
      <c r="I27" s="17">
        <f>[23]Novembro!$J$12</f>
        <v>40.32</v>
      </c>
      <c r="J27" s="17">
        <f>[23]Novembro!$J$13</f>
        <v>46.080000000000005</v>
      </c>
      <c r="K27" s="17">
        <f>[23]Novembro!$J$14</f>
        <v>34.56</v>
      </c>
      <c r="L27" s="17">
        <f>[23]Novembro!$J$15</f>
        <v>72.72</v>
      </c>
      <c r="M27" s="17">
        <f>[23]Novembro!$J$16</f>
        <v>27.36</v>
      </c>
      <c r="N27" s="17">
        <f>[23]Novembro!$J$17</f>
        <v>25.56</v>
      </c>
      <c r="O27" s="17">
        <f>[23]Novembro!$J$18</f>
        <v>24.48</v>
      </c>
      <c r="P27" s="17">
        <f>[23]Novembro!$J$19</f>
        <v>34.200000000000003</v>
      </c>
      <c r="Q27" s="17">
        <f>[23]Novembro!$J$20</f>
        <v>35.64</v>
      </c>
      <c r="R27" s="17">
        <f>[23]Novembro!$J$21</f>
        <v>56.88</v>
      </c>
      <c r="S27" s="17">
        <f>[23]Novembro!$J$22</f>
        <v>50.4</v>
      </c>
      <c r="T27" s="17">
        <f>[23]Novembro!$J$23</f>
        <v>36.72</v>
      </c>
      <c r="U27" s="17">
        <f>[23]Novembro!$J$24</f>
        <v>40.32</v>
      </c>
      <c r="V27" s="17">
        <f>[23]Novembro!$J$25</f>
        <v>27</v>
      </c>
      <c r="W27" s="17">
        <f>[23]Novembro!$J$26</f>
        <v>19.079999999999998</v>
      </c>
      <c r="X27" s="17">
        <f>[23]Novembro!$J$27</f>
        <v>27.720000000000002</v>
      </c>
      <c r="Y27" s="17">
        <f>[23]Novembro!$J$28</f>
        <v>25.92</v>
      </c>
      <c r="Z27" s="17">
        <f>[23]Novembro!$J$29</f>
        <v>67.680000000000007</v>
      </c>
      <c r="AA27" s="17">
        <f>[23]Novembro!$J$30</f>
        <v>42.12</v>
      </c>
      <c r="AB27" s="17">
        <f>[23]Novembro!$J$31</f>
        <v>25.2</v>
      </c>
      <c r="AC27" s="17">
        <f>[23]Novembro!$J$32</f>
        <v>47.16</v>
      </c>
      <c r="AD27" s="17">
        <f>[23]Novembro!$J$33</f>
        <v>48.96</v>
      </c>
      <c r="AE27" s="17">
        <f>[23]Novembro!$J$34</f>
        <v>26.28</v>
      </c>
      <c r="AF27" s="36">
        <f>MAX(B27:AE27)</f>
        <v>83.160000000000011</v>
      </c>
      <c r="AG27" s="2"/>
    </row>
    <row r="28" spans="1:33" ht="17.100000000000001" customHeight="1" x14ac:dyDescent="0.2">
      <c r="A28" s="15" t="s">
        <v>18</v>
      </c>
      <c r="B28" s="17">
        <f>[24]Novembro!$J$5</f>
        <v>47.88</v>
      </c>
      <c r="C28" s="17">
        <f>[24]Novembro!$J$6</f>
        <v>74.160000000000011</v>
      </c>
      <c r="D28" s="17">
        <f>[24]Novembro!$J$7</f>
        <v>25.92</v>
      </c>
      <c r="E28" s="17">
        <f>[24]Novembro!$J$8</f>
        <v>33.840000000000003</v>
      </c>
      <c r="F28" s="17">
        <f>[24]Novembro!$J$9</f>
        <v>69.12</v>
      </c>
      <c r="G28" s="17">
        <f>[24]Novembro!$J$10</f>
        <v>47.88</v>
      </c>
      <c r="H28" s="17">
        <f>[24]Novembro!$J$11</f>
        <v>41.76</v>
      </c>
      <c r="I28" s="17">
        <f>[24]Novembro!$J$12</f>
        <v>50.4</v>
      </c>
      <c r="J28" s="17">
        <f>[24]Novembro!$J$13</f>
        <v>43.92</v>
      </c>
      <c r="K28" s="17">
        <f>[24]Novembro!$J$14</f>
        <v>39.96</v>
      </c>
      <c r="L28" s="17">
        <f>[24]Novembro!$J$15</f>
        <v>35.28</v>
      </c>
      <c r="M28" s="17">
        <f>[24]Novembro!$J$16</f>
        <v>33.840000000000003</v>
      </c>
      <c r="N28" s="17">
        <f>[24]Novembro!$J$17</f>
        <v>37.440000000000005</v>
      </c>
      <c r="O28" s="17">
        <f>[24]Novembro!$J$18</f>
        <v>23.040000000000003</v>
      </c>
      <c r="P28" s="17">
        <f>[24]Novembro!$J$19</f>
        <v>52.92</v>
      </c>
      <c r="Q28" s="17">
        <f>[24]Novembro!$J$20</f>
        <v>33.840000000000003</v>
      </c>
      <c r="R28" s="17">
        <f>[24]Novembro!$J$21</f>
        <v>48.24</v>
      </c>
      <c r="S28" s="17">
        <f>[24]Novembro!$J$22</f>
        <v>46.440000000000005</v>
      </c>
      <c r="T28" s="17">
        <f>[24]Novembro!$J$23</f>
        <v>42.480000000000004</v>
      </c>
      <c r="U28" s="17">
        <f>[24]Novembro!$J$24</f>
        <v>34.92</v>
      </c>
      <c r="V28" s="17">
        <f>[24]Novembro!$J$25</f>
        <v>28.08</v>
      </c>
      <c r="W28" s="17">
        <f>[24]Novembro!$J$26</f>
        <v>29.16</v>
      </c>
      <c r="X28" s="17">
        <f>[24]Novembro!$J$27</f>
        <v>18.36</v>
      </c>
      <c r="Y28" s="17">
        <f>[24]Novembro!$J$28</f>
        <v>32.76</v>
      </c>
      <c r="Z28" s="17">
        <f>[24]Novembro!$J$29</f>
        <v>24.48</v>
      </c>
      <c r="AA28" s="17">
        <f>[24]Novembro!$J$30</f>
        <v>27.36</v>
      </c>
      <c r="AB28" s="17">
        <f>[24]Novembro!$J$31</f>
        <v>24.48</v>
      </c>
      <c r="AC28" s="17">
        <f>[24]Novembro!$J$32</f>
        <v>51.84</v>
      </c>
      <c r="AD28" s="17">
        <f>[24]Novembro!$J$33</f>
        <v>36.72</v>
      </c>
      <c r="AE28" s="17">
        <f>[24]Novembro!$J$34</f>
        <v>32.04</v>
      </c>
      <c r="AF28" s="36">
        <f t="shared" si="3"/>
        <v>74.160000000000011</v>
      </c>
      <c r="AG28" s="2"/>
    </row>
    <row r="29" spans="1:33" ht="17.100000000000001" customHeight="1" x14ac:dyDescent="0.2">
      <c r="A29" s="15" t="s">
        <v>19</v>
      </c>
      <c r="B29" s="17">
        <f>[25]Novembro!$J$5</f>
        <v>51.12</v>
      </c>
      <c r="C29" s="17">
        <f>[25]Novembro!$J$6</f>
        <v>60.12</v>
      </c>
      <c r="D29" s="17">
        <f>[25]Novembro!$J$7</f>
        <v>35.64</v>
      </c>
      <c r="E29" s="17">
        <f>[25]Novembro!$J$8</f>
        <v>23.400000000000002</v>
      </c>
      <c r="F29" s="17">
        <f>[25]Novembro!$J$9</f>
        <v>28.08</v>
      </c>
      <c r="G29" s="17">
        <f>[25]Novembro!$J$10</f>
        <v>35.28</v>
      </c>
      <c r="H29" s="17">
        <f>[25]Novembro!$J$11</f>
        <v>31.319999999999997</v>
      </c>
      <c r="I29" s="17">
        <f>[25]Novembro!$J$12</f>
        <v>25.56</v>
      </c>
      <c r="J29" s="17">
        <f>[25]Novembro!$J$13</f>
        <v>32.76</v>
      </c>
      <c r="K29" s="17">
        <f>[25]Novembro!$J$14</f>
        <v>27</v>
      </c>
      <c r="L29" s="17">
        <f>[25]Novembro!$J$15</f>
        <v>77.400000000000006</v>
      </c>
      <c r="M29" s="17">
        <f>[25]Novembro!$J$16</f>
        <v>28.44</v>
      </c>
      <c r="N29" s="17">
        <f>[25]Novembro!$J$17</f>
        <v>40.680000000000007</v>
      </c>
      <c r="O29" s="17">
        <f>[25]Novembro!$J$18</f>
        <v>28.8</v>
      </c>
      <c r="P29" s="17">
        <f>[25]Novembro!$J$19</f>
        <v>32.76</v>
      </c>
      <c r="Q29" s="17">
        <f>[25]Novembro!$J$20</f>
        <v>25.92</v>
      </c>
      <c r="R29" s="17">
        <f>[25]Novembro!$J$21</f>
        <v>51.12</v>
      </c>
      <c r="S29" s="17">
        <f>[25]Novembro!$J$22</f>
        <v>43.2</v>
      </c>
      <c r="T29" s="17">
        <f>[25]Novembro!$J$23</f>
        <v>43.2</v>
      </c>
      <c r="U29" s="17">
        <f>[25]Novembro!$J$24</f>
        <v>35.28</v>
      </c>
      <c r="V29" s="17">
        <f>[25]Novembro!$J$25</f>
        <v>22.32</v>
      </c>
      <c r="W29" s="17">
        <f>[25]Novembro!$J$26</f>
        <v>28.08</v>
      </c>
      <c r="X29" s="17">
        <f>[25]Novembro!$J$27</f>
        <v>30.240000000000002</v>
      </c>
      <c r="Y29" s="17">
        <f>[25]Novembro!$J$28</f>
        <v>20.16</v>
      </c>
      <c r="Z29" s="17">
        <f>[25]Novembro!$J$29</f>
        <v>42.12</v>
      </c>
      <c r="AA29" s="17">
        <f>[25]Novembro!$J$30</f>
        <v>31.680000000000003</v>
      </c>
      <c r="AB29" s="17">
        <f>[25]Novembro!$J$31</f>
        <v>75.960000000000008</v>
      </c>
      <c r="AC29" s="17">
        <f>[25]Novembro!$J$32</f>
        <v>31.680000000000003</v>
      </c>
      <c r="AD29" s="17">
        <f>[25]Novembro!$J$33</f>
        <v>32.4</v>
      </c>
      <c r="AE29" s="17">
        <f>[25]Novembro!$J$34</f>
        <v>29.880000000000003</v>
      </c>
      <c r="AF29" s="36">
        <f t="shared" si="3"/>
        <v>77.400000000000006</v>
      </c>
      <c r="AG29" s="2"/>
    </row>
    <row r="30" spans="1:33" ht="17.100000000000001" customHeight="1" x14ac:dyDescent="0.2">
      <c r="A30" s="15" t="s">
        <v>31</v>
      </c>
      <c r="B30" s="17" t="str">
        <f>[26]Novembro!$J$5</f>
        <v>*</v>
      </c>
      <c r="C30" s="17" t="str">
        <f>[26]Novembro!$J$6</f>
        <v>*</v>
      </c>
      <c r="D30" s="17" t="str">
        <f>[26]Novembro!$J$7</f>
        <v>*</v>
      </c>
      <c r="E30" s="17" t="str">
        <f>[26]Novembro!$J$8</f>
        <v>*</v>
      </c>
      <c r="F30" s="17" t="str">
        <f>[26]Novembro!$J$9</f>
        <v>*</v>
      </c>
      <c r="G30" s="17" t="str">
        <f>[26]Novembro!$J$10</f>
        <v>*</v>
      </c>
      <c r="H30" s="17" t="str">
        <f>[26]Novembro!$J$11</f>
        <v>*</v>
      </c>
      <c r="I30" s="17" t="str">
        <f>[26]Novembro!$J$12</f>
        <v>*</v>
      </c>
      <c r="J30" s="17" t="str">
        <f>[26]Novembro!$J$13</f>
        <v>*</v>
      </c>
      <c r="K30" s="17" t="str">
        <f>[26]Novembro!$J$14</f>
        <v>*</v>
      </c>
      <c r="L30" s="17" t="str">
        <f>[26]Novembro!$J$15</f>
        <v>*</v>
      </c>
      <c r="M30" s="17" t="str">
        <f>[26]Novembro!$J$16</f>
        <v>*</v>
      </c>
      <c r="N30" s="17" t="str">
        <f>[26]Novembro!$J$17</f>
        <v>*</v>
      </c>
      <c r="O30" s="17" t="str">
        <f>[26]Novembro!$J$18</f>
        <v>*</v>
      </c>
      <c r="P30" s="17" t="str">
        <f>[26]Novembro!$J$19</f>
        <v>*</v>
      </c>
      <c r="Q30" s="17" t="str">
        <f>[26]Novembro!$J$20</f>
        <v>*</v>
      </c>
      <c r="R30" s="17" t="str">
        <f>[26]Novembro!$J$21</f>
        <v>*</v>
      </c>
      <c r="S30" s="17" t="str">
        <f>[26]Novembro!$J$22</f>
        <v>*</v>
      </c>
      <c r="T30" s="17" t="str">
        <f>[26]Novembro!$J$23</f>
        <v>*</v>
      </c>
      <c r="U30" s="17" t="str">
        <f>[26]Novembro!$J$24</f>
        <v>*</v>
      </c>
      <c r="V30" s="17" t="str">
        <f>[26]Novembro!$J$25</f>
        <v>*</v>
      </c>
      <c r="W30" s="17" t="str">
        <f>[26]Novembro!$J$26</f>
        <v>*</v>
      </c>
      <c r="X30" s="17" t="str">
        <f>[26]Novembro!$J$27</f>
        <v>*</v>
      </c>
      <c r="Y30" s="17" t="str">
        <f>[26]Novembro!$J$28</f>
        <v>*</v>
      </c>
      <c r="Z30" s="17">
        <f>[26]Novembro!$J$29</f>
        <v>45.36</v>
      </c>
      <c r="AA30" s="17">
        <f>[26]Novembro!$J$30</f>
        <v>39.6</v>
      </c>
      <c r="AB30" s="17">
        <f>[26]Novembro!$J$31</f>
        <v>29.16</v>
      </c>
      <c r="AC30" s="17">
        <f>[26]Novembro!$J$32</f>
        <v>35.64</v>
      </c>
      <c r="AD30" s="17">
        <f>[26]Novembro!$J$33</f>
        <v>34.92</v>
      </c>
      <c r="AE30" s="17">
        <f>[26]Novembro!$J$34</f>
        <v>0</v>
      </c>
      <c r="AF30" s="36" t="s">
        <v>146</v>
      </c>
      <c r="AG30" s="2"/>
    </row>
    <row r="31" spans="1:33" ht="17.100000000000001" customHeight="1" x14ac:dyDescent="0.2">
      <c r="A31" s="15" t="s">
        <v>51</v>
      </c>
      <c r="B31" s="17">
        <f>[27]Novembro!$J$5</f>
        <v>49.680000000000007</v>
      </c>
      <c r="C31" s="17">
        <f>[27]Novembro!$J$6</f>
        <v>70.92</v>
      </c>
      <c r="D31" s="17">
        <f>[27]Novembro!$J$7</f>
        <v>55.800000000000004</v>
      </c>
      <c r="E31" s="17">
        <f>[27]Novembro!$J$8</f>
        <v>28.08</v>
      </c>
      <c r="F31" s="17">
        <f>[27]Novembro!$J$9</f>
        <v>55.080000000000005</v>
      </c>
      <c r="G31" s="17">
        <f>[27]Novembro!$J$10</f>
        <v>53.28</v>
      </c>
      <c r="H31" s="17">
        <f>[27]Novembro!$J$11</f>
        <v>46.080000000000005</v>
      </c>
      <c r="I31" s="17">
        <f>[27]Novembro!$J$12</f>
        <v>50.76</v>
      </c>
      <c r="J31" s="17">
        <f>[27]Novembro!$J$13</f>
        <v>36.72</v>
      </c>
      <c r="K31" s="17">
        <f>[27]Novembro!$J$14</f>
        <v>50.04</v>
      </c>
      <c r="L31" s="17">
        <f>[27]Novembro!$J$15</f>
        <v>39.6</v>
      </c>
      <c r="M31" s="17">
        <f>[27]Novembro!$J$16</f>
        <v>47.519999999999996</v>
      </c>
      <c r="N31" s="17">
        <f>[27]Novembro!$J$17</f>
        <v>29.16</v>
      </c>
      <c r="O31" s="17">
        <f>[27]Novembro!$J$18</f>
        <v>30.96</v>
      </c>
      <c r="P31" s="17">
        <f>[27]Novembro!$J$19</f>
        <v>78.12</v>
      </c>
      <c r="Q31" s="17">
        <f>[27]Novembro!$J$20</f>
        <v>34.200000000000003</v>
      </c>
      <c r="R31" s="17">
        <f>[27]Novembro!$J$21</f>
        <v>41.4</v>
      </c>
      <c r="S31" s="17">
        <f>[27]Novembro!$J$22</f>
        <v>36</v>
      </c>
      <c r="T31" s="17">
        <f>[27]Novembro!$J$23</f>
        <v>41.4</v>
      </c>
      <c r="U31" s="17">
        <f>[27]Novembro!$J$24</f>
        <v>39.96</v>
      </c>
      <c r="V31" s="17">
        <f>[27]Novembro!$J$25</f>
        <v>33.119999999999997</v>
      </c>
      <c r="W31" s="17">
        <f>[27]Novembro!$J$26</f>
        <v>47.16</v>
      </c>
      <c r="X31" s="17">
        <f>[27]Novembro!$J$27</f>
        <v>23.400000000000002</v>
      </c>
      <c r="Y31" s="17">
        <f>[27]Novembro!$J$28</f>
        <v>47.88</v>
      </c>
      <c r="Z31" s="17">
        <f>[27]Novembro!$J$29</f>
        <v>46.440000000000005</v>
      </c>
      <c r="AA31" s="17">
        <f>[27]Novembro!$J$30</f>
        <v>30.96</v>
      </c>
      <c r="AB31" s="17">
        <f>[27]Novembro!$J$31</f>
        <v>43.2</v>
      </c>
      <c r="AC31" s="17">
        <f>[27]Novembro!$J$32</f>
        <v>32.4</v>
      </c>
      <c r="AD31" s="17">
        <f>[27]Novembro!$J$33</f>
        <v>43.56</v>
      </c>
      <c r="AE31" s="17">
        <f>[27]Novembro!$J$34</f>
        <v>37.440000000000005</v>
      </c>
      <c r="AF31" s="36">
        <f>MAX(B31:AE31)</f>
        <v>78.12</v>
      </c>
      <c r="AG31" s="2"/>
    </row>
    <row r="32" spans="1:33" ht="17.100000000000001" customHeight="1" x14ac:dyDescent="0.2">
      <c r="A32" s="15" t="s">
        <v>20</v>
      </c>
      <c r="B32" s="17" t="str">
        <f>[28]Novembro!$J$5</f>
        <v>*</v>
      </c>
      <c r="C32" s="17" t="str">
        <f>[28]Novembro!$J$6</f>
        <v>*</v>
      </c>
      <c r="D32" s="17">
        <f>[28]Novembro!$J$7</f>
        <v>20.88</v>
      </c>
      <c r="E32" s="17">
        <f>[28]Novembro!$J$8</f>
        <v>23.400000000000002</v>
      </c>
      <c r="F32" s="17">
        <f>[28]Novembro!$J$9</f>
        <v>33.480000000000004</v>
      </c>
      <c r="G32" s="17">
        <f>[28]Novembro!$J$10</f>
        <v>28.8</v>
      </c>
      <c r="H32" s="17">
        <f>[28]Novembro!$J$11</f>
        <v>22.32</v>
      </c>
      <c r="I32" s="17">
        <f>[28]Novembro!$J$12</f>
        <v>28.44</v>
      </c>
      <c r="J32" s="17">
        <f>[28]Novembro!$J$13</f>
        <v>34.56</v>
      </c>
      <c r="K32" s="17">
        <f>[28]Novembro!$J$14</f>
        <v>25.56</v>
      </c>
      <c r="L32" s="17">
        <f>[28]Novembro!$J$15</f>
        <v>39.24</v>
      </c>
      <c r="M32" s="17">
        <f>[28]Novembro!$J$16</f>
        <v>23.759999999999998</v>
      </c>
      <c r="N32" s="17">
        <f>[28]Novembro!$J$17</f>
        <v>26.64</v>
      </c>
      <c r="O32" s="17">
        <f>[28]Novembro!$J$18</f>
        <v>21.6</v>
      </c>
      <c r="P32" s="17">
        <f>[28]Novembro!$J$19</f>
        <v>18</v>
      </c>
      <c r="Q32" s="17">
        <f>[28]Novembro!$J$20</f>
        <v>28.08</v>
      </c>
      <c r="R32" s="17">
        <f>[28]Novembro!$J$21</f>
        <v>26.64</v>
      </c>
      <c r="S32" s="17">
        <f>[28]Novembro!$J$22</f>
        <v>34.56</v>
      </c>
      <c r="T32" s="17">
        <f>[28]Novembro!$J$23</f>
        <v>37.440000000000005</v>
      </c>
      <c r="U32" s="17">
        <f>[28]Novembro!$J$24</f>
        <v>27</v>
      </c>
      <c r="V32" s="17">
        <f>[28]Novembro!$J$25</f>
        <v>27</v>
      </c>
      <c r="W32" s="17">
        <f>[28]Novembro!$J$26</f>
        <v>34.56</v>
      </c>
      <c r="X32" s="17">
        <f>[28]Novembro!$J$27</f>
        <v>19.440000000000001</v>
      </c>
      <c r="Y32" s="17">
        <f>[28]Novembro!$J$28</f>
        <v>20.16</v>
      </c>
      <c r="Z32" s="17">
        <f>[28]Novembro!$J$29</f>
        <v>29.52</v>
      </c>
      <c r="AA32" s="17">
        <f>[28]Novembro!$J$30</f>
        <v>60.480000000000004</v>
      </c>
      <c r="AB32" s="17">
        <f>[28]Novembro!$J$31</f>
        <v>43.56</v>
      </c>
      <c r="AC32" s="17">
        <f>[28]Novembro!$J$32</f>
        <v>25.2</v>
      </c>
      <c r="AD32" s="17">
        <f>[28]Novembro!$J$33</f>
        <v>38.519999999999996</v>
      </c>
      <c r="AE32" s="17">
        <f>[28]Novembro!$J$34</f>
        <v>35.64</v>
      </c>
      <c r="AF32" s="36">
        <f>MAX(B32:AE32)</f>
        <v>60.480000000000004</v>
      </c>
      <c r="AG32" s="2"/>
    </row>
    <row r="33" spans="1:35" s="5" customFormat="1" ht="17.100000000000001" customHeight="1" x14ac:dyDescent="0.2">
      <c r="A33" s="29" t="s">
        <v>33</v>
      </c>
      <c r="B33" s="30">
        <f t="shared" ref="B33:AF33" si="4">MAX(B5:B32)</f>
        <v>59.760000000000005</v>
      </c>
      <c r="C33" s="30">
        <f t="shared" si="4"/>
        <v>83.52</v>
      </c>
      <c r="D33" s="30">
        <f t="shared" si="4"/>
        <v>55.800000000000004</v>
      </c>
      <c r="E33" s="30">
        <f t="shared" si="4"/>
        <v>33.840000000000003</v>
      </c>
      <c r="F33" s="30">
        <f t="shared" si="4"/>
        <v>69.12</v>
      </c>
      <c r="G33" s="30">
        <f t="shared" si="4"/>
        <v>53.28</v>
      </c>
      <c r="H33" s="30">
        <f t="shared" si="4"/>
        <v>47.88</v>
      </c>
      <c r="I33" s="30">
        <f t="shared" si="4"/>
        <v>78.12</v>
      </c>
      <c r="J33" s="30">
        <f t="shared" si="4"/>
        <v>57.6</v>
      </c>
      <c r="K33" s="30">
        <f t="shared" si="4"/>
        <v>74.88000000000001</v>
      </c>
      <c r="L33" s="30">
        <f t="shared" si="4"/>
        <v>78.84</v>
      </c>
      <c r="M33" s="30">
        <f t="shared" si="4"/>
        <v>54.36</v>
      </c>
      <c r="N33" s="30">
        <f t="shared" si="4"/>
        <v>40.680000000000007</v>
      </c>
      <c r="O33" s="30">
        <f t="shared" si="4"/>
        <v>38.159999999999997</v>
      </c>
      <c r="P33" s="30">
        <f t="shared" si="4"/>
        <v>78.12</v>
      </c>
      <c r="Q33" s="30">
        <f t="shared" si="4"/>
        <v>45.36</v>
      </c>
      <c r="R33" s="30">
        <f t="shared" si="4"/>
        <v>56.88</v>
      </c>
      <c r="S33" s="30">
        <f t="shared" si="4"/>
        <v>60.839999999999996</v>
      </c>
      <c r="T33" s="30">
        <f t="shared" si="4"/>
        <v>51.84</v>
      </c>
      <c r="U33" s="30">
        <f t="shared" si="4"/>
        <v>48.96</v>
      </c>
      <c r="V33" s="30">
        <f t="shared" si="4"/>
        <v>61.2</v>
      </c>
      <c r="W33" s="30">
        <f t="shared" si="4"/>
        <v>47.16</v>
      </c>
      <c r="X33" s="30">
        <f t="shared" si="4"/>
        <v>35.28</v>
      </c>
      <c r="Y33" s="30">
        <f t="shared" si="4"/>
        <v>47.88</v>
      </c>
      <c r="Z33" s="30">
        <f t="shared" si="4"/>
        <v>77.400000000000006</v>
      </c>
      <c r="AA33" s="30">
        <f t="shared" si="4"/>
        <v>60.480000000000004</v>
      </c>
      <c r="AB33" s="30">
        <f t="shared" si="4"/>
        <v>75.960000000000008</v>
      </c>
      <c r="AC33" s="30">
        <f t="shared" si="4"/>
        <v>78.84</v>
      </c>
      <c r="AD33" s="30">
        <f t="shared" si="4"/>
        <v>48.96</v>
      </c>
      <c r="AE33" s="30">
        <f t="shared" si="4"/>
        <v>45.36</v>
      </c>
      <c r="AF33" s="35">
        <f t="shared" si="4"/>
        <v>83.52</v>
      </c>
      <c r="AG33" s="10"/>
    </row>
    <row r="34" spans="1:35" s="57" customFormat="1" x14ac:dyDescent="0.2">
      <c r="A34" s="81"/>
      <c r="B34" s="82"/>
      <c r="C34" s="82"/>
      <c r="D34" s="82" t="s">
        <v>138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4"/>
      <c r="AG34" s="79"/>
    </row>
    <row r="35" spans="1:35" s="57" customFormat="1" x14ac:dyDescent="0.2">
      <c r="A35" s="85"/>
      <c r="B35" s="86"/>
      <c r="C35" s="86"/>
      <c r="D35" s="86"/>
      <c r="E35" s="86"/>
      <c r="F35" s="86"/>
      <c r="G35" s="86"/>
      <c r="H35" s="87"/>
      <c r="I35" s="87"/>
      <c r="J35" s="87"/>
      <c r="K35" s="87"/>
      <c r="L35" s="87" t="s">
        <v>52</v>
      </c>
      <c r="M35" s="87"/>
      <c r="N35" s="87"/>
      <c r="O35" s="87"/>
      <c r="P35" s="87"/>
      <c r="Q35" s="129" t="s">
        <v>139</v>
      </c>
      <c r="R35" s="129"/>
      <c r="S35" s="129"/>
      <c r="T35" s="129"/>
      <c r="U35" s="129"/>
      <c r="V35" s="87"/>
      <c r="W35" s="87"/>
      <c r="X35" s="87"/>
      <c r="Y35" s="87"/>
      <c r="Z35" s="88"/>
      <c r="AA35" s="88"/>
      <c r="AB35" s="88"/>
      <c r="AC35" s="87"/>
      <c r="AD35" s="89"/>
      <c r="AE35" s="87"/>
      <c r="AF35" s="90"/>
      <c r="AG35" s="78"/>
      <c r="AH35" s="77"/>
    </row>
    <row r="36" spans="1:35" s="57" customFormat="1" x14ac:dyDescent="0.2">
      <c r="A36" s="91"/>
      <c r="B36" s="87"/>
      <c r="C36" s="87"/>
      <c r="D36" s="87"/>
      <c r="E36" s="87"/>
      <c r="F36" s="87"/>
      <c r="G36" s="87"/>
      <c r="H36" s="87"/>
      <c r="I36" s="92"/>
      <c r="J36" s="92"/>
      <c r="K36" s="92"/>
      <c r="L36" s="92" t="s">
        <v>53</v>
      </c>
      <c r="M36" s="92"/>
      <c r="N36" s="92"/>
      <c r="O36" s="92"/>
      <c r="P36" s="92"/>
      <c r="Q36" s="130" t="s">
        <v>140</v>
      </c>
      <c r="R36" s="130"/>
      <c r="S36" s="130"/>
      <c r="T36" s="130"/>
      <c r="U36" s="130"/>
      <c r="V36" s="92"/>
      <c r="W36" s="92"/>
      <c r="X36" s="92"/>
      <c r="Y36" s="92"/>
      <c r="Z36" s="87"/>
      <c r="AA36" s="87"/>
      <c r="AB36" s="87"/>
      <c r="AC36" s="87"/>
      <c r="AD36" s="89"/>
      <c r="AE36" s="93"/>
      <c r="AF36" s="94"/>
      <c r="AG36" s="77"/>
      <c r="AH36" s="77"/>
      <c r="AI36" s="77"/>
    </row>
    <row r="37" spans="1:35" s="57" customFormat="1" x14ac:dyDescent="0.2">
      <c r="A37" s="91"/>
      <c r="B37" s="96"/>
      <c r="C37" s="96"/>
      <c r="D37" s="96"/>
      <c r="E37" s="96" t="s">
        <v>141</v>
      </c>
      <c r="F37" s="96"/>
      <c r="G37" s="96"/>
      <c r="H37" s="96"/>
      <c r="I37" s="96"/>
      <c r="J37" s="88"/>
      <c r="K37" s="87"/>
      <c r="L37" s="87"/>
      <c r="M37" s="87"/>
      <c r="N37" s="87"/>
      <c r="O37" s="87"/>
      <c r="P37" s="87"/>
      <c r="Q37" s="97"/>
      <c r="R37" s="97"/>
      <c r="S37" s="9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98"/>
      <c r="AG37" s="79"/>
      <c r="AH37" s="80"/>
    </row>
    <row r="38" spans="1:35" ht="13.5" thickBot="1" x14ac:dyDescent="0.25">
      <c r="A38" s="99"/>
      <c r="B38" s="100"/>
      <c r="C38" s="101"/>
      <c r="D38" s="101"/>
      <c r="E38" s="101"/>
      <c r="F38" s="101"/>
      <c r="G38" s="101"/>
      <c r="H38" s="101"/>
      <c r="I38" s="101"/>
      <c r="J38" s="101"/>
      <c r="K38" s="100"/>
      <c r="L38" s="101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2"/>
      <c r="AG38" s="2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  <c r="P42" s="2" t="s">
        <v>54</v>
      </c>
    </row>
  </sheetData>
  <sheetProtection password="C6EC" sheet="1" objects="1" scenarios="1"/>
  <mergeCells count="35">
    <mergeCell ref="Q35:U35"/>
    <mergeCell ref="Q36:U36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topLeftCell="A13" zoomScale="90" zoomScaleNormal="90" workbookViewId="0">
      <selection activeCell="P42" sqref="P42"/>
    </sheetView>
  </sheetViews>
  <sheetFormatPr defaultRowHeight="12.75" x14ac:dyDescent="0.2"/>
  <cols>
    <col min="1" max="1" width="18.28515625" style="2" customWidth="1"/>
    <col min="2" max="2" width="6.140625" style="2" customWidth="1"/>
    <col min="3" max="3" width="6.5703125" style="2" customWidth="1"/>
    <col min="4" max="4" width="6" style="2" customWidth="1"/>
    <col min="5" max="5" width="5.28515625" style="2" customWidth="1"/>
    <col min="6" max="6" width="5.5703125" style="2" customWidth="1"/>
    <col min="7" max="8" width="5.85546875" style="2" customWidth="1"/>
    <col min="9" max="9" width="7.42578125" style="2" customWidth="1"/>
    <col min="10" max="10" width="8" style="2" customWidth="1"/>
    <col min="11" max="11" width="7.7109375" style="2" customWidth="1"/>
    <col min="12" max="12" width="7.140625" style="2" customWidth="1"/>
    <col min="13" max="14" width="6" style="2" customWidth="1"/>
    <col min="15" max="16" width="5.5703125" style="2" customWidth="1"/>
    <col min="17" max="19" width="5.7109375" style="2" customWidth="1"/>
    <col min="20" max="20" width="5.5703125" style="2" customWidth="1"/>
    <col min="21" max="22" width="5.7109375" style="2" customWidth="1"/>
    <col min="23" max="23" width="5.85546875" style="2" customWidth="1"/>
    <col min="24" max="24" width="6" style="2" customWidth="1"/>
    <col min="25" max="25" width="6.42578125" style="2" customWidth="1"/>
    <col min="26" max="26" width="5.140625" style="2" customWidth="1"/>
    <col min="27" max="27" width="5.42578125" style="2" customWidth="1"/>
    <col min="28" max="28" width="6.28515625" style="2" bestFit="1" customWidth="1"/>
    <col min="29" max="29" width="6.140625" style="2" customWidth="1"/>
    <col min="30" max="30" width="6.42578125" style="2" bestFit="1" customWidth="1"/>
    <col min="31" max="31" width="5.85546875" style="2" customWidth="1"/>
    <col min="32" max="32" width="9.42578125" style="9" customWidth="1"/>
    <col min="33" max="33" width="8" style="1" customWidth="1"/>
    <col min="34" max="34" width="15" style="13" customWidth="1"/>
  </cols>
  <sheetData>
    <row r="1" spans="1:34" ht="20.100000000000001" customHeight="1" x14ac:dyDescent="0.2">
      <c r="A1" s="134" t="s">
        <v>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4" s="4" customFormat="1" ht="20.100000000000001" customHeight="1" x14ac:dyDescent="0.2">
      <c r="A2" s="133" t="s">
        <v>21</v>
      </c>
      <c r="B2" s="131" t="s">
        <v>137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43" t="s">
        <v>45</v>
      </c>
    </row>
    <row r="3" spans="1:34" s="5" customFormat="1" ht="20.100000000000001" customHeight="1" x14ac:dyDescent="0.2">
      <c r="A3" s="133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40" t="s">
        <v>44</v>
      </c>
      <c r="AG3" s="37" t="s">
        <v>41</v>
      </c>
      <c r="AH3" s="43" t="s">
        <v>46</v>
      </c>
    </row>
    <row r="4" spans="1:34" s="5" customFormat="1" ht="20.100000000000001" customHeight="1" x14ac:dyDescent="0.2">
      <c r="A4" s="133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34" t="s">
        <v>39</v>
      </c>
      <c r="AG4" s="37" t="s">
        <v>39</v>
      </c>
      <c r="AH4" s="44"/>
    </row>
    <row r="5" spans="1:34" s="5" customFormat="1" ht="20.100000000000001" customHeight="1" x14ac:dyDescent="0.2">
      <c r="A5" s="15" t="s">
        <v>47</v>
      </c>
      <c r="B5" s="16">
        <f>[1]Novembro!$K$5</f>
        <v>0.2</v>
      </c>
      <c r="C5" s="16">
        <f>[1]Novembro!$K$6</f>
        <v>24.2</v>
      </c>
      <c r="D5" s="16">
        <f>[1]Novembro!$K$7</f>
        <v>0</v>
      </c>
      <c r="E5" s="16">
        <f>[1]Novembro!$K$8</f>
        <v>0</v>
      </c>
      <c r="F5" s="16">
        <f>[1]Novembro!$K$9</f>
        <v>0</v>
      </c>
      <c r="G5" s="16">
        <f>[1]Novembro!$K$10</f>
        <v>0.8</v>
      </c>
      <c r="H5" s="16">
        <f>[1]Novembro!$K$11</f>
        <v>0.2</v>
      </c>
      <c r="I5" s="16">
        <f>[1]Novembro!$K$12</f>
        <v>0</v>
      </c>
      <c r="J5" s="16">
        <f>[1]Novembro!$K$13</f>
        <v>0</v>
      </c>
      <c r="K5" s="16">
        <f>[1]Novembro!$K$14</f>
        <v>0</v>
      </c>
      <c r="L5" s="16">
        <f>[1]Novembro!$K$15</f>
        <v>0</v>
      </c>
      <c r="M5" s="16">
        <f>[1]Novembro!$K$16</f>
        <v>6.0000000000000009</v>
      </c>
      <c r="N5" s="16">
        <f>[1]Novembro!$K$17</f>
        <v>15.8</v>
      </c>
      <c r="O5" s="16">
        <f>[1]Novembro!$K$18</f>
        <v>0.4</v>
      </c>
      <c r="P5" s="16">
        <f>[1]Novembro!$K$19</f>
        <v>0</v>
      </c>
      <c r="Q5" s="16">
        <f>[1]Novembro!$K$20</f>
        <v>0</v>
      </c>
      <c r="R5" s="16">
        <f>[1]Novembro!$K$21</f>
        <v>0</v>
      </c>
      <c r="S5" s="16">
        <f>[1]Novembro!$K$22</f>
        <v>0</v>
      </c>
      <c r="T5" s="16">
        <f>[1]Novembro!$K$23</f>
        <v>0</v>
      </c>
      <c r="U5" s="16">
        <f>[1]Novembro!$K$24</f>
        <v>0</v>
      </c>
      <c r="V5" s="16">
        <f>[1]Novembro!$K$25</f>
        <v>0</v>
      </c>
      <c r="W5" s="16">
        <f>[1]Novembro!$K$26</f>
        <v>0</v>
      </c>
      <c r="X5" s="16">
        <f>[1]Novembro!$K$27</f>
        <v>0</v>
      </c>
      <c r="Y5" s="16">
        <f>[1]Novembro!$K$28</f>
        <v>0</v>
      </c>
      <c r="Z5" s="16">
        <f>[1]Novembro!$K$29</f>
        <v>0</v>
      </c>
      <c r="AA5" s="16">
        <f>[1]Novembro!$K$30</f>
        <v>0.60000000000000009</v>
      </c>
      <c r="AB5" s="16">
        <f>[1]Novembro!$K$31</f>
        <v>0</v>
      </c>
      <c r="AC5" s="16">
        <f>[1]Novembro!$K$32</f>
        <v>2.4</v>
      </c>
      <c r="AD5" s="16">
        <f>[1]Novembro!$K$33</f>
        <v>0</v>
      </c>
      <c r="AE5" s="16">
        <f>[1]Novembro!$K$34</f>
        <v>0</v>
      </c>
      <c r="AF5" s="35">
        <f t="shared" ref="AF5:AF32" si="1">SUM(B5:AE5)</f>
        <v>50.6</v>
      </c>
      <c r="AG5" s="38">
        <f t="shared" ref="AG5:AG30" si="2">MAX(B5:AE5)</f>
        <v>24.2</v>
      </c>
      <c r="AH5" s="45">
        <f>COUNTIF(B5:AE5,"=0,0")</f>
        <v>21</v>
      </c>
    </row>
    <row r="6" spans="1:34" ht="17.100000000000001" customHeight="1" x14ac:dyDescent="0.2">
      <c r="A6" s="15" t="s">
        <v>0</v>
      </c>
      <c r="B6" s="17">
        <f>[2]Novembro!$K$5</f>
        <v>0.2</v>
      </c>
      <c r="C6" s="17">
        <f>[2]Novembro!$K$6</f>
        <v>21</v>
      </c>
      <c r="D6" s="17">
        <f>[2]Novembro!$K$7</f>
        <v>0</v>
      </c>
      <c r="E6" s="17">
        <f>[2]Novembro!$K$8</f>
        <v>0</v>
      </c>
      <c r="F6" s="17">
        <f>[2]Novembro!$K$9</f>
        <v>0</v>
      </c>
      <c r="G6" s="17">
        <f>[2]Novembro!$K$10</f>
        <v>0</v>
      </c>
      <c r="H6" s="17">
        <f>[2]Novembro!$K$11</f>
        <v>0</v>
      </c>
      <c r="I6" s="17">
        <f>[2]Novembro!$K$12</f>
        <v>1.2</v>
      </c>
      <c r="J6" s="17">
        <f>[2]Novembro!$K$13</f>
        <v>0</v>
      </c>
      <c r="K6" s="17">
        <f>[2]Novembro!$K$14</f>
        <v>0</v>
      </c>
      <c r="L6" s="17">
        <f>[2]Novembro!$K$15</f>
        <v>5.8</v>
      </c>
      <c r="M6" s="17">
        <f>[2]Novembro!$K$16</f>
        <v>0</v>
      </c>
      <c r="N6" s="17">
        <f>[2]Novembro!$K$17</f>
        <v>0</v>
      </c>
      <c r="O6" s="17">
        <f>[2]Novembro!$K$18</f>
        <v>0</v>
      </c>
      <c r="P6" s="17">
        <f>[2]Novembro!$K$19</f>
        <v>0</v>
      </c>
      <c r="Q6" s="17">
        <f>[2]Novembro!$K$20</f>
        <v>0</v>
      </c>
      <c r="R6" s="17">
        <f>[2]Novembro!$K$21</f>
        <v>0</v>
      </c>
      <c r="S6" s="17">
        <f>[2]Novembro!$K$22</f>
        <v>0</v>
      </c>
      <c r="T6" s="17">
        <f>[2]Novembro!$K$23</f>
        <v>0</v>
      </c>
      <c r="U6" s="17">
        <f>[2]Novembro!$K$24</f>
        <v>0</v>
      </c>
      <c r="V6" s="17">
        <f>[2]Novembro!$K$25</f>
        <v>0</v>
      </c>
      <c r="W6" s="17">
        <f>[2]Novembro!$K$26</f>
        <v>0</v>
      </c>
      <c r="X6" s="17">
        <f>[2]Novembro!$K$27</f>
        <v>0</v>
      </c>
      <c r="Y6" s="17">
        <f>[2]Novembro!$K$28</f>
        <v>0</v>
      </c>
      <c r="Z6" s="17">
        <f>[2]Novembro!$K$29</f>
        <v>13.4</v>
      </c>
      <c r="AA6" s="17">
        <f>[2]Novembro!$K$30</f>
        <v>0</v>
      </c>
      <c r="AB6" s="17">
        <f>[2]Novembro!$K$31</f>
        <v>0</v>
      </c>
      <c r="AC6" s="17">
        <f>[2]Novembro!$K$32</f>
        <v>0</v>
      </c>
      <c r="AD6" s="17">
        <f>[2]Novembro!$K$33</f>
        <v>2.4</v>
      </c>
      <c r="AE6" s="17">
        <f>[2]Novembro!$K$34</f>
        <v>0</v>
      </c>
      <c r="AF6" s="36">
        <f t="shared" si="1"/>
        <v>44</v>
      </c>
      <c r="AG6" s="39">
        <f t="shared" si="2"/>
        <v>21</v>
      </c>
      <c r="AH6" s="45">
        <f t="shared" ref="AH6:AH32" si="3">COUNTIF(B6:AE6,"=0,0")</f>
        <v>24</v>
      </c>
    </row>
    <row r="7" spans="1:34" ht="17.100000000000001" customHeight="1" x14ac:dyDescent="0.2">
      <c r="A7" s="15" t="s">
        <v>1</v>
      </c>
      <c r="B7" s="17">
        <f>[3]Novembro!$K$5</f>
        <v>0</v>
      </c>
      <c r="C7" s="17">
        <f>[3]Novembro!$K$6</f>
        <v>2.9999999999999996</v>
      </c>
      <c r="D7" s="17">
        <f>[3]Novembro!$K$7</f>
        <v>4.2000000000000011</v>
      </c>
      <c r="E7" s="17">
        <f>[3]Novembro!$K$8</f>
        <v>1.2</v>
      </c>
      <c r="F7" s="17">
        <f>[3]Novembro!$K$9</f>
        <v>0.2</v>
      </c>
      <c r="G7" s="17">
        <f>[3]Novembro!$K$10</f>
        <v>0</v>
      </c>
      <c r="H7" s="17">
        <f>[3]Novembro!$K$11</f>
        <v>0</v>
      </c>
      <c r="I7" s="17">
        <f>[3]Novembro!$K$12</f>
        <v>0.4</v>
      </c>
      <c r="J7" s="17">
        <f>[3]Novembro!$K$13</f>
        <v>4.4000000000000004</v>
      </c>
      <c r="K7" s="17">
        <f>[3]Novembro!$K$14</f>
        <v>0</v>
      </c>
      <c r="L7" s="17">
        <f>[3]Novembro!$K$15</f>
        <v>0</v>
      </c>
      <c r="M7" s="17">
        <f>[3]Novembro!$K$16</f>
        <v>0</v>
      </c>
      <c r="N7" s="17">
        <f>[3]Novembro!$K$17</f>
        <v>0</v>
      </c>
      <c r="O7" s="17">
        <f>[3]Novembro!$K$18</f>
        <v>0</v>
      </c>
      <c r="P7" s="17">
        <f>[3]Novembro!$K$19</f>
        <v>3.4000000000000004</v>
      </c>
      <c r="Q7" s="17">
        <f>[3]Novembro!$K$20</f>
        <v>0</v>
      </c>
      <c r="R7" s="17">
        <f>[3]Novembro!$K$21</f>
        <v>0.2</v>
      </c>
      <c r="S7" s="17">
        <f>[3]Novembro!$K$22</f>
        <v>0</v>
      </c>
      <c r="T7" s="17">
        <f>[3]Novembro!$K$23</f>
        <v>0</v>
      </c>
      <c r="U7" s="17">
        <f>[3]Novembro!$K$24</f>
        <v>0</v>
      </c>
      <c r="V7" s="17">
        <f>[3]Novembro!$K$25</f>
        <v>0</v>
      </c>
      <c r="W7" s="17">
        <f>[3]Novembro!$K$26</f>
        <v>0</v>
      </c>
      <c r="X7" s="17">
        <f>[3]Novembro!$K$27</f>
        <v>0</v>
      </c>
      <c r="Y7" s="17">
        <f>[3]Novembro!$K$28</f>
        <v>3.4</v>
      </c>
      <c r="Z7" s="17">
        <f>[3]Novembro!$K$29</f>
        <v>21</v>
      </c>
      <c r="AA7" s="17">
        <f>[3]Novembro!$K$30</f>
        <v>0</v>
      </c>
      <c r="AB7" s="17">
        <f>[3]Novembro!$K$31</f>
        <v>0</v>
      </c>
      <c r="AC7" s="17">
        <f>[3]Novembro!$K$32</f>
        <v>0</v>
      </c>
      <c r="AD7" s="17">
        <f>[3]Novembro!$K$33</f>
        <v>21.4</v>
      </c>
      <c r="AE7" s="17">
        <f>[3]Novembro!$K$34</f>
        <v>0.2</v>
      </c>
      <c r="AF7" s="36">
        <f t="shared" si="1"/>
        <v>63</v>
      </c>
      <c r="AG7" s="39">
        <f t="shared" si="2"/>
        <v>21.4</v>
      </c>
      <c r="AH7" s="45">
        <f t="shared" si="3"/>
        <v>18</v>
      </c>
    </row>
    <row r="8" spans="1:34" ht="17.100000000000001" customHeight="1" x14ac:dyDescent="0.2">
      <c r="A8" s="15" t="s">
        <v>55</v>
      </c>
      <c r="B8" s="17">
        <f>[4]Novembro!$K$5</f>
        <v>1.4</v>
      </c>
      <c r="C8" s="17">
        <f>[4]Novembro!$K$6</f>
        <v>11.999999999999998</v>
      </c>
      <c r="D8" s="17">
        <f>[4]Novembro!$K$7</f>
        <v>0</v>
      </c>
      <c r="E8" s="17">
        <f>[4]Novembro!$K$8</f>
        <v>0</v>
      </c>
      <c r="F8" s="17">
        <f>[4]Novembro!$K$9</f>
        <v>0</v>
      </c>
      <c r="G8" s="17">
        <f>[4]Novembro!$K$10</f>
        <v>0</v>
      </c>
      <c r="H8" s="17">
        <f>[4]Novembro!$K$11</f>
        <v>0</v>
      </c>
      <c r="I8" s="17">
        <f>[4]Novembro!$K$12</f>
        <v>9.4</v>
      </c>
      <c r="J8" s="17">
        <f>[4]Novembro!$K$13</f>
        <v>0</v>
      </c>
      <c r="K8" s="17">
        <f>[4]Novembro!$K$14</f>
        <v>0</v>
      </c>
      <c r="L8" s="17">
        <f>[4]Novembro!$K$15</f>
        <v>17.2</v>
      </c>
      <c r="M8" s="17">
        <f>[4]Novembro!$K$16</f>
        <v>0.2</v>
      </c>
      <c r="N8" s="17">
        <f>[4]Novembro!$K$17</f>
        <v>1</v>
      </c>
      <c r="O8" s="17">
        <f>[4]Novembro!$K$18</f>
        <v>0</v>
      </c>
      <c r="P8" s="17">
        <f>[4]Novembro!$K$19</f>
        <v>0</v>
      </c>
      <c r="Q8" s="17">
        <f>[4]Novembro!$K$20</f>
        <v>0</v>
      </c>
      <c r="R8" s="17">
        <f>[4]Novembro!$K$21</f>
        <v>0</v>
      </c>
      <c r="S8" s="17">
        <f>[4]Novembro!$K$22</f>
        <v>0</v>
      </c>
      <c r="T8" s="17">
        <f>[4]Novembro!$K$23</f>
        <v>0</v>
      </c>
      <c r="U8" s="17">
        <f>[4]Novembro!$K$24</f>
        <v>0</v>
      </c>
      <c r="V8" s="17">
        <f>[4]Novembro!$K$25</f>
        <v>0</v>
      </c>
      <c r="W8" s="17">
        <f>[4]Novembro!$K$26</f>
        <v>0</v>
      </c>
      <c r="X8" s="17">
        <f>[4]Novembro!$K$27</f>
        <v>0</v>
      </c>
      <c r="Y8" s="17">
        <f>[4]Novembro!$K$28</f>
        <v>0</v>
      </c>
      <c r="Z8" s="17">
        <f>[4]Novembro!$K$29</f>
        <v>0</v>
      </c>
      <c r="AA8" s="17">
        <f>[4]Novembro!$K$30</f>
        <v>0</v>
      </c>
      <c r="AB8" s="17">
        <f>[4]Novembro!$K$31</f>
        <v>13.6</v>
      </c>
      <c r="AC8" s="17">
        <f>[4]Novembro!$K$32</f>
        <v>2.5999999999999996</v>
      </c>
      <c r="AD8" s="17">
        <f>[4]Novembro!$K$33</f>
        <v>24.400000000000002</v>
      </c>
      <c r="AE8" s="17">
        <f>[4]Novembro!$K$34</f>
        <v>0</v>
      </c>
      <c r="AF8" s="36">
        <f t="shared" ref="AF8" si="4">SUM(B8:AE8)</f>
        <v>81.800000000000011</v>
      </c>
      <c r="AG8" s="39">
        <f t="shared" ref="AG8" si="5">MAX(B8:AE8)</f>
        <v>24.400000000000002</v>
      </c>
      <c r="AH8" s="45">
        <f t="shared" si="3"/>
        <v>21</v>
      </c>
    </row>
    <row r="9" spans="1:34" ht="17.100000000000001" customHeight="1" x14ac:dyDescent="0.2">
      <c r="A9" s="15" t="s">
        <v>48</v>
      </c>
      <c r="B9" s="17">
        <f>[5]Novembro!$K$5</f>
        <v>0</v>
      </c>
      <c r="C9" s="17">
        <f>[5]Novembro!$K$6</f>
        <v>54.600000000000009</v>
      </c>
      <c r="D9" s="17">
        <f>[5]Novembro!$K$7</f>
        <v>0</v>
      </c>
      <c r="E9" s="17">
        <f>[5]Novembro!$K$8</f>
        <v>0</v>
      </c>
      <c r="F9" s="17">
        <f>[5]Novembro!$K$9</f>
        <v>0</v>
      </c>
      <c r="G9" s="17">
        <f>[5]Novembro!$K$10</f>
        <v>0</v>
      </c>
      <c r="H9" s="17">
        <f>[5]Novembro!$K$11</f>
        <v>0</v>
      </c>
      <c r="I9" s="17">
        <f>[5]Novembro!$K$12</f>
        <v>12.4</v>
      </c>
      <c r="J9" s="17">
        <f>[5]Novembro!$K$13</f>
        <v>0</v>
      </c>
      <c r="K9" s="17">
        <f>[5]Novembro!$K$14</f>
        <v>2.4000000000000004</v>
      </c>
      <c r="L9" s="17">
        <f>[5]Novembro!$K$15</f>
        <v>0.4</v>
      </c>
      <c r="M9" s="17">
        <f>[5]Novembro!$K$16</f>
        <v>0</v>
      </c>
      <c r="N9" s="17">
        <f>[5]Novembro!$K$17</f>
        <v>0</v>
      </c>
      <c r="O9" s="17">
        <f>[5]Novembro!$K$18</f>
        <v>0</v>
      </c>
      <c r="P9" s="17">
        <f>[5]Novembro!$K$19</f>
        <v>0</v>
      </c>
      <c r="Q9" s="17">
        <f>[5]Novembro!$K$20</f>
        <v>0</v>
      </c>
      <c r="R9" s="17">
        <f>[5]Novembro!$K$21</f>
        <v>0</v>
      </c>
      <c r="S9" s="17">
        <f>[5]Novembro!$K$22</f>
        <v>0</v>
      </c>
      <c r="T9" s="17">
        <f>[5]Novembro!$K$23</f>
        <v>0</v>
      </c>
      <c r="U9" s="17">
        <f>[5]Novembro!$K$24</f>
        <v>0</v>
      </c>
      <c r="V9" s="17">
        <f>[5]Novembro!$K$25</f>
        <v>0</v>
      </c>
      <c r="W9" s="17">
        <f>[5]Novembro!$K$26</f>
        <v>0</v>
      </c>
      <c r="X9" s="17">
        <f>[5]Novembro!$K$27</f>
        <v>0</v>
      </c>
      <c r="Y9" s="17">
        <f>[5]Novembro!$K$28</f>
        <v>0</v>
      </c>
      <c r="Z9" s="17">
        <f>[5]Novembro!$K$29</f>
        <v>0</v>
      </c>
      <c r="AA9" s="17">
        <f>[5]Novembro!$K$30</f>
        <v>0</v>
      </c>
      <c r="AB9" s="17">
        <f>[5]Novembro!$K$31</f>
        <v>2</v>
      </c>
      <c r="AC9" s="17">
        <f>[5]Novembro!$K$32</f>
        <v>24.2</v>
      </c>
      <c r="AD9" s="17">
        <f>[5]Novembro!$K$33</f>
        <v>16.599999999999998</v>
      </c>
      <c r="AE9" s="17">
        <f>[5]Novembro!$K$34</f>
        <v>15.8</v>
      </c>
      <c r="AF9" s="36">
        <f t="shared" si="1"/>
        <v>128.40000000000003</v>
      </c>
      <c r="AG9" s="39">
        <f t="shared" si="2"/>
        <v>54.600000000000009</v>
      </c>
      <c r="AH9" s="45">
        <f t="shared" si="3"/>
        <v>22</v>
      </c>
    </row>
    <row r="10" spans="1:34" ht="17.100000000000001" customHeight="1" x14ac:dyDescent="0.2">
      <c r="A10" s="15" t="s">
        <v>2</v>
      </c>
      <c r="B10" s="17">
        <f>[6]Novembro!$K$5</f>
        <v>12.6</v>
      </c>
      <c r="C10" s="17">
        <f>[6]Novembro!$K$6</f>
        <v>24.2</v>
      </c>
      <c r="D10" s="17">
        <f>[6]Novembro!$K$7</f>
        <v>0</v>
      </c>
      <c r="E10" s="17">
        <f>[6]Novembro!$K$8</f>
        <v>0</v>
      </c>
      <c r="F10" s="17">
        <f>[6]Novembro!$K$9</f>
        <v>0</v>
      </c>
      <c r="G10" s="17">
        <f>[6]Novembro!$K$10</f>
        <v>0</v>
      </c>
      <c r="H10" s="17">
        <f>[6]Novembro!$K$11</f>
        <v>0</v>
      </c>
      <c r="I10" s="17">
        <f>[6]Novembro!$K$12</f>
        <v>0.4</v>
      </c>
      <c r="J10" s="17">
        <f>[6]Novembro!$K$13</f>
        <v>0</v>
      </c>
      <c r="K10" s="17">
        <f>[6]Novembro!$K$14</f>
        <v>0</v>
      </c>
      <c r="L10" s="17">
        <f>[6]Novembro!$K$15</f>
        <v>0</v>
      </c>
      <c r="M10" s="17">
        <f>[6]Novembro!$K$16</f>
        <v>6.4</v>
      </c>
      <c r="N10" s="17">
        <f>[6]Novembro!$K$17</f>
        <v>1.7999999999999998</v>
      </c>
      <c r="O10" s="17">
        <f>[6]Novembro!$K$18</f>
        <v>0</v>
      </c>
      <c r="P10" s="17">
        <f>[6]Novembro!$K$19</f>
        <v>0</v>
      </c>
      <c r="Q10" s="17">
        <f>[6]Novembro!$K$20</f>
        <v>0</v>
      </c>
      <c r="R10" s="17">
        <f>[6]Novembro!$K$21</f>
        <v>0</v>
      </c>
      <c r="S10" s="17">
        <f>[6]Novembro!$K$22</f>
        <v>0</v>
      </c>
      <c r="T10" s="17">
        <f>[6]Novembro!$K$23</f>
        <v>0</v>
      </c>
      <c r="U10" s="17">
        <f>[6]Novembro!$K$24</f>
        <v>0</v>
      </c>
      <c r="V10" s="17">
        <f>[6]Novembro!$K$25</f>
        <v>0</v>
      </c>
      <c r="W10" s="17">
        <f>[6]Novembro!$K$26</f>
        <v>0.4</v>
      </c>
      <c r="X10" s="17">
        <f>[6]Novembro!$K$27</f>
        <v>0</v>
      </c>
      <c r="Y10" s="17">
        <f>[6]Novembro!$K$28</f>
        <v>0.8</v>
      </c>
      <c r="Z10" s="17">
        <f>[6]Novembro!$K$29</f>
        <v>15.2</v>
      </c>
      <c r="AA10" s="17">
        <f>[6]Novembro!$K$30</f>
        <v>0</v>
      </c>
      <c r="AB10" s="17">
        <f>[6]Novembro!$K$31</f>
        <v>0.2</v>
      </c>
      <c r="AC10" s="17">
        <f>[6]Novembro!$K$32</f>
        <v>0.4</v>
      </c>
      <c r="AD10" s="17">
        <f>[6]Novembro!$K$33</f>
        <v>6.4</v>
      </c>
      <c r="AE10" s="17">
        <f>[6]Novembro!$K$34</f>
        <v>48</v>
      </c>
      <c r="AF10" s="36">
        <f t="shared" si="1"/>
        <v>116.79999999999998</v>
      </c>
      <c r="AG10" s="39">
        <f t="shared" si="2"/>
        <v>48</v>
      </c>
      <c r="AH10" s="45">
        <f t="shared" si="3"/>
        <v>18</v>
      </c>
    </row>
    <row r="11" spans="1:34" ht="17.100000000000001" customHeight="1" x14ac:dyDescent="0.2">
      <c r="A11" s="15" t="s">
        <v>3</v>
      </c>
      <c r="B11" s="17">
        <f>[7]Novembro!$K$5</f>
        <v>6.2</v>
      </c>
      <c r="C11" s="17">
        <f>[7]Novembro!$K$6</f>
        <v>4.6000000000000005</v>
      </c>
      <c r="D11" s="17">
        <f>[7]Novembro!$K$7</f>
        <v>0.2</v>
      </c>
      <c r="E11" s="17">
        <f>[7]Novembro!$K$8</f>
        <v>0</v>
      </c>
      <c r="F11" s="17">
        <f>[7]Novembro!$K$9</f>
        <v>0</v>
      </c>
      <c r="G11" s="17">
        <f>[7]Novembro!$K$10</f>
        <v>0</v>
      </c>
      <c r="H11" s="17">
        <f>[7]Novembro!$K$11</f>
        <v>0</v>
      </c>
      <c r="I11" s="17">
        <f>[7]Novembro!$K$12</f>
        <v>0</v>
      </c>
      <c r="J11" s="17">
        <f>[7]Novembro!$K$13</f>
        <v>0</v>
      </c>
      <c r="K11" s="17">
        <f>[7]Novembro!$K$14</f>
        <v>14</v>
      </c>
      <c r="L11" s="17">
        <f>[7]Novembro!$K$15</f>
        <v>0</v>
      </c>
      <c r="M11" s="17">
        <f>[7]Novembro!$K$16</f>
        <v>9.3999999999999986</v>
      </c>
      <c r="N11" s="17">
        <f>[7]Novembro!$K$17</f>
        <v>41.599999999999994</v>
      </c>
      <c r="O11" s="17">
        <f>[7]Novembro!$K$18</f>
        <v>4.5999999999999996</v>
      </c>
      <c r="P11" s="17">
        <f>[7]Novembro!$K$19</f>
        <v>0</v>
      </c>
      <c r="Q11" s="17">
        <f>[7]Novembro!$K$20</f>
        <v>3.6</v>
      </c>
      <c r="R11" s="17">
        <f>[7]Novembro!$K$21</f>
        <v>1.8</v>
      </c>
      <c r="S11" s="17">
        <f>[7]Novembro!$K$22</f>
        <v>0.2</v>
      </c>
      <c r="T11" s="17">
        <f>[7]Novembro!$K$23</f>
        <v>0</v>
      </c>
      <c r="U11" s="17">
        <f>[7]Novembro!$K$24</f>
        <v>0</v>
      </c>
      <c r="V11" s="17">
        <f>[7]Novembro!$K$25</f>
        <v>0</v>
      </c>
      <c r="W11" s="17">
        <f>[7]Novembro!$K$26</f>
        <v>1</v>
      </c>
      <c r="X11" s="17">
        <f>[7]Novembro!$K$27</f>
        <v>2.8</v>
      </c>
      <c r="Y11" s="17">
        <f>[7]Novembro!$K$28</f>
        <v>0</v>
      </c>
      <c r="Z11" s="17">
        <f>[7]Novembro!$K$29</f>
        <v>0</v>
      </c>
      <c r="AA11" s="17">
        <f>[7]Novembro!$K$30</f>
        <v>9.1999999999999993</v>
      </c>
      <c r="AB11" s="17">
        <f>[7]Novembro!$K$31</f>
        <v>2</v>
      </c>
      <c r="AC11" s="17">
        <f>[7]Novembro!$K$32</f>
        <v>0</v>
      </c>
      <c r="AD11" s="17">
        <f>[7]Novembro!$K$33</f>
        <v>1</v>
      </c>
      <c r="AE11" s="17">
        <f>[7]Novembro!$K$34</f>
        <v>0.4</v>
      </c>
      <c r="AF11" s="36">
        <f t="shared" si="1"/>
        <v>102.6</v>
      </c>
      <c r="AG11" s="39">
        <f t="shared" si="2"/>
        <v>41.599999999999994</v>
      </c>
      <c r="AH11" s="45">
        <f t="shared" si="3"/>
        <v>14</v>
      </c>
    </row>
    <row r="12" spans="1:34" ht="17.100000000000001" customHeight="1" x14ac:dyDescent="0.2">
      <c r="A12" s="15" t="s">
        <v>4</v>
      </c>
      <c r="B12" s="17">
        <f>[8]Novembro!$K$5</f>
        <v>0</v>
      </c>
      <c r="C12" s="17">
        <f>[8]Novembro!$K$6</f>
        <v>0</v>
      </c>
      <c r="D12" s="17">
        <f>[8]Novembro!$K$7</f>
        <v>0</v>
      </c>
      <c r="E12" s="17">
        <f>[8]Novembro!$K$8</f>
        <v>0</v>
      </c>
      <c r="F12" s="17">
        <f>[8]Novembro!$K$9</f>
        <v>0</v>
      </c>
      <c r="G12" s="17">
        <f>[8]Novembro!$K$10</f>
        <v>0</v>
      </c>
      <c r="H12" s="17">
        <f>[8]Novembro!$K$11</f>
        <v>0</v>
      </c>
      <c r="I12" s="17">
        <f>[8]Novembro!$K$12</f>
        <v>7.2</v>
      </c>
      <c r="J12" s="17">
        <f>[8]Novembro!$K$13</f>
        <v>9.6</v>
      </c>
      <c r="K12" s="17">
        <f>[8]Novembro!$K$14</f>
        <v>3.8</v>
      </c>
      <c r="L12" s="17">
        <f>[8]Novembro!$K$15</f>
        <v>10.599999999999998</v>
      </c>
      <c r="M12" s="17">
        <f>[8]Novembro!$K$16</f>
        <v>0.8</v>
      </c>
      <c r="N12" s="17">
        <f>[8]Novembro!$K$17</f>
        <v>0.8</v>
      </c>
      <c r="O12" s="17">
        <f>[8]Novembro!$K$18</f>
        <v>23.8</v>
      </c>
      <c r="P12" s="17">
        <f>[8]Novembro!$K$19</f>
        <v>0</v>
      </c>
      <c r="Q12" s="17">
        <f>[8]Novembro!$K$20</f>
        <v>0</v>
      </c>
      <c r="R12" s="17">
        <f>[8]Novembro!$K$21</f>
        <v>0</v>
      </c>
      <c r="S12" s="17">
        <f>[8]Novembro!$K$22</f>
        <v>0.4</v>
      </c>
      <c r="T12" s="17">
        <f>[8]Novembro!$K$23</f>
        <v>0.2</v>
      </c>
      <c r="U12" s="17">
        <f>[8]Novembro!$K$24</f>
        <v>0</v>
      </c>
      <c r="V12" s="17">
        <f>[8]Novembro!$K$25</f>
        <v>0</v>
      </c>
      <c r="W12" s="17">
        <f>[8]Novembro!$K$26</f>
        <v>0.2</v>
      </c>
      <c r="X12" s="17">
        <f>[8]Novembro!$K$27</f>
        <v>0</v>
      </c>
      <c r="Y12" s="17">
        <f>[8]Novembro!$K$28</f>
        <v>0</v>
      </c>
      <c r="Z12" s="17">
        <f>[8]Novembro!$K$29</f>
        <v>0</v>
      </c>
      <c r="AA12" s="17">
        <f>[8]Novembro!$K$30</f>
        <v>0</v>
      </c>
      <c r="AB12" s="17">
        <f>[8]Novembro!$K$31</f>
        <v>0</v>
      </c>
      <c r="AC12" s="17">
        <f>[8]Novembro!$K$32</f>
        <v>0</v>
      </c>
      <c r="AD12" s="17">
        <f>[8]Novembro!$K$33</f>
        <v>0</v>
      </c>
      <c r="AE12" s="17">
        <f>[8]Novembro!$K$34</f>
        <v>0</v>
      </c>
      <c r="AF12" s="36">
        <f t="shared" si="1"/>
        <v>57.4</v>
      </c>
      <c r="AG12" s="39">
        <f t="shared" si="2"/>
        <v>23.8</v>
      </c>
      <c r="AH12" s="45">
        <f t="shared" si="3"/>
        <v>20</v>
      </c>
    </row>
    <row r="13" spans="1:34" ht="17.100000000000001" customHeight="1" x14ac:dyDescent="0.2">
      <c r="A13" s="15" t="s">
        <v>5</v>
      </c>
      <c r="B13" s="18">
        <f>[9]Novembro!$K$5</f>
        <v>0</v>
      </c>
      <c r="C13" s="18">
        <f>[9]Novembro!$K$6</f>
        <v>1</v>
      </c>
      <c r="D13" s="18">
        <f>[9]Novembro!$K$7</f>
        <v>0.60000000000000009</v>
      </c>
      <c r="E13" s="18">
        <f>[9]Novembro!$K$8</f>
        <v>0.2</v>
      </c>
      <c r="F13" s="18">
        <f>[9]Novembro!$K$9</f>
        <v>0.2</v>
      </c>
      <c r="G13" s="18">
        <f>[9]Novembro!$K$10</f>
        <v>0.2</v>
      </c>
      <c r="H13" s="18">
        <f>[9]Novembro!$K$11</f>
        <v>0.2</v>
      </c>
      <c r="I13" s="18">
        <f>[9]Novembro!$K$12</f>
        <v>0</v>
      </c>
      <c r="J13" s="18">
        <f>[9]Novembro!$K$13</f>
        <v>0.4</v>
      </c>
      <c r="K13" s="18">
        <f>[9]Novembro!$K$14</f>
        <v>0.60000000000000009</v>
      </c>
      <c r="L13" s="18">
        <f>[9]Novembro!$K$15</f>
        <v>0</v>
      </c>
      <c r="M13" s="18">
        <f>[9]Novembro!$K$16</f>
        <v>0.2</v>
      </c>
      <c r="N13" s="18">
        <f>[9]Novembro!$K$17</f>
        <v>1.7999999999999998</v>
      </c>
      <c r="O13" s="18">
        <f>[9]Novembro!$K$18</f>
        <v>0.2</v>
      </c>
      <c r="P13" s="18">
        <f>[9]Novembro!$K$19</f>
        <v>0.4</v>
      </c>
      <c r="Q13" s="18">
        <f>[9]Novembro!$K$20</f>
        <v>0.2</v>
      </c>
      <c r="R13" s="18">
        <f>[9]Novembro!$K$21</f>
        <v>0.2</v>
      </c>
      <c r="S13" s="18">
        <f>[9]Novembro!$K$22</f>
        <v>0</v>
      </c>
      <c r="T13" s="18">
        <f>[9]Novembro!$K$23</f>
        <v>0</v>
      </c>
      <c r="U13" s="18">
        <f>[9]Novembro!$K$24</f>
        <v>0</v>
      </c>
      <c r="V13" s="18">
        <f>[9]Novembro!$K$25</f>
        <v>0</v>
      </c>
      <c r="W13" s="18">
        <f>[9]Novembro!$K$26</f>
        <v>0</v>
      </c>
      <c r="X13" s="18">
        <f>[9]Novembro!$K$27</f>
        <v>0</v>
      </c>
      <c r="Y13" s="18">
        <f>[9]Novembro!$K$28</f>
        <v>0</v>
      </c>
      <c r="Z13" s="18">
        <f>[9]Novembro!$K$29</f>
        <v>0</v>
      </c>
      <c r="AA13" s="18">
        <f>[9]Novembro!$K$30</f>
        <v>0</v>
      </c>
      <c r="AB13" s="18">
        <f>[9]Novembro!$K$31</f>
        <v>0</v>
      </c>
      <c r="AC13" s="18">
        <f>[9]Novembro!$K$32</f>
        <v>0</v>
      </c>
      <c r="AD13" s="18">
        <f>[9]Novembro!$K$33</f>
        <v>0</v>
      </c>
      <c r="AE13" s="18">
        <f>[9]Novembro!$K$34</f>
        <v>0</v>
      </c>
      <c r="AF13" s="36">
        <f t="shared" si="1"/>
        <v>6.4000000000000012</v>
      </c>
      <c r="AG13" s="39">
        <f t="shared" si="2"/>
        <v>1.7999999999999998</v>
      </c>
      <c r="AH13" s="45">
        <f t="shared" si="3"/>
        <v>16</v>
      </c>
    </row>
    <row r="14" spans="1:34" ht="17.100000000000001" customHeight="1" x14ac:dyDescent="0.2">
      <c r="A14" s="15" t="s">
        <v>50</v>
      </c>
      <c r="B14" s="18" t="str">
        <f>[10]Novembro!$K$5</f>
        <v>*</v>
      </c>
      <c r="C14" s="18" t="str">
        <f>[10]Novembro!$K$6</f>
        <v>*</v>
      </c>
      <c r="D14" s="18" t="str">
        <f>[10]Novembro!$K$7</f>
        <v>*</v>
      </c>
      <c r="E14" s="18" t="str">
        <f>[10]Novembro!$K$8</f>
        <v>*</v>
      </c>
      <c r="F14" s="18" t="str">
        <f>[10]Novembro!$K$9</f>
        <v>*</v>
      </c>
      <c r="G14" s="18" t="str">
        <f>[10]Novembro!$K$10</f>
        <v>*</v>
      </c>
      <c r="H14" s="18" t="str">
        <f>[10]Novembro!$K$11</f>
        <v>*</v>
      </c>
      <c r="I14" s="18" t="str">
        <f>[10]Novembro!$K$12</f>
        <v>*</v>
      </c>
      <c r="J14" s="18" t="str">
        <f>[10]Novembro!$K$13</f>
        <v>*</v>
      </c>
      <c r="K14" s="18" t="str">
        <f>[10]Novembro!$K$14</f>
        <v>*</v>
      </c>
      <c r="L14" s="18" t="str">
        <f>[10]Novembro!$K$15</f>
        <v>*</v>
      </c>
      <c r="M14" s="18" t="str">
        <f>[10]Novembro!$K$16</f>
        <v>*</v>
      </c>
      <c r="N14" s="18" t="str">
        <f>[10]Novembro!$K$17</f>
        <v>*</v>
      </c>
      <c r="O14" s="18" t="str">
        <f>[10]Novembro!$K$18</f>
        <v>*</v>
      </c>
      <c r="P14" s="18" t="str">
        <f>[10]Novembro!$K$19</f>
        <v>*</v>
      </c>
      <c r="Q14" s="18" t="str">
        <f>[10]Novembro!$K$20</f>
        <v>*</v>
      </c>
      <c r="R14" s="18" t="str">
        <f>[10]Novembro!$K$21</f>
        <v>*</v>
      </c>
      <c r="S14" s="18" t="str">
        <f>[10]Novembro!$K$22</f>
        <v>*</v>
      </c>
      <c r="T14" s="18" t="str">
        <f>[10]Novembro!$K$23</f>
        <v>*</v>
      </c>
      <c r="U14" s="18" t="str">
        <f>[10]Novembro!$K$24</f>
        <v>*</v>
      </c>
      <c r="V14" s="18" t="str">
        <f>[10]Novembro!$K$25</f>
        <v>*</v>
      </c>
      <c r="W14" s="18" t="str">
        <f>[10]Novembro!$K$26</f>
        <v>*</v>
      </c>
      <c r="X14" s="18" t="str">
        <f>[10]Novembro!$K$27</f>
        <v>*</v>
      </c>
      <c r="Y14" s="18" t="str">
        <f>[10]Novembro!$K$28</f>
        <v>*</v>
      </c>
      <c r="Z14" s="18" t="str">
        <f>[10]Novembro!$K$29</f>
        <v>*</v>
      </c>
      <c r="AA14" s="18" t="str">
        <f>[10]Novembro!$K$30</f>
        <v>*</v>
      </c>
      <c r="AB14" s="18" t="str">
        <f>[10]Novembro!$K$31</f>
        <v>*</v>
      </c>
      <c r="AC14" s="18" t="str">
        <f>[10]Novembro!$K$32</f>
        <v>*</v>
      </c>
      <c r="AD14" s="18" t="str">
        <f>[10]Novembro!$K$33</f>
        <v>*</v>
      </c>
      <c r="AE14" s="18" t="str">
        <f>[10]Novembro!$K$34</f>
        <v>*</v>
      </c>
      <c r="AF14" s="36" t="s">
        <v>146</v>
      </c>
      <c r="AG14" s="39" t="s">
        <v>146</v>
      </c>
      <c r="AH14" s="45" t="s">
        <v>146</v>
      </c>
    </row>
    <row r="15" spans="1:34" ht="17.100000000000001" customHeight="1" x14ac:dyDescent="0.2">
      <c r="A15" s="15" t="s">
        <v>6</v>
      </c>
      <c r="B15" s="18">
        <f>[11]Novembro!$K$5</f>
        <v>1.8</v>
      </c>
      <c r="C15" s="18">
        <f>[11]Novembro!$K$6</f>
        <v>24.2</v>
      </c>
      <c r="D15" s="18">
        <f>[11]Novembro!$K$7</f>
        <v>8.5999999999999979</v>
      </c>
      <c r="E15" s="18">
        <f>[11]Novembro!$K$8</f>
        <v>0</v>
      </c>
      <c r="F15" s="18">
        <f>[11]Novembro!$K$9</f>
        <v>4</v>
      </c>
      <c r="G15" s="18">
        <f>[11]Novembro!$K$10</f>
        <v>0.60000000000000009</v>
      </c>
      <c r="H15" s="18">
        <f>[11]Novembro!$K$11</f>
        <v>0</v>
      </c>
      <c r="I15" s="18">
        <f>[11]Novembro!$K$12</f>
        <v>0</v>
      </c>
      <c r="J15" s="18">
        <f>[11]Novembro!$K$13</f>
        <v>0</v>
      </c>
      <c r="K15" s="18">
        <f>[11]Novembro!$K$14</f>
        <v>6.6000000000000005</v>
      </c>
      <c r="L15" s="18">
        <f>[11]Novembro!$K$15</f>
        <v>1.8</v>
      </c>
      <c r="M15" s="18">
        <f>[11]Novembro!$K$16</f>
        <v>5.0000000000000009</v>
      </c>
      <c r="N15" s="18">
        <f>[11]Novembro!$K$17</f>
        <v>0.2</v>
      </c>
      <c r="O15" s="18">
        <f>[11]Novembro!$K$18</f>
        <v>0.2</v>
      </c>
      <c r="P15" s="18">
        <f>[11]Novembro!$K$19</f>
        <v>0</v>
      </c>
      <c r="Q15" s="18">
        <f>[11]Novembro!$K$20</f>
        <v>0.2</v>
      </c>
      <c r="R15" s="18">
        <f>[11]Novembro!$K$21</f>
        <v>0</v>
      </c>
      <c r="S15" s="18">
        <f>[11]Novembro!$K$22</f>
        <v>0.2</v>
      </c>
      <c r="T15" s="18">
        <f>[11]Novembro!$K$23</f>
        <v>0</v>
      </c>
      <c r="U15" s="18">
        <f>[11]Novembro!$K$24</f>
        <v>0</v>
      </c>
      <c r="V15" s="18">
        <f>[11]Novembro!$K$25</f>
        <v>0</v>
      </c>
      <c r="W15" s="18">
        <f>[11]Novembro!$K$26</f>
        <v>0.2</v>
      </c>
      <c r="X15" s="18">
        <f>[11]Novembro!$K$27</f>
        <v>0.2</v>
      </c>
      <c r="Y15" s="18">
        <f>[11]Novembro!$K$28</f>
        <v>0</v>
      </c>
      <c r="Z15" s="18">
        <f>[11]Novembro!$K$29</f>
        <v>0</v>
      </c>
      <c r="AA15" s="18">
        <f>[11]Novembro!$K$30</f>
        <v>0</v>
      </c>
      <c r="AB15" s="18">
        <f>[11]Novembro!$K$31</f>
        <v>0</v>
      </c>
      <c r="AC15" s="18">
        <f>[11]Novembro!$K$32</f>
        <v>0</v>
      </c>
      <c r="AD15" s="18">
        <f>[11]Novembro!$K$33</f>
        <v>0</v>
      </c>
      <c r="AE15" s="18">
        <f>[11]Novembro!$K$34</f>
        <v>0</v>
      </c>
      <c r="AF15" s="36">
        <f t="shared" si="1"/>
        <v>53.800000000000011</v>
      </c>
      <c r="AG15" s="39">
        <f t="shared" si="2"/>
        <v>24.2</v>
      </c>
      <c r="AH15" s="45">
        <f t="shared" si="3"/>
        <v>16</v>
      </c>
    </row>
    <row r="16" spans="1:34" ht="17.100000000000001" customHeight="1" x14ac:dyDescent="0.2">
      <c r="A16" s="15" t="s">
        <v>7</v>
      </c>
      <c r="B16" s="18">
        <f>[12]Novembro!$K$5</f>
        <v>0</v>
      </c>
      <c r="C16" s="18">
        <f>[12]Novembro!$K$6</f>
        <v>15.8</v>
      </c>
      <c r="D16" s="18">
        <f>[12]Novembro!$K$7</f>
        <v>0</v>
      </c>
      <c r="E16" s="18">
        <f>[12]Novembro!$K$8</f>
        <v>0</v>
      </c>
      <c r="F16" s="18">
        <f>[12]Novembro!$K$9</f>
        <v>0</v>
      </c>
      <c r="G16" s="18">
        <f>[12]Novembro!$K$10</f>
        <v>0</v>
      </c>
      <c r="H16" s="18">
        <f>[12]Novembro!$K$11</f>
        <v>0</v>
      </c>
      <c r="I16" s="18">
        <f>[12]Novembro!$K$12</f>
        <v>0</v>
      </c>
      <c r="J16" s="18">
        <f>[12]Novembro!$K$13</f>
        <v>0</v>
      </c>
      <c r="K16" s="18">
        <f>[12]Novembro!$K$14</f>
        <v>0</v>
      </c>
      <c r="L16" s="18">
        <f>[12]Novembro!$K$15</f>
        <v>0</v>
      </c>
      <c r="M16" s="18">
        <f>[12]Novembro!$K$16</f>
        <v>0</v>
      </c>
      <c r="N16" s="18">
        <f>[12]Novembro!$K$17</f>
        <v>0</v>
      </c>
      <c r="O16" s="18">
        <f>[12]Novembro!$K$18</f>
        <v>0</v>
      </c>
      <c r="P16" s="18">
        <f>[12]Novembro!$K$19</f>
        <v>0</v>
      </c>
      <c r="Q16" s="18">
        <f>[12]Novembro!$K$20</f>
        <v>0</v>
      </c>
      <c r="R16" s="18">
        <f>[12]Novembro!$K$21</f>
        <v>0</v>
      </c>
      <c r="S16" s="18">
        <f>[12]Novembro!$K$22</f>
        <v>0</v>
      </c>
      <c r="T16" s="18">
        <f>[12]Novembro!$K$23</f>
        <v>0</v>
      </c>
      <c r="U16" s="18">
        <f>[12]Novembro!$K$24</f>
        <v>0</v>
      </c>
      <c r="V16" s="18">
        <f>[12]Novembro!$K$25</f>
        <v>0</v>
      </c>
      <c r="W16" s="18">
        <f>[12]Novembro!$K$26</f>
        <v>0</v>
      </c>
      <c r="X16" s="18">
        <f>[12]Novembro!$K$27</f>
        <v>0</v>
      </c>
      <c r="Y16" s="18">
        <f>[12]Novembro!$K$28</f>
        <v>0</v>
      </c>
      <c r="Z16" s="18">
        <f>[12]Novembro!$K$29</f>
        <v>0</v>
      </c>
      <c r="AA16" s="18">
        <f>[12]Novembro!$K$30</f>
        <v>0.60000000000000009</v>
      </c>
      <c r="AB16" s="18">
        <f>[12]Novembro!$K$31</f>
        <v>0</v>
      </c>
      <c r="AC16" s="18">
        <f>[12]Novembro!$K$32</f>
        <v>5.4</v>
      </c>
      <c r="AD16" s="18">
        <f>[12]Novembro!$K$33</f>
        <v>22</v>
      </c>
      <c r="AE16" s="18">
        <f>[12]Novembro!$K$34</f>
        <v>0</v>
      </c>
      <c r="AF16" s="36">
        <f t="shared" si="1"/>
        <v>43.800000000000004</v>
      </c>
      <c r="AG16" s="39">
        <f t="shared" si="2"/>
        <v>22</v>
      </c>
      <c r="AH16" s="45">
        <f t="shared" si="3"/>
        <v>26</v>
      </c>
    </row>
    <row r="17" spans="1:35" ht="17.100000000000001" customHeight="1" x14ac:dyDescent="0.2">
      <c r="A17" s="15" t="s">
        <v>8</v>
      </c>
      <c r="B17" s="17">
        <f>[13]Novembro!$K$5</f>
        <v>0</v>
      </c>
      <c r="C17" s="17">
        <f>[13]Novembro!$K$6</f>
        <v>35.4</v>
      </c>
      <c r="D17" s="17">
        <f>[13]Novembro!$K$7</f>
        <v>0.2</v>
      </c>
      <c r="E17" s="17">
        <f>[13]Novembro!$K$8</f>
        <v>0</v>
      </c>
      <c r="F17" s="17">
        <f>[13]Novembro!$K$9</f>
        <v>0</v>
      </c>
      <c r="G17" s="17">
        <f>[13]Novembro!$K$10</f>
        <v>0</v>
      </c>
      <c r="H17" s="17">
        <f>[13]Novembro!$K$11</f>
        <v>0</v>
      </c>
      <c r="I17" s="17">
        <f>[13]Novembro!$K$12</f>
        <v>5.8000000000000007</v>
      </c>
      <c r="J17" s="17">
        <f>[13]Novembro!$K$13</f>
        <v>0</v>
      </c>
      <c r="K17" s="17">
        <f>[13]Novembro!$K$14</f>
        <v>0</v>
      </c>
      <c r="L17" s="17">
        <f>[13]Novembro!$K$15</f>
        <v>20.6</v>
      </c>
      <c r="M17" s="17">
        <f>[13]Novembro!$K$16</f>
        <v>0</v>
      </c>
      <c r="N17" s="17">
        <f>[13]Novembro!$K$17</f>
        <v>0</v>
      </c>
      <c r="O17" s="17">
        <f>[13]Novembro!$K$18</f>
        <v>0</v>
      </c>
      <c r="P17" s="17">
        <f>[13]Novembro!$K$19</f>
        <v>1.6</v>
      </c>
      <c r="Q17" s="17">
        <f>[13]Novembro!$K$20</f>
        <v>0</v>
      </c>
      <c r="R17" s="17">
        <f>[13]Novembro!$K$21</f>
        <v>0</v>
      </c>
      <c r="S17" s="17">
        <f>[13]Novembro!$K$22</f>
        <v>0</v>
      </c>
      <c r="T17" s="17">
        <f>[13]Novembro!$K$23</f>
        <v>0</v>
      </c>
      <c r="U17" s="17">
        <f>[13]Novembro!$K$24</f>
        <v>0</v>
      </c>
      <c r="V17" s="17">
        <f>[13]Novembro!$K$25</f>
        <v>0</v>
      </c>
      <c r="W17" s="17">
        <f>[13]Novembro!$K$26</f>
        <v>0</v>
      </c>
      <c r="X17" s="17">
        <f>[13]Novembro!$K$27</f>
        <v>0</v>
      </c>
      <c r="Y17" s="17">
        <f>[13]Novembro!$K$28</f>
        <v>0</v>
      </c>
      <c r="Z17" s="17">
        <f>[13]Novembro!$K$29</f>
        <v>34.200000000000003</v>
      </c>
      <c r="AA17" s="17">
        <f>[13]Novembro!$K$30</f>
        <v>0</v>
      </c>
      <c r="AB17" s="17">
        <f>[13]Novembro!$K$31</f>
        <v>0.2</v>
      </c>
      <c r="AC17" s="17">
        <f>[13]Novembro!$K$32</f>
        <v>0</v>
      </c>
      <c r="AD17" s="17">
        <f>[13]Novembro!$K$33</f>
        <v>0</v>
      </c>
      <c r="AE17" s="17">
        <f>[13]Novembro!$K$34</f>
        <v>0</v>
      </c>
      <c r="AF17" s="36">
        <f t="shared" si="1"/>
        <v>98.000000000000014</v>
      </c>
      <c r="AG17" s="39">
        <f t="shared" si="2"/>
        <v>35.4</v>
      </c>
      <c r="AH17" s="45">
        <f t="shared" si="3"/>
        <v>23</v>
      </c>
    </row>
    <row r="18" spans="1:35" ht="17.100000000000001" customHeight="1" x14ac:dyDescent="0.2">
      <c r="A18" s="15" t="s">
        <v>9</v>
      </c>
      <c r="B18" s="18" t="str">
        <f>[14]Novembro!$K$5</f>
        <v>*</v>
      </c>
      <c r="C18" s="18" t="str">
        <f>[14]Novembro!$K$6</f>
        <v>*</v>
      </c>
      <c r="D18" s="18" t="str">
        <f>[14]Novembro!$K$7</f>
        <v>*</v>
      </c>
      <c r="E18" s="18" t="str">
        <f>[14]Novembro!$K$8</f>
        <v>*</v>
      </c>
      <c r="F18" s="18" t="str">
        <f>[14]Novembro!$K$9</f>
        <v>*</v>
      </c>
      <c r="G18" s="18" t="str">
        <f>[14]Novembro!$K$10</f>
        <v>*</v>
      </c>
      <c r="H18" s="18" t="str">
        <f>[14]Novembro!$K$11</f>
        <v>*</v>
      </c>
      <c r="I18" s="18" t="str">
        <f>[14]Novembro!$K$12</f>
        <v>*</v>
      </c>
      <c r="J18" s="18" t="str">
        <f>[14]Novembro!$K$13</f>
        <v>*</v>
      </c>
      <c r="K18" s="18" t="str">
        <f>[14]Novembro!$K$14</f>
        <v>*</v>
      </c>
      <c r="L18" s="18" t="str">
        <f>[14]Novembro!$K$15</f>
        <v>*</v>
      </c>
      <c r="M18" s="18" t="str">
        <f>[14]Novembro!$K$16</f>
        <v>*</v>
      </c>
      <c r="N18" s="18" t="str">
        <f>[14]Novembro!$K$17</f>
        <v>*</v>
      </c>
      <c r="O18" s="18" t="str">
        <f>[14]Novembro!$K$18</f>
        <v>*</v>
      </c>
      <c r="P18" s="18" t="str">
        <f>[14]Novembro!$K$19</f>
        <v>*</v>
      </c>
      <c r="Q18" s="18" t="str">
        <f>[14]Novembro!$K$20</f>
        <v>*</v>
      </c>
      <c r="R18" s="18" t="str">
        <f>[14]Novembro!$K$21</f>
        <v>*</v>
      </c>
      <c r="S18" s="18" t="str">
        <f>[14]Novembro!$K$22</f>
        <v>*</v>
      </c>
      <c r="T18" s="18" t="str">
        <f>[14]Novembro!$K$23</f>
        <v>*</v>
      </c>
      <c r="U18" s="18" t="str">
        <f>[14]Novembro!$K$24</f>
        <v>*</v>
      </c>
      <c r="V18" s="18" t="str">
        <f>[14]Novembro!$K$25</f>
        <v>*</v>
      </c>
      <c r="W18" s="18">
        <f>[14]Novembro!$K$26</f>
        <v>1.8</v>
      </c>
      <c r="X18" s="18">
        <f>[14]Novembro!$K$27</f>
        <v>0</v>
      </c>
      <c r="Y18" s="18">
        <f>[14]Novembro!$K$28</f>
        <v>0</v>
      </c>
      <c r="Z18" s="18">
        <f>[14]Novembro!$K$29</f>
        <v>3.6</v>
      </c>
      <c r="AA18" s="18">
        <f>[14]Novembro!$K$30</f>
        <v>0.2</v>
      </c>
      <c r="AB18" s="18">
        <f>[14]Novembro!$K$31</f>
        <v>0.2</v>
      </c>
      <c r="AC18" s="18">
        <f>[14]Novembro!$K$32</f>
        <v>2.4</v>
      </c>
      <c r="AD18" s="18">
        <f>[14]Novembro!$K$33</f>
        <v>18.799999999999997</v>
      </c>
      <c r="AE18" s="18">
        <f>[14]Novembro!$K$34</f>
        <v>0</v>
      </c>
      <c r="AF18" s="36">
        <f t="shared" si="1"/>
        <v>27</v>
      </c>
      <c r="AG18" s="39">
        <f t="shared" si="2"/>
        <v>18.799999999999997</v>
      </c>
      <c r="AH18" s="45">
        <f t="shared" si="3"/>
        <v>3</v>
      </c>
    </row>
    <row r="19" spans="1:35" ht="17.100000000000001" customHeight="1" x14ac:dyDescent="0.2">
      <c r="A19" s="15" t="s">
        <v>49</v>
      </c>
      <c r="B19" s="18">
        <f>[15]Novembro!$K$5</f>
        <v>0</v>
      </c>
      <c r="C19" s="18">
        <f>[15]Novembro!$K$6</f>
        <v>33.200000000000003</v>
      </c>
      <c r="D19" s="18">
        <f>[15]Novembro!$K$7</f>
        <v>0.2</v>
      </c>
      <c r="E19" s="18">
        <f>[15]Novembro!$K$8</f>
        <v>0</v>
      </c>
      <c r="F19" s="18">
        <f>[15]Novembro!$K$9</f>
        <v>0</v>
      </c>
      <c r="G19" s="18">
        <f>[15]Novembro!$K$10</f>
        <v>0</v>
      </c>
      <c r="H19" s="18">
        <f>[15]Novembro!$K$11</f>
        <v>0</v>
      </c>
      <c r="I19" s="18">
        <f>[15]Novembro!$K$12</f>
        <v>7.2000000000000011</v>
      </c>
      <c r="J19" s="18">
        <f>[15]Novembro!$K$13</f>
        <v>0</v>
      </c>
      <c r="K19" s="18">
        <f>[15]Novembro!$K$14</f>
        <v>0</v>
      </c>
      <c r="L19" s="18">
        <f>[15]Novembro!$K$15</f>
        <v>15.2</v>
      </c>
      <c r="M19" s="18">
        <f>[15]Novembro!$K$16</f>
        <v>0</v>
      </c>
      <c r="N19" s="18">
        <f>[15]Novembro!$K$17</f>
        <v>0</v>
      </c>
      <c r="O19" s="18">
        <f>[15]Novembro!$K$18</f>
        <v>0</v>
      </c>
      <c r="P19" s="18">
        <f>[15]Novembro!$K$19</f>
        <v>0</v>
      </c>
      <c r="Q19" s="18">
        <f>[15]Novembro!$K$20</f>
        <v>0</v>
      </c>
      <c r="R19" s="18">
        <f>[15]Novembro!$K$21</f>
        <v>0</v>
      </c>
      <c r="S19" s="18">
        <f>[15]Novembro!$K$22</f>
        <v>0</v>
      </c>
      <c r="T19" s="18">
        <f>[15]Novembro!$K$23</f>
        <v>0</v>
      </c>
      <c r="U19" s="18">
        <f>[15]Novembro!$K$24</f>
        <v>0</v>
      </c>
      <c r="V19" s="18">
        <f>[15]Novembro!$K$25</f>
        <v>0</v>
      </c>
      <c r="W19" s="18">
        <f>[15]Novembro!$K$26</f>
        <v>0</v>
      </c>
      <c r="X19" s="18">
        <f>[15]Novembro!$K$27</f>
        <v>0</v>
      </c>
      <c r="Y19" s="18">
        <f>[15]Novembro!$K$28</f>
        <v>0</v>
      </c>
      <c r="Z19" s="18">
        <f>[15]Novembro!$K$29</f>
        <v>0</v>
      </c>
      <c r="AA19" s="18">
        <f>[15]Novembro!$K$30</f>
        <v>0</v>
      </c>
      <c r="AB19" s="18">
        <f>[15]Novembro!$K$31</f>
        <v>0</v>
      </c>
      <c r="AC19" s="18">
        <f>[15]Novembro!$K$32</f>
        <v>4.2</v>
      </c>
      <c r="AD19" s="18">
        <f>[15]Novembro!$K$33</f>
        <v>3.8000000000000003</v>
      </c>
      <c r="AE19" s="18">
        <f>[15]Novembro!$K$34</f>
        <v>12.799999999999999</v>
      </c>
      <c r="AF19" s="36">
        <f t="shared" si="1"/>
        <v>76.600000000000009</v>
      </c>
      <c r="AG19" s="39">
        <f t="shared" si="2"/>
        <v>33.200000000000003</v>
      </c>
      <c r="AH19" s="45">
        <f t="shared" si="3"/>
        <v>23</v>
      </c>
      <c r="AI19" s="46" t="s">
        <v>54</v>
      </c>
    </row>
    <row r="20" spans="1:35" ht="17.100000000000001" customHeight="1" x14ac:dyDescent="0.2">
      <c r="A20" s="15" t="s">
        <v>10</v>
      </c>
      <c r="B20" s="18" t="str">
        <f>[16]Novembro!$K$5</f>
        <v>*</v>
      </c>
      <c r="C20" s="18" t="str">
        <f>[16]Novembro!$K$6</f>
        <v>*</v>
      </c>
      <c r="D20" s="18" t="str">
        <f>[16]Novembro!$K$7</f>
        <v>*</v>
      </c>
      <c r="E20" s="18" t="str">
        <f>[16]Novembro!$K$8</f>
        <v>*</v>
      </c>
      <c r="F20" s="18" t="str">
        <f>[16]Novembro!$K$9</f>
        <v>*</v>
      </c>
      <c r="G20" s="18" t="str">
        <f>[16]Novembro!$K$10</f>
        <v>*</v>
      </c>
      <c r="H20" s="18" t="str">
        <f>[16]Novembro!$K$11</f>
        <v>*</v>
      </c>
      <c r="I20" s="18" t="str">
        <f>[16]Novembro!$K$12</f>
        <v>*</v>
      </c>
      <c r="J20" s="18" t="str">
        <f>[16]Novembro!$K$13</f>
        <v>*</v>
      </c>
      <c r="K20" s="18" t="str">
        <f>[16]Novembro!$K$14</f>
        <v>*</v>
      </c>
      <c r="L20" s="18" t="str">
        <f>[16]Novembro!$K$15</f>
        <v>*</v>
      </c>
      <c r="M20" s="18" t="str">
        <f>[16]Novembro!$K$16</f>
        <v>*</v>
      </c>
      <c r="N20" s="18" t="str">
        <f>[16]Novembro!$K$17</f>
        <v>*</v>
      </c>
      <c r="O20" s="18" t="str">
        <f>[16]Novembro!$K$18</f>
        <v>*</v>
      </c>
      <c r="P20" s="18" t="str">
        <f>[16]Novembro!$K$19</f>
        <v>*</v>
      </c>
      <c r="Q20" s="18" t="str">
        <f>[16]Novembro!$K$20</f>
        <v>*</v>
      </c>
      <c r="R20" s="18" t="str">
        <f>[16]Novembro!$K$21</f>
        <v>*</v>
      </c>
      <c r="S20" s="18" t="str">
        <f>[16]Novembro!$K$22</f>
        <v>*</v>
      </c>
      <c r="T20" s="18" t="str">
        <f>[16]Novembro!$K$23</f>
        <v>*</v>
      </c>
      <c r="U20" s="18" t="str">
        <f>[16]Novembro!$K$24</f>
        <v>*</v>
      </c>
      <c r="V20" s="18" t="str">
        <f>[16]Novembro!$K$25</f>
        <v>*</v>
      </c>
      <c r="W20" s="18">
        <f>[16]Novembro!$K$26</f>
        <v>3.6</v>
      </c>
      <c r="X20" s="18">
        <f>[16]Novembro!$K$27</f>
        <v>0</v>
      </c>
      <c r="Y20" s="18">
        <f>[16]Novembro!$K$28</f>
        <v>0</v>
      </c>
      <c r="Z20" s="18">
        <f>[16]Novembro!$K$29</f>
        <v>0</v>
      </c>
      <c r="AA20" s="18">
        <f>[16]Novembro!$K$30</f>
        <v>0</v>
      </c>
      <c r="AB20" s="18">
        <f>[16]Novembro!$K$31</f>
        <v>0</v>
      </c>
      <c r="AC20" s="18">
        <f>[16]Novembro!$K$32</f>
        <v>0.2</v>
      </c>
      <c r="AD20" s="18">
        <f>[16]Novembro!$K$33</f>
        <v>1.6</v>
      </c>
      <c r="AE20" s="18">
        <f>[16]Novembro!$K$34</f>
        <v>0</v>
      </c>
      <c r="AF20" s="36">
        <f t="shared" si="1"/>
        <v>5.4</v>
      </c>
      <c r="AG20" s="39">
        <f t="shared" si="2"/>
        <v>3.6</v>
      </c>
      <c r="AH20" s="45">
        <f t="shared" si="3"/>
        <v>6</v>
      </c>
    </row>
    <row r="21" spans="1:35" ht="17.100000000000001" customHeight="1" x14ac:dyDescent="0.2">
      <c r="A21" s="15" t="s">
        <v>11</v>
      </c>
      <c r="B21" s="18">
        <f>[17]Novembro!$K$5</f>
        <v>0</v>
      </c>
      <c r="C21" s="18">
        <f>[17]Novembro!$K$6</f>
        <v>17</v>
      </c>
      <c r="D21" s="18">
        <f>[17]Novembro!$K$7</f>
        <v>0</v>
      </c>
      <c r="E21" s="18">
        <f>[17]Novembro!$K$8</f>
        <v>0</v>
      </c>
      <c r="F21" s="18">
        <f>[17]Novembro!$K$9</f>
        <v>0</v>
      </c>
      <c r="G21" s="18">
        <f>[17]Novembro!$K$10</f>
        <v>0</v>
      </c>
      <c r="H21" s="18">
        <f>[17]Novembro!$K$11</f>
        <v>0</v>
      </c>
      <c r="I21" s="18">
        <f>[17]Novembro!$K$12</f>
        <v>0.60000000000000009</v>
      </c>
      <c r="J21" s="18">
        <f>[17]Novembro!$K$13</f>
        <v>0</v>
      </c>
      <c r="K21" s="18">
        <f>[17]Novembro!$K$14</f>
        <v>2.2000000000000002</v>
      </c>
      <c r="L21" s="18">
        <f>[17]Novembro!$K$15</f>
        <v>2.4</v>
      </c>
      <c r="M21" s="18">
        <f>[17]Novembro!$K$16</f>
        <v>0.2</v>
      </c>
      <c r="N21" s="18">
        <f>[17]Novembro!$K$17</f>
        <v>0</v>
      </c>
      <c r="O21" s="18">
        <f>[17]Novembro!$K$18</f>
        <v>0</v>
      </c>
      <c r="P21" s="18">
        <f>[17]Novembro!$K$19</f>
        <v>0</v>
      </c>
      <c r="Q21" s="18">
        <f>[17]Novembro!$K$20</f>
        <v>0</v>
      </c>
      <c r="R21" s="18">
        <f>[17]Novembro!$K$21</f>
        <v>0</v>
      </c>
      <c r="S21" s="18">
        <f>[17]Novembro!$K$22</f>
        <v>0</v>
      </c>
      <c r="T21" s="18">
        <f>[17]Novembro!$K$23</f>
        <v>0</v>
      </c>
      <c r="U21" s="18">
        <f>[17]Novembro!$K$24</f>
        <v>0</v>
      </c>
      <c r="V21" s="18">
        <f>[17]Novembro!$K$25</f>
        <v>0</v>
      </c>
      <c r="W21" s="18">
        <f>[17]Novembro!$K$26</f>
        <v>0</v>
      </c>
      <c r="X21" s="18">
        <f>[17]Novembro!$K$27</f>
        <v>0</v>
      </c>
      <c r="Y21" s="18">
        <f>[17]Novembro!$K$28</f>
        <v>0</v>
      </c>
      <c r="Z21" s="18">
        <f>[17]Novembro!$K$29</f>
        <v>0</v>
      </c>
      <c r="AA21" s="18">
        <f>[17]Novembro!$K$30</f>
        <v>5.0000000000000009</v>
      </c>
      <c r="AB21" s="18">
        <f>[17]Novembro!$K$31</f>
        <v>0</v>
      </c>
      <c r="AC21" s="18">
        <f>[17]Novembro!$K$32</f>
        <v>0.8</v>
      </c>
      <c r="AD21" s="18">
        <f>[17]Novembro!$K$33</f>
        <v>3.8</v>
      </c>
      <c r="AE21" s="18">
        <f>[17]Novembro!$K$34</f>
        <v>0</v>
      </c>
      <c r="AF21" s="36">
        <f t="shared" si="1"/>
        <v>32</v>
      </c>
      <c r="AG21" s="39">
        <f t="shared" si="2"/>
        <v>17</v>
      </c>
      <c r="AH21" s="45">
        <f t="shared" si="3"/>
        <v>22</v>
      </c>
    </row>
    <row r="22" spans="1:35" ht="17.100000000000001" customHeight="1" x14ac:dyDescent="0.2">
      <c r="A22" s="15" t="s">
        <v>12</v>
      </c>
      <c r="B22" s="18">
        <f>[18]Novembro!$K$5</f>
        <v>0</v>
      </c>
      <c r="C22" s="18">
        <f>[18]Novembro!$K$6</f>
        <v>64.2</v>
      </c>
      <c r="D22" s="18">
        <f>[18]Novembro!$K$7</f>
        <v>0.4</v>
      </c>
      <c r="E22" s="18">
        <f>[18]Novembro!$K$8</f>
        <v>0</v>
      </c>
      <c r="F22" s="18">
        <f>[18]Novembro!$K$9</f>
        <v>0</v>
      </c>
      <c r="G22" s="18">
        <f>[18]Novembro!$K$10</f>
        <v>0</v>
      </c>
      <c r="H22" s="18">
        <f>[18]Novembro!$K$11</f>
        <v>0</v>
      </c>
      <c r="I22" s="18">
        <f>[18]Novembro!$K$12</f>
        <v>22.6</v>
      </c>
      <c r="J22" s="18">
        <f>[18]Novembro!$K$13</f>
        <v>0.2</v>
      </c>
      <c r="K22" s="18">
        <f>[18]Novembro!$K$14</f>
        <v>0</v>
      </c>
      <c r="L22" s="18">
        <f>[18]Novembro!$K$15</f>
        <v>0.2</v>
      </c>
      <c r="M22" s="18">
        <f>[18]Novembro!$K$16</f>
        <v>3.2</v>
      </c>
      <c r="N22" s="18">
        <f>[18]Novembro!$K$17</f>
        <v>0</v>
      </c>
      <c r="O22" s="18">
        <f>[18]Novembro!$K$18</f>
        <v>0</v>
      </c>
      <c r="P22" s="18">
        <f>[18]Novembro!$K$19</f>
        <v>12</v>
      </c>
      <c r="Q22" s="18">
        <f>[18]Novembro!$K$20</f>
        <v>0.2</v>
      </c>
      <c r="R22" s="18">
        <f>[18]Novembro!$K$21</f>
        <v>16.8</v>
      </c>
      <c r="S22" s="18">
        <f>[18]Novembro!$K$22</f>
        <v>0</v>
      </c>
      <c r="T22" s="18">
        <f>[18]Novembro!$K$23</f>
        <v>0</v>
      </c>
      <c r="U22" s="18">
        <f>[18]Novembro!$K$24</f>
        <v>0</v>
      </c>
      <c r="V22" s="18">
        <f>[18]Novembro!$K$25</f>
        <v>0</v>
      </c>
      <c r="W22" s="18">
        <f>[18]Novembro!$K$26</f>
        <v>0.2</v>
      </c>
      <c r="X22" s="18">
        <f>[18]Novembro!$K$27</f>
        <v>0</v>
      </c>
      <c r="Y22" s="18">
        <f>[18]Novembro!$K$28</f>
        <v>3.2</v>
      </c>
      <c r="Z22" s="18">
        <f>[18]Novembro!$K$29</f>
        <v>0</v>
      </c>
      <c r="AA22" s="18">
        <f>[18]Novembro!$K$30</f>
        <v>0.4</v>
      </c>
      <c r="AB22" s="18">
        <f>[18]Novembro!$K$31</f>
        <v>0</v>
      </c>
      <c r="AC22" s="18">
        <f>[18]Novembro!$K$32</f>
        <v>0</v>
      </c>
      <c r="AD22" s="18">
        <f>[18]Novembro!$K$33</f>
        <v>0.2</v>
      </c>
      <c r="AE22" s="18">
        <f>[18]Novembro!$K$34</f>
        <v>1.6</v>
      </c>
      <c r="AF22" s="36">
        <f t="shared" si="1"/>
        <v>125.40000000000003</v>
      </c>
      <c r="AG22" s="39">
        <f t="shared" si="2"/>
        <v>64.2</v>
      </c>
      <c r="AH22" s="45">
        <f t="shared" si="3"/>
        <v>16</v>
      </c>
    </row>
    <row r="23" spans="1:35" ht="17.100000000000001" customHeight="1" x14ac:dyDescent="0.2">
      <c r="A23" s="15" t="s">
        <v>13</v>
      </c>
      <c r="B23" s="18">
        <f>[19]Novembro!$K$5</f>
        <v>0</v>
      </c>
      <c r="C23" s="18">
        <f>[19]Novembro!$K$6</f>
        <v>46.8</v>
      </c>
      <c r="D23" s="18">
        <f>[19]Novembro!$K$7</f>
        <v>1</v>
      </c>
      <c r="E23" s="18">
        <f>[19]Novembro!$K$8</f>
        <v>0</v>
      </c>
      <c r="F23" s="18">
        <f>[19]Novembro!$K$9</f>
        <v>0</v>
      </c>
      <c r="G23" s="18">
        <f>[19]Novembro!$K$10</f>
        <v>0</v>
      </c>
      <c r="H23" s="18">
        <f>[19]Novembro!$K$11</f>
        <v>0</v>
      </c>
      <c r="I23" s="18">
        <f>[19]Novembro!$K$12</f>
        <v>9.6</v>
      </c>
      <c r="J23" s="18">
        <f>[19]Novembro!$K$13</f>
        <v>0</v>
      </c>
      <c r="K23" s="18">
        <f>[19]Novembro!$K$14</f>
        <v>0</v>
      </c>
      <c r="L23" s="18">
        <f>[19]Novembro!$K$15</f>
        <v>4.4000000000000004</v>
      </c>
      <c r="M23" s="18">
        <f>[19]Novembro!$K$16</f>
        <v>9.8000000000000007</v>
      </c>
      <c r="N23" s="18">
        <f>[19]Novembro!$K$17</f>
        <v>0</v>
      </c>
      <c r="O23" s="18">
        <f>[19]Novembro!$K$18</f>
        <v>0</v>
      </c>
      <c r="P23" s="18">
        <f>[19]Novembro!$K$19</f>
        <v>22.6</v>
      </c>
      <c r="Q23" s="18">
        <f>[19]Novembro!$K$20</f>
        <v>40.6</v>
      </c>
      <c r="R23" s="18">
        <f>[19]Novembro!$K$21</f>
        <v>0</v>
      </c>
      <c r="S23" s="18">
        <f>[19]Novembro!$K$22</f>
        <v>0</v>
      </c>
      <c r="T23" s="18">
        <f>[19]Novembro!$K$23</f>
        <v>0</v>
      </c>
      <c r="U23" s="18">
        <f>[19]Novembro!$K$24</f>
        <v>0</v>
      </c>
      <c r="V23" s="18">
        <f>[19]Novembro!$K$25</f>
        <v>3</v>
      </c>
      <c r="W23" s="18">
        <f>[19]Novembro!$K$26</f>
        <v>0</v>
      </c>
      <c r="X23" s="18">
        <f>[19]Novembro!$K$27</f>
        <v>0</v>
      </c>
      <c r="Y23" s="18">
        <f>[19]Novembro!$K$28</f>
        <v>0</v>
      </c>
      <c r="Z23" s="18">
        <f>[19]Novembro!$K$29</f>
        <v>0</v>
      </c>
      <c r="AA23" s="18">
        <f>[19]Novembro!$K$30</f>
        <v>1.4</v>
      </c>
      <c r="AB23" s="18">
        <f>[19]Novembro!$K$31</f>
        <v>0</v>
      </c>
      <c r="AC23" s="18">
        <f>[19]Novembro!$K$32</f>
        <v>0</v>
      </c>
      <c r="AD23" s="18">
        <f>[19]Novembro!$K$33</f>
        <v>0</v>
      </c>
      <c r="AE23" s="18">
        <f>[19]Novembro!$K$34</f>
        <v>0</v>
      </c>
      <c r="AF23" s="36">
        <f t="shared" si="1"/>
        <v>139.19999999999999</v>
      </c>
      <c r="AG23" s="39">
        <f t="shared" si="2"/>
        <v>46.8</v>
      </c>
      <c r="AH23" s="45">
        <f t="shared" si="3"/>
        <v>21</v>
      </c>
    </row>
    <row r="24" spans="1:35" ht="17.100000000000001" customHeight="1" x14ac:dyDescent="0.2">
      <c r="A24" s="15" t="s">
        <v>14</v>
      </c>
      <c r="B24" s="18">
        <f>[20]Novembro!$K$5</f>
        <v>2</v>
      </c>
      <c r="C24" s="18">
        <f>[20]Novembro!$K$6</f>
        <v>5.6000000000000005</v>
      </c>
      <c r="D24" s="18">
        <f>[20]Novembro!$K$7</f>
        <v>0.2</v>
      </c>
      <c r="E24" s="18">
        <f>[20]Novembro!$K$8</f>
        <v>0.2</v>
      </c>
      <c r="F24" s="18">
        <f>[20]Novembro!$K$9</f>
        <v>0</v>
      </c>
      <c r="G24" s="18">
        <f>[20]Novembro!$K$10</f>
        <v>0</v>
      </c>
      <c r="H24" s="18">
        <f>[20]Novembro!$K$11</f>
        <v>0</v>
      </c>
      <c r="I24" s="18">
        <f>[20]Novembro!$K$12</f>
        <v>0</v>
      </c>
      <c r="J24" s="18">
        <f>[20]Novembro!$K$13</f>
        <v>0</v>
      </c>
      <c r="K24" s="18">
        <f>[20]Novembro!$K$14</f>
        <v>0</v>
      </c>
      <c r="L24" s="18">
        <f>[20]Novembro!$K$15</f>
        <v>10.999999999999998</v>
      </c>
      <c r="M24" s="18">
        <f>[20]Novembro!$K$16</f>
        <v>0.60000000000000009</v>
      </c>
      <c r="N24" s="18">
        <f>[20]Novembro!$K$17</f>
        <v>21.4</v>
      </c>
      <c r="O24" s="18">
        <f>[20]Novembro!$K$18</f>
        <v>6.6000000000000005</v>
      </c>
      <c r="P24" s="18">
        <f>[20]Novembro!$K$19</f>
        <v>0</v>
      </c>
      <c r="Q24" s="18">
        <f>[20]Novembro!$K$20</f>
        <v>0</v>
      </c>
      <c r="R24" s="18">
        <f>[20]Novembro!$K$21</f>
        <v>29.599999999999998</v>
      </c>
      <c r="S24" s="18">
        <f>[20]Novembro!$K$22</f>
        <v>0</v>
      </c>
      <c r="T24" s="18">
        <f>[20]Novembro!$K$23</f>
        <v>0</v>
      </c>
      <c r="U24" s="18">
        <f>[20]Novembro!$K$24</f>
        <v>0</v>
      </c>
      <c r="V24" s="18">
        <f>[20]Novembro!$K$25</f>
        <v>0</v>
      </c>
      <c r="W24" s="18">
        <f>[20]Novembro!$K$26</f>
        <v>0</v>
      </c>
      <c r="X24" s="18">
        <f>[20]Novembro!$K$27</f>
        <v>1.4</v>
      </c>
      <c r="Y24" s="18">
        <f>[20]Novembro!$K$28</f>
        <v>0</v>
      </c>
      <c r="Z24" s="18">
        <f>[20]Novembro!$K$29</f>
        <v>0</v>
      </c>
      <c r="AA24" s="18">
        <f>[20]Novembro!$K$30</f>
        <v>0</v>
      </c>
      <c r="AB24" s="18">
        <f>[20]Novembro!$K$31</f>
        <v>20.599999999999998</v>
      </c>
      <c r="AC24" s="18">
        <f>[20]Novembro!$K$32</f>
        <v>0</v>
      </c>
      <c r="AD24" s="18">
        <f>[20]Novembro!$K$33</f>
        <v>15</v>
      </c>
      <c r="AE24" s="18">
        <f>[20]Novembro!$K$34</f>
        <v>0</v>
      </c>
      <c r="AF24" s="36">
        <f t="shared" si="1"/>
        <v>114.2</v>
      </c>
      <c r="AG24" s="39">
        <f t="shared" si="2"/>
        <v>29.599999999999998</v>
      </c>
      <c r="AH24" s="45">
        <f t="shared" si="3"/>
        <v>18</v>
      </c>
    </row>
    <row r="25" spans="1:35" ht="17.100000000000001" customHeight="1" x14ac:dyDescent="0.2">
      <c r="A25" s="15" t="s">
        <v>15</v>
      </c>
      <c r="B25" s="18">
        <f>[21]Novembro!$K$5</f>
        <v>0</v>
      </c>
      <c r="C25" s="18">
        <f>[21]Novembro!$K$6</f>
        <v>53.2</v>
      </c>
      <c r="D25" s="18">
        <f>[21]Novembro!$K$7</f>
        <v>0</v>
      </c>
      <c r="E25" s="18">
        <f>[21]Novembro!$K$8</f>
        <v>0</v>
      </c>
      <c r="F25" s="18">
        <f>[21]Novembro!$K$9</f>
        <v>0</v>
      </c>
      <c r="G25" s="18">
        <f>[21]Novembro!$K$10</f>
        <v>0</v>
      </c>
      <c r="H25" s="18">
        <f>[21]Novembro!$K$11</f>
        <v>0</v>
      </c>
      <c r="I25" s="18">
        <f>[21]Novembro!$K$12</f>
        <v>11.4</v>
      </c>
      <c r="J25" s="18">
        <f>[21]Novembro!$K$13</f>
        <v>0</v>
      </c>
      <c r="K25" s="18">
        <f>[21]Novembro!$K$14</f>
        <v>0</v>
      </c>
      <c r="L25" s="18">
        <f>[21]Novembro!$K$15</f>
        <v>3.8000000000000003</v>
      </c>
      <c r="M25" s="18">
        <f>[21]Novembro!$K$16</f>
        <v>0</v>
      </c>
      <c r="N25" s="18">
        <f>[21]Novembro!$K$17</f>
        <v>0</v>
      </c>
      <c r="O25" s="18">
        <f>[21]Novembro!$K$18</f>
        <v>0</v>
      </c>
      <c r="P25" s="18">
        <f>[21]Novembro!$K$19</f>
        <v>0</v>
      </c>
      <c r="Q25" s="18">
        <f>[21]Novembro!$K$20</f>
        <v>0</v>
      </c>
      <c r="R25" s="18">
        <f>[21]Novembro!$K$21</f>
        <v>0</v>
      </c>
      <c r="S25" s="18">
        <f>[21]Novembro!$K$22</f>
        <v>0</v>
      </c>
      <c r="T25" s="18">
        <f>[21]Novembro!$K$23</f>
        <v>0</v>
      </c>
      <c r="U25" s="18">
        <f>[21]Novembro!$K$24</f>
        <v>0</v>
      </c>
      <c r="V25" s="18">
        <f>[21]Novembro!$K$25</f>
        <v>0</v>
      </c>
      <c r="W25" s="18">
        <f>[21]Novembro!$K$26</f>
        <v>0</v>
      </c>
      <c r="X25" s="18">
        <f>[21]Novembro!$K$27</f>
        <v>2</v>
      </c>
      <c r="Y25" s="18">
        <f>[21]Novembro!$K$28</f>
        <v>0</v>
      </c>
      <c r="Z25" s="18">
        <f>[21]Novembro!$K$29</f>
        <v>9.8000000000000007</v>
      </c>
      <c r="AA25" s="18">
        <f>[21]Novembro!$K$30</f>
        <v>0</v>
      </c>
      <c r="AB25" s="18">
        <f>[21]Novembro!$K$31</f>
        <v>0</v>
      </c>
      <c r="AC25" s="18">
        <f>[21]Novembro!$K$32</f>
        <v>14</v>
      </c>
      <c r="AD25" s="18">
        <f>[21]Novembro!$K$33</f>
        <v>6.4000000000000012</v>
      </c>
      <c r="AE25" s="18">
        <f>[21]Novembro!$K$34</f>
        <v>0</v>
      </c>
      <c r="AF25" s="36">
        <f t="shared" si="1"/>
        <v>100.60000000000001</v>
      </c>
      <c r="AG25" s="39">
        <f t="shared" si="2"/>
        <v>53.2</v>
      </c>
      <c r="AH25" s="45">
        <f t="shared" si="3"/>
        <v>23</v>
      </c>
    </row>
    <row r="26" spans="1:35" ht="17.100000000000001" customHeight="1" x14ac:dyDescent="0.2">
      <c r="A26" s="15" t="s">
        <v>16</v>
      </c>
      <c r="B26" s="18">
        <f>[22]Novembro!$K$5</f>
        <v>0</v>
      </c>
      <c r="C26" s="18">
        <f>[22]Novembro!$K$6</f>
        <v>0.2</v>
      </c>
      <c r="D26" s="18">
        <f>[22]Novembro!$K$7</f>
        <v>0</v>
      </c>
      <c r="E26" s="18">
        <f>[22]Novembro!$K$8</f>
        <v>0</v>
      </c>
      <c r="F26" s="18">
        <f>[22]Novembro!$K$9</f>
        <v>0</v>
      </c>
      <c r="G26" s="18">
        <f>[22]Novembro!$K$10</f>
        <v>0</v>
      </c>
      <c r="H26" s="18">
        <f>[22]Novembro!$K$11</f>
        <v>0</v>
      </c>
      <c r="I26" s="18">
        <f>[22]Novembro!$K$12</f>
        <v>0</v>
      </c>
      <c r="J26" s="18">
        <f>[22]Novembro!$K$13</f>
        <v>0</v>
      </c>
      <c r="K26" s="18">
        <f>[22]Novembro!$K$14</f>
        <v>0</v>
      </c>
      <c r="L26" s="18">
        <f>[22]Novembro!$K$15</f>
        <v>0</v>
      </c>
      <c r="M26" s="18">
        <f>[22]Novembro!$K$16</f>
        <v>0</v>
      </c>
      <c r="N26" s="18">
        <f>[22]Novembro!$K$17</f>
        <v>0</v>
      </c>
      <c r="O26" s="18">
        <f>[22]Novembro!$K$18</f>
        <v>0</v>
      </c>
      <c r="P26" s="18">
        <f>[22]Novembro!$K$19</f>
        <v>0</v>
      </c>
      <c r="Q26" s="18">
        <f>[22]Novembro!$K$20</f>
        <v>0</v>
      </c>
      <c r="R26" s="18">
        <f>[22]Novembro!$K$21</f>
        <v>0</v>
      </c>
      <c r="S26" s="18">
        <f>[22]Novembro!$K$22</f>
        <v>0</v>
      </c>
      <c r="T26" s="18">
        <f>[22]Novembro!$K$23</f>
        <v>0</v>
      </c>
      <c r="U26" s="18">
        <f>[22]Novembro!$K$24</f>
        <v>0</v>
      </c>
      <c r="V26" s="18">
        <f>[22]Novembro!$K$25</f>
        <v>0</v>
      </c>
      <c r="W26" s="18">
        <f>[22]Novembro!$K$26</f>
        <v>0</v>
      </c>
      <c r="X26" s="18">
        <f>[22]Novembro!$K$27</f>
        <v>0</v>
      </c>
      <c r="Y26" s="18">
        <f>[22]Novembro!$K$28</f>
        <v>0</v>
      </c>
      <c r="Z26" s="18">
        <f>[22]Novembro!$K$29</f>
        <v>0</v>
      </c>
      <c r="AA26" s="18">
        <f>[22]Novembro!$K$30</f>
        <v>5.2</v>
      </c>
      <c r="AB26" s="18">
        <f>[22]Novembro!$K$31</f>
        <v>0</v>
      </c>
      <c r="AC26" s="18">
        <f>[22]Novembro!$K$32</f>
        <v>0.60000000000000009</v>
      </c>
      <c r="AD26" s="18">
        <f>[22]Novembro!$K$33</f>
        <v>0</v>
      </c>
      <c r="AE26" s="18">
        <f>[22]Novembro!$K$34</f>
        <v>0</v>
      </c>
      <c r="AF26" s="36">
        <f t="shared" si="1"/>
        <v>6</v>
      </c>
      <c r="AG26" s="39">
        <f t="shared" si="2"/>
        <v>5.2</v>
      </c>
      <c r="AH26" s="45">
        <f t="shared" si="3"/>
        <v>27</v>
      </c>
    </row>
    <row r="27" spans="1:35" ht="17.100000000000001" customHeight="1" x14ac:dyDescent="0.2">
      <c r="A27" s="15" t="s">
        <v>17</v>
      </c>
      <c r="B27" s="18">
        <f>[23]Novembro!$K$5</f>
        <v>0</v>
      </c>
      <c r="C27" s="18">
        <f>[23]Novembro!$K$6</f>
        <v>8.1999999999999993</v>
      </c>
      <c r="D27" s="18">
        <f>[23]Novembro!$K$7</f>
        <v>0</v>
      </c>
      <c r="E27" s="18">
        <f>[23]Novembro!$K$8</f>
        <v>0</v>
      </c>
      <c r="F27" s="18">
        <f>[23]Novembro!$K$9</f>
        <v>0</v>
      </c>
      <c r="G27" s="18">
        <f>[23]Novembro!$K$10</f>
        <v>0</v>
      </c>
      <c r="H27" s="18">
        <f>[23]Novembro!$K$11</f>
        <v>0</v>
      </c>
      <c r="I27" s="18">
        <f>[23]Novembro!$K$12</f>
        <v>0</v>
      </c>
      <c r="J27" s="18">
        <f>[23]Novembro!$K$13</f>
        <v>0</v>
      </c>
      <c r="K27" s="18">
        <f>[23]Novembro!$K$14</f>
        <v>0</v>
      </c>
      <c r="L27" s="18">
        <f>[23]Novembro!$K$15</f>
        <v>5.8</v>
      </c>
      <c r="M27" s="18">
        <f>[23]Novembro!$K$16</f>
        <v>5.2</v>
      </c>
      <c r="N27" s="18">
        <f>[23]Novembro!$K$17</f>
        <v>0</v>
      </c>
      <c r="O27" s="18">
        <f>[23]Novembro!$K$18</f>
        <v>0</v>
      </c>
      <c r="P27" s="18">
        <f>[23]Novembro!$K$19</f>
        <v>0</v>
      </c>
      <c r="Q27" s="18">
        <f>[23]Novembro!$K$20</f>
        <v>0</v>
      </c>
      <c r="R27" s="18">
        <f>[23]Novembro!$K$21</f>
        <v>0</v>
      </c>
      <c r="S27" s="18">
        <f>[23]Novembro!$K$22</f>
        <v>0</v>
      </c>
      <c r="T27" s="18">
        <f>[23]Novembro!$K$23</f>
        <v>0</v>
      </c>
      <c r="U27" s="18">
        <f>[23]Novembro!$K$24</f>
        <v>0</v>
      </c>
      <c r="V27" s="18">
        <f>[23]Novembro!$K$25</f>
        <v>0</v>
      </c>
      <c r="W27" s="18">
        <f>[23]Novembro!$K$26</f>
        <v>0</v>
      </c>
      <c r="X27" s="18">
        <f>[23]Novembro!$K$27</f>
        <v>0</v>
      </c>
      <c r="Y27" s="18">
        <f>[23]Novembro!$K$28</f>
        <v>0</v>
      </c>
      <c r="Z27" s="18">
        <f>[23]Novembro!$K$29</f>
        <v>5.4</v>
      </c>
      <c r="AA27" s="18">
        <f>[23]Novembro!$K$30</f>
        <v>5.6000000000000005</v>
      </c>
      <c r="AB27" s="18">
        <f>[23]Novembro!$K$31</f>
        <v>0</v>
      </c>
      <c r="AC27" s="18">
        <f>[23]Novembro!$K$32</f>
        <v>11.6</v>
      </c>
      <c r="AD27" s="18">
        <f>[23]Novembro!$K$33</f>
        <v>28</v>
      </c>
      <c r="AE27" s="18">
        <f>[23]Novembro!$K$34</f>
        <v>0</v>
      </c>
      <c r="AF27" s="36">
        <f>SUM(B27:AE27)</f>
        <v>69.800000000000011</v>
      </c>
      <c r="AG27" s="39">
        <f>MAX(B27:AE27)</f>
        <v>28</v>
      </c>
      <c r="AH27" s="45">
        <f t="shared" si="3"/>
        <v>23</v>
      </c>
    </row>
    <row r="28" spans="1:35" ht="17.100000000000001" customHeight="1" x14ac:dyDescent="0.2">
      <c r="A28" s="15" t="s">
        <v>18</v>
      </c>
      <c r="B28" s="18">
        <f>[24]Novembro!$K$5</f>
        <v>1</v>
      </c>
      <c r="C28" s="18">
        <f>[24]Novembro!$K$6</f>
        <v>12.4</v>
      </c>
      <c r="D28" s="18">
        <f>[24]Novembro!$K$7</f>
        <v>0.4</v>
      </c>
      <c r="E28" s="18">
        <f>[24]Novembro!$K$8</f>
        <v>2.8</v>
      </c>
      <c r="F28" s="18">
        <f>[24]Novembro!$K$9</f>
        <v>4.1999999999999993</v>
      </c>
      <c r="G28" s="18">
        <f>[24]Novembro!$K$10</f>
        <v>0</v>
      </c>
      <c r="H28" s="18">
        <f>[24]Novembro!$K$11</f>
        <v>0.2</v>
      </c>
      <c r="I28" s="18">
        <f>[24]Novembro!$K$12</f>
        <v>0.2</v>
      </c>
      <c r="J28" s="18">
        <f>[24]Novembro!$K$13</f>
        <v>0.6</v>
      </c>
      <c r="K28" s="18">
        <f>[24]Novembro!$K$14</f>
        <v>0</v>
      </c>
      <c r="L28" s="18">
        <f>[24]Novembro!$K$15</f>
        <v>0</v>
      </c>
      <c r="M28" s="18">
        <f>[24]Novembro!$K$16</f>
        <v>9.7999999999999972</v>
      </c>
      <c r="N28" s="18">
        <f>[24]Novembro!$K$17</f>
        <v>12.399999999999999</v>
      </c>
      <c r="O28" s="18">
        <f>[24]Novembro!$K$18</f>
        <v>2.8000000000000003</v>
      </c>
      <c r="P28" s="18">
        <f>[24]Novembro!$K$19</f>
        <v>3.8000000000000003</v>
      </c>
      <c r="Q28" s="18">
        <f>[24]Novembro!$K$20</f>
        <v>4.2</v>
      </c>
      <c r="R28" s="18">
        <f>[24]Novembro!$K$21</f>
        <v>6.4</v>
      </c>
      <c r="S28" s="18">
        <f>[24]Novembro!$K$22</f>
        <v>0</v>
      </c>
      <c r="T28" s="18">
        <f>[24]Novembro!$K$23</f>
        <v>0</v>
      </c>
      <c r="U28" s="18">
        <f>[24]Novembro!$K$24</f>
        <v>0</v>
      </c>
      <c r="V28" s="18">
        <f>[24]Novembro!$K$25</f>
        <v>0</v>
      </c>
      <c r="W28" s="18">
        <f>[24]Novembro!$K$26</f>
        <v>5</v>
      </c>
      <c r="X28" s="18">
        <f>[24]Novembro!$K$27</f>
        <v>0</v>
      </c>
      <c r="Y28" s="18">
        <f>[24]Novembro!$K$28</f>
        <v>0</v>
      </c>
      <c r="Z28" s="18">
        <f>[24]Novembro!$K$29</f>
        <v>0</v>
      </c>
      <c r="AA28" s="18">
        <f>[24]Novembro!$K$30</f>
        <v>0</v>
      </c>
      <c r="AB28" s="18">
        <f>[24]Novembro!$K$31</f>
        <v>0</v>
      </c>
      <c r="AC28" s="18">
        <f>[24]Novembro!$K$32</f>
        <v>0.2</v>
      </c>
      <c r="AD28" s="18">
        <f>[24]Novembro!$K$33</f>
        <v>0.2</v>
      </c>
      <c r="AE28" s="18">
        <f>[24]Novembro!$K$34</f>
        <v>9.4</v>
      </c>
      <c r="AF28" s="36">
        <f t="shared" si="1"/>
        <v>76</v>
      </c>
      <c r="AG28" s="39">
        <f t="shared" si="2"/>
        <v>12.4</v>
      </c>
      <c r="AH28" s="45">
        <f t="shared" si="3"/>
        <v>12</v>
      </c>
    </row>
    <row r="29" spans="1:35" ht="17.100000000000001" customHeight="1" x14ac:dyDescent="0.2">
      <c r="A29" s="15" t="s">
        <v>19</v>
      </c>
      <c r="B29" s="18">
        <f>[25]Novembro!$K$5</f>
        <v>14</v>
      </c>
      <c r="C29" s="18">
        <f>[25]Novembro!$K$6</f>
        <v>48.599999999999994</v>
      </c>
      <c r="D29" s="18">
        <f>[25]Novembro!$K$7</f>
        <v>0</v>
      </c>
      <c r="E29" s="18">
        <f>[25]Novembro!$K$8</f>
        <v>0</v>
      </c>
      <c r="F29" s="18">
        <f>[25]Novembro!$K$9</f>
        <v>0</v>
      </c>
      <c r="G29" s="18">
        <f>[25]Novembro!$K$10</f>
        <v>0</v>
      </c>
      <c r="H29" s="18">
        <f>[25]Novembro!$K$11</f>
        <v>0</v>
      </c>
      <c r="I29" s="18">
        <f>[25]Novembro!$K$12</f>
        <v>6.2</v>
      </c>
      <c r="J29" s="18">
        <f>[25]Novembro!$K$13</f>
        <v>0</v>
      </c>
      <c r="K29" s="18">
        <f>[25]Novembro!$K$14</f>
        <v>0</v>
      </c>
      <c r="L29" s="18">
        <f>[25]Novembro!$K$15</f>
        <v>25.799999999999997</v>
      </c>
      <c r="M29" s="18">
        <f>[25]Novembro!$K$16</f>
        <v>0</v>
      </c>
      <c r="N29" s="18">
        <f>[25]Novembro!$K$17</f>
        <v>0</v>
      </c>
      <c r="O29" s="18">
        <f>[25]Novembro!$K$18</f>
        <v>0</v>
      </c>
      <c r="P29" s="18">
        <f>[25]Novembro!$K$19</f>
        <v>1.2</v>
      </c>
      <c r="Q29" s="18">
        <f>[25]Novembro!$K$20</f>
        <v>0</v>
      </c>
      <c r="R29" s="18">
        <f>[25]Novembro!$K$21</f>
        <v>0.2</v>
      </c>
      <c r="S29" s="18">
        <f>[25]Novembro!$K$22</f>
        <v>0</v>
      </c>
      <c r="T29" s="18">
        <f>[25]Novembro!$K$23</f>
        <v>0</v>
      </c>
      <c r="U29" s="18">
        <f>[25]Novembro!$K$24</f>
        <v>0</v>
      </c>
      <c r="V29" s="18">
        <f>[25]Novembro!$K$25</f>
        <v>0</v>
      </c>
      <c r="W29" s="18">
        <f>[25]Novembro!$K$26</f>
        <v>0</v>
      </c>
      <c r="X29" s="18">
        <f>[25]Novembro!$K$27</f>
        <v>0</v>
      </c>
      <c r="Y29" s="18">
        <f>[25]Novembro!$K$28</f>
        <v>0</v>
      </c>
      <c r="Z29" s="18">
        <f>[25]Novembro!$K$29</f>
        <v>0</v>
      </c>
      <c r="AA29" s="18">
        <f>[25]Novembro!$K$30</f>
        <v>0</v>
      </c>
      <c r="AB29" s="18">
        <f>[25]Novembro!$K$31</f>
        <v>3.4000000000000004</v>
      </c>
      <c r="AC29" s="18">
        <f>[25]Novembro!$K$32</f>
        <v>1.8</v>
      </c>
      <c r="AD29" s="18">
        <f>[25]Novembro!$K$33</f>
        <v>0</v>
      </c>
      <c r="AE29" s="18">
        <f>[25]Novembro!$K$34</f>
        <v>0</v>
      </c>
      <c r="AF29" s="36">
        <f t="shared" si="1"/>
        <v>101.2</v>
      </c>
      <c r="AG29" s="39">
        <f t="shared" si="2"/>
        <v>48.599999999999994</v>
      </c>
      <c r="AH29" s="45">
        <f t="shared" si="3"/>
        <v>22</v>
      </c>
    </row>
    <row r="30" spans="1:35" ht="17.100000000000001" customHeight="1" x14ac:dyDescent="0.2">
      <c r="A30" s="15" t="s">
        <v>31</v>
      </c>
      <c r="B30" s="18">
        <f>[26]Novembro!$K$5</f>
        <v>0</v>
      </c>
      <c r="C30" s="18">
        <f>[26]Novembro!$K$6</f>
        <v>18.599999999999998</v>
      </c>
      <c r="D30" s="18">
        <f>[26]Novembro!$K$7</f>
        <v>0</v>
      </c>
      <c r="E30" s="18">
        <f>[26]Novembro!$K$8</f>
        <v>0</v>
      </c>
      <c r="F30" s="18">
        <f>[26]Novembro!$K$9</f>
        <v>0</v>
      </c>
      <c r="G30" s="18">
        <f>[26]Novembro!$K$10</f>
        <v>1.8</v>
      </c>
      <c r="H30" s="18">
        <f>[26]Novembro!$K$11</f>
        <v>0</v>
      </c>
      <c r="I30" s="18">
        <f>[26]Novembro!$K$12</f>
        <v>0</v>
      </c>
      <c r="J30" s="18">
        <f>[26]Novembro!$K$13</f>
        <v>0</v>
      </c>
      <c r="K30" s="18">
        <f>[26]Novembro!$K$14</f>
        <v>0</v>
      </c>
      <c r="L30" s="18">
        <f>[26]Novembro!$K$15</f>
        <v>4.8</v>
      </c>
      <c r="M30" s="18">
        <f>[26]Novembro!$K$16</f>
        <v>0.60000000000000009</v>
      </c>
      <c r="N30" s="18">
        <f>[26]Novembro!$K$17</f>
        <v>0</v>
      </c>
      <c r="O30" s="18">
        <f>[26]Novembro!$K$18</f>
        <v>0</v>
      </c>
      <c r="P30" s="18">
        <f>[26]Novembro!$K$19</f>
        <v>0</v>
      </c>
      <c r="Q30" s="18">
        <f>[26]Novembro!$K$20</f>
        <v>0</v>
      </c>
      <c r="R30" s="18">
        <f>[26]Novembro!$K$21</f>
        <v>0</v>
      </c>
      <c r="S30" s="18">
        <f>[26]Novembro!$K$22</f>
        <v>0</v>
      </c>
      <c r="T30" s="18">
        <f>[26]Novembro!$K$23</f>
        <v>0</v>
      </c>
      <c r="U30" s="18">
        <f>[26]Novembro!$K$24</f>
        <v>0</v>
      </c>
      <c r="V30" s="18">
        <f>[26]Novembro!$K$25</f>
        <v>0</v>
      </c>
      <c r="W30" s="18">
        <f>[26]Novembro!$K$26</f>
        <v>0</v>
      </c>
      <c r="X30" s="18">
        <f>[26]Novembro!$K$27</f>
        <v>0</v>
      </c>
      <c r="Y30" s="18">
        <f>[26]Novembro!$K$28</f>
        <v>0</v>
      </c>
      <c r="Z30" s="18">
        <f>[26]Novembro!$K$29</f>
        <v>3.6</v>
      </c>
      <c r="AA30" s="18">
        <f>[26]Novembro!$K$30</f>
        <v>2.8</v>
      </c>
      <c r="AB30" s="18">
        <f>[26]Novembro!$K$31</f>
        <v>0</v>
      </c>
      <c r="AC30" s="18">
        <f>[26]Novembro!$K$32</f>
        <v>0</v>
      </c>
      <c r="AD30" s="18">
        <f>[26]Novembro!$K$33</f>
        <v>16.2</v>
      </c>
      <c r="AE30" s="18">
        <f>[26]Novembro!$K$34</f>
        <v>0</v>
      </c>
      <c r="AF30" s="36">
        <f t="shared" si="1"/>
        <v>48.400000000000006</v>
      </c>
      <c r="AG30" s="39">
        <f t="shared" si="2"/>
        <v>18.599999999999998</v>
      </c>
      <c r="AH30" s="45">
        <f t="shared" si="3"/>
        <v>23</v>
      </c>
    </row>
    <row r="31" spans="1:35" ht="17.100000000000001" customHeight="1" x14ac:dyDescent="0.2">
      <c r="A31" s="15" t="s">
        <v>51</v>
      </c>
      <c r="B31" s="18" t="str">
        <f>[27]Novembro!$K$5</f>
        <v>*</v>
      </c>
      <c r="C31" s="18" t="str">
        <f>[27]Novembro!$K$6</f>
        <v>*</v>
      </c>
      <c r="D31" s="18" t="str">
        <f>[27]Novembro!$K$7</f>
        <v>*</v>
      </c>
      <c r="E31" s="18" t="str">
        <f>[27]Novembro!$K$8</f>
        <v>*</v>
      </c>
      <c r="F31" s="18" t="str">
        <f>[27]Novembro!$K$9</f>
        <v>*</v>
      </c>
      <c r="G31" s="18" t="str">
        <f>[27]Novembro!$K$10</f>
        <v>*</v>
      </c>
      <c r="H31" s="18" t="str">
        <f>[27]Novembro!$K$11</f>
        <v>*</v>
      </c>
      <c r="I31" s="18" t="str">
        <f>[27]Novembro!$K$12</f>
        <v>*</v>
      </c>
      <c r="J31" s="18" t="str">
        <f>[27]Novembro!$K$13</f>
        <v>*</v>
      </c>
      <c r="K31" s="18" t="str">
        <f>[27]Novembro!$K$14</f>
        <v>*</v>
      </c>
      <c r="L31" s="18" t="str">
        <f>[27]Novembro!$K$15</f>
        <v>*</v>
      </c>
      <c r="M31" s="18" t="str">
        <f>[27]Novembro!$K$16</f>
        <v>*</v>
      </c>
      <c r="N31" s="18" t="str">
        <f>[27]Novembro!$K$17</f>
        <v>*</v>
      </c>
      <c r="O31" s="18" t="str">
        <f>[27]Novembro!$K$18</f>
        <v>*</v>
      </c>
      <c r="P31" s="18" t="str">
        <f>[27]Novembro!$K$19</f>
        <v>*</v>
      </c>
      <c r="Q31" s="18" t="str">
        <f>[27]Novembro!$K$20</f>
        <v>*</v>
      </c>
      <c r="R31" s="18" t="str">
        <f>[27]Novembro!$K$21</f>
        <v>*</v>
      </c>
      <c r="S31" s="18" t="str">
        <f>[27]Novembro!$K$22</f>
        <v>*</v>
      </c>
      <c r="T31" s="18" t="str">
        <f>[27]Novembro!$K$23</f>
        <v>*</v>
      </c>
      <c r="U31" s="18" t="str">
        <f>[27]Novembro!$K$24</f>
        <v>*</v>
      </c>
      <c r="V31" s="18" t="str">
        <f>[27]Novembro!$K$25</f>
        <v>*</v>
      </c>
      <c r="W31" s="18" t="str">
        <f>[27]Novembro!$K$26</f>
        <v>*</v>
      </c>
      <c r="X31" s="18" t="str">
        <f>[27]Novembro!$K$27</f>
        <v>*</v>
      </c>
      <c r="Y31" s="18" t="str">
        <f>[27]Novembro!$K$28</f>
        <v>*</v>
      </c>
      <c r="Z31" s="18" t="str">
        <f>[27]Novembro!$K$29</f>
        <v>*</v>
      </c>
      <c r="AA31" s="18" t="str">
        <f>[27]Novembro!$K$30</f>
        <v>*</v>
      </c>
      <c r="AB31" s="18" t="str">
        <f>[27]Novembro!$K$31</f>
        <v>*</v>
      </c>
      <c r="AC31" s="18" t="str">
        <f>[27]Novembro!$K$32</f>
        <v>*</v>
      </c>
      <c r="AD31" s="18" t="str">
        <f>[27]Novembro!$K$33</f>
        <v>*</v>
      </c>
      <c r="AE31" s="18" t="str">
        <f>[27]Novembro!$K$34</f>
        <v>*</v>
      </c>
      <c r="AF31" s="36" t="s">
        <v>146</v>
      </c>
      <c r="AG31" s="39" t="s">
        <v>146</v>
      </c>
      <c r="AH31" s="45" t="s">
        <v>146</v>
      </c>
    </row>
    <row r="32" spans="1:35" ht="17.100000000000001" customHeight="1" x14ac:dyDescent="0.2">
      <c r="A32" s="15" t="s">
        <v>20</v>
      </c>
      <c r="B32" s="17" t="str">
        <f>[28]Novembro!$K$5</f>
        <v>*</v>
      </c>
      <c r="C32" s="17" t="str">
        <f>[28]Novembro!$K$6</f>
        <v>*</v>
      </c>
      <c r="D32" s="17">
        <f>[28]Novembro!$K$7</f>
        <v>0.2</v>
      </c>
      <c r="E32" s="17">
        <f>[28]Novembro!$K$8</f>
        <v>0</v>
      </c>
      <c r="F32" s="17">
        <f>[28]Novembro!$K$9</f>
        <v>0</v>
      </c>
      <c r="G32" s="17">
        <f>[28]Novembro!$K$10</f>
        <v>0</v>
      </c>
      <c r="H32" s="17">
        <f>[28]Novembro!$K$11</f>
        <v>0</v>
      </c>
      <c r="I32" s="17">
        <f>[28]Novembro!$K$12</f>
        <v>0</v>
      </c>
      <c r="J32" s="17">
        <f>[28]Novembro!$K$13</f>
        <v>0</v>
      </c>
      <c r="K32" s="17">
        <f>[28]Novembro!$K$14</f>
        <v>0</v>
      </c>
      <c r="L32" s="17">
        <f>[28]Novembro!$K$15</f>
        <v>3.4</v>
      </c>
      <c r="M32" s="17">
        <f>[28]Novembro!$K$16</f>
        <v>33.000000000000007</v>
      </c>
      <c r="N32" s="17">
        <f>[28]Novembro!$K$17</f>
        <v>15.599999999999998</v>
      </c>
      <c r="O32" s="17">
        <f>[28]Novembro!$K$18</f>
        <v>1.8</v>
      </c>
      <c r="P32" s="17">
        <f>[28]Novembro!$K$19</f>
        <v>0</v>
      </c>
      <c r="Q32" s="17">
        <f>[28]Novembro!$K$20</f>
        <v>0</v>
      </c>
      <c r="R32" s="17">
        <f>[28]Novembro!$K$21</f>
        <v>0</v>
      </c>
      <c r="S32" s="17">
        <f>[28]Novembro!$K$22</f>
        <v>0</v>
      </c>
      <c r="T32" s="17">
        <f>[28]Novembro!$K$23</f>
        <v>0</v>
      </c>
      <c r="U32" s="17">
        <f>[28]Novembro!$K$24</f>
        <v>0</v>
      </c>
      <c r="V32" s="17">
        <f>[28]Novembro!$K$25</f>
        <v>0</v>
      </c>
      <c r="W32" s="17">
        <f>[28]Novembro!$K$26</f>
        <v>0</v>
      </c>
      <c r="X32" s="17">
        <f>[28]Novembro!$K$27</f>
        <v>0</v>
      </c>
      <c r="Y32" s="17">
        <f>[28]Novembro!$K$28</f>
        <v>0</v>
      </c>
      <c r="Z32" s="17">
        <f>[28]Novembro!$K$29</f>
        <v>0</v>
      </c>
      <c r="AA32" s="17">
        <f>[28]Novembro!$K$30</f>
        <v>1.4</v>
      </c>
      <c r="AB32" s="17">
        <f>[28]Novembro!$K$31</f>
        <v>0.8</v>
      </c>
      <c r="AC32" s="17">
        <f>[28]Novembro!$K$32</f>
        <v>0</v>
      </c>
      <c r="AD32" s="17">
        <f>[28]Novembro!$K$33</f>
        <v>0.4</v>
      </c>
      <c r="AE32" s="17">
        <f>[28]Novembro!$K$34</f>
        <v>0</v>
      </c>
      <c r="AF32" s="36">
        <f t="shared" si="1"/>
        <v>56.599999999999994</v>
      </c>
      <c r="AG32" s="39">
        <f>MAX(B32:AE32)</f>
        <v>33.000000000000007</v>
      </c>
      <c r="AH32" s="45">
        <f t="shared" si="3"/>
        <v>20</v>
      </c>
    </row>
    <row r="33" spans="1:35" s="5" customFormat="1" ht="17.100000000000001" customHeight="1" x14ac:dyDescent="0.2">
      <c r="A33" s="29" t="s">
        <v>33</v>
      </c>
      <c r="B33" s="30">
        <f t="shared" ref="B33:AG33" si="6">MAX(B5:B32)</f>
        <v>14</v>
      </c>
      <c r="C33" s="30">
        <f t="shared" si="6"/>
        <v>64.2</v>
      </c>
      <c r="D33" s="30">
        <f t="shared" si="6"/>
        <v>8.5999999999999979</v>
      </c>
      <c r="E33" s="30">
        <f t="shared" si="6"/>
        <v>2.8</v>
      </c>
      <c r="F33" s="30">
        <f t="shared" si="6"/>
        <v>4.1999999999999993</v>
      </c>
      <c r="G33" s="30">
        <f t="shared" si="6"/>
        <v>1.8</v>
      </c>
      <c r="H33" s="30">
        <f t="shared" si="6"/>
        <v>0.2</v>
      </c>
      <c r="I33" s="30">
        <f t="shared" si="6"/>
        <v>22.6</v>
      </c>
      <c r="J33" s="30">
        <f t="shared" si="6"/>
        <v>9.6</v>
      </c>
      <c r="K33" s="30">
        <f t="shared" si="6"/>
        <v>14</v>
      </c>
      <c r="L33" s="30">
        <f t="shared" si="6"/>
        <v>25.799999999999997</v>
      </c>
      <c r="M33" s="30">
        <f t="shared" si="6"/>
        <v>33.000000000000007</v>
      </c>
      <c r="N33" s="30">
        <f t="shared" si="6"/>
        <v>41.599999999999994</v>
      </c>
      <c r="O33" s="30">
        <f t="shared" si="6"/>
        <v>23.8</v>
      </c>
      <c r="P33" s="30">
        <f t="shared" si="6"/>
        <v>22.6</v>
      </c>
      <c r="Q33" s="30">
        <f t="shared" si="6"/>
        <v>40.6</v>
      </c>
      <c r="R33" s="30">
        <f t="shared" si="6"/>
        <v>29.599999999999998</v>
      </c>
      <c r="S33" s="30">
        <f t="shared" si="6"/>
        <v>0.4</v>
      </c>
      <c r="T33" s="30">
        <f t="shared" si="6"/>
        <v>0.2</v>
      </c>
      <c r="U33" s="30">
        <f t="shared" si="6"/>
        <v>0</v>
      </c>
      <c r="V33" s="30">
        <f t="shared" si="6"/>
        <v>3</v>
      </c>
      <c r="W33" s="30">
        <f t="shared" si="6"/>
        <v>5</v>
      </c>
      <c r="X33" s="30">
        <f t="shared" si="6"/>
        <v>2.8</v>
      </c>
      <c r="Y33" s="30">
        <f t="shared" si="6"/>
        <v>3.4</v>
      </c>
      <c r="Z33" s="30">
        <f t="shared" si="6"/>
        <v>34.200000000000003</v>
      </c>
      <c r="AA33" s="30">
        <f t="shared" si="6"/>
        <v>9.1999999999999993</v>
      </c>
      <c r="AB33" s="30">
        <f t="shared" si="6"/>
        <v>20.599999999999998</v>
      </c>
      <c r="AC33" s="30">
        <f t="shared" si="6"/>
        <v>24.2</v>
      </c>
      <c r="AD33" s="30">
        <f t="shared" si="6"/>
        <v>28</v>
      </c>
      <c r="AE33" s="30">
        <f t="shared" si="6"/>
        <v>48</v>
      </c>
      <c r="AF33" s="35">
        <f t="shared" si="6"/>
        <v>139.19999999999999</v>
      </c>
      <c r="AG33" s="41">
        <f t="shared" si="6"/>
        <v>64.2</v>
      </c>
      <c r="AH33" s="45"/>
    </row>
    <row r="34" spans="1:35" s="11" customFormat="1" x14ac:dyDescent="0.2">
      <c r="A34" s="32" t="s">
        <v>36</v>
      </c>
      <c r="B34" s="33">
        <f t="shared" ref="B34:AF34" si="7">SUM(B5:B32)</f>
        <v>39.4</v>
      </c>
      <c r="C34" s="33">
        <f t="shared" si="7"/>
        <v>528</v>
      </c>
      <c r="D34" s="33">
        <f t="shared" si="7"/>
        <v>16.2</v>
      </c>
      <c r="E34" s="33">
        <f t="shared" si="7"/>
        <v>4.3999999999999995</v>
      </c>
      <c r="F34" s="33">
        <f t="shared" si="7"/>
        <v>8.6</v>
      </c>
      <c r="G34" s="33">
        <f t="shared" si="7"/>
        <v>3.4000000000000004</v>
      </c>
      <c r="H34" s="33">
        <f t="shared" si="7"/>
        <v>0.60000000000000009</v>
      </c>
      <c r="I34" s="33">
        <f t="shared" si="7"/>
        <v>94.600000000000009</v>
      </c>
      <c r="J34" s="33">
        <f t="shared" si="7"/>
        <v>15.2</v>
      </c>
      <c r="K34" s="33">
        <f t="shared" si="7"/>
        <v>29.6</v>
      </c>
      <c r="L34" s="33">
        <f t="shared" si="7"/>
        <v>133.20000000000002</v>
      </c>
      <c r="M34" s="33">
        <f t="shared" si="7"/>
        <v>90.4</v>
      </c>
      <c r="N34" s="33">
        <f t="shared" si="7"/>
        <v>112.39999999999998</v>
      </c>
      <c r="O34" s="33">
        <f t="shared" si="7"/>
        <v>40.399999999999991</v>
      </c>
      <c r="P34" s="33">
        <f t="shared" si="7"/>
        <v>45</v>
      </c>
      <c r="Q34" s="33">
        <f t="shared" si="7"/>
        <v>49.000000000000007</v>
      </c>
      <c r="R34" s="33">
        <f t="shared" si="7"/>
        <v>55.199999999999996</v>
      </c>
      <c r="S34" s="33">
        <f t="shared" si="7"/>
        <v>0.8</v>
      </c>
      <c r="T34" s="33">
        <f t="shared" si="7"/>
        <v>0.2</v>
      </c>
      <c r="U34" s="33">
        <f t="shared" si="7"/>
        <v>0</v>
      </c>
      <c r="V34" s="33">
        <f t="shared" si="7"/>
        <v>3</v>
      </c>
      <c r="W34" s="33">
        <f t="shared" si="7"/>
        <v>12.399999999999999</v>
      </c>
      <c r="X34" s="33">
        <f t="shared" si="7"/>
        <v>6.4</v>
      </c>
      <c r="Y34" s="33">
        <f t="shared" si="7"/>
        <v>7.4</v>
      </c>
      <c r="Z34" s="33">
        <f t="shared" si="7"/>
        <v>106.19999999999999</v>
      </c>
      <c r="AA34" s="33">
        <f t="shared" si="7"/>
        <v>32.4</v>
      </c>
      <c r="AB34" s="33">
        <f t="shared" si="7"/>
        <v>42.999999999999993</v>
      </c>
      <c r="AC34" s="33">
        <f t="shared" si="7"/>
        <v>70.8</v>
      </c>
      <c r="AD34" s="33">
        <f t="shared" si="7"/>
        <v>188.59999999999997</v>
      </c>
      <c r="AE34" s="33">
        <f t="shared" si="7"/>
        <v>88.2</v>
      </c>
      <c r="AF34" s="36">
        <f t="shared" si="7"/>
        <v>1825</v>
      </c>
      <c r="AG34" s="42"/>
      <c r="AH34" s="45"/>
    </row>
    <row r="35" spans="1:35" s="57" customFormat="1" x14ac:dyDescent="0.2">
      <c r="A35" s="81"/>
      <c r="B35" s="82"/>
      <c r="C35" s="82"/>
      <c r="D35" s="82" t="s">
        <v>138</v>
      </c>
      <c r="E35" s="82"/>
      <c r="F35" s="82"/>
      <c r="G35" s="8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03"/>
      <c r="AG35" s="121"/>
      <c r="AH35" s="122"/>
    </row>
    <row r="36" spans="1:35" s="57" customFormat="1" x14ac:dyDescent="0.2">
      <c r="A36" s="85"/>
      <c r="B36" s="86"/>
      <c r="C36" s="86"/>
      <c r="D36" s="86"/>
      <c r="E36" s="86"/>
      <c r="F36" s="86"/>
      <c r="G36" s="86"/>
      <c r="H36" s="87"/>
      <c r="I36" s="87"/>
      <c r="J36" s="87"/>
      <c r="K36" s="87"/>
      <c r="L36" s="87" t="s">
        <v>52</v>
      </c>
      <c r="M36" s="87"/>
      <c r="N36" s="87"/>
      <c r="O36" s="87"/>
      <c r="P36" s="87"/>
      <c r="Q36" s="129" t="s">
        <v>139</v>
      </c>
      <c r="R36" s="129"/>
      <c r="S36" s="129"/>
      <c r="T36" s="129"/>
      <c r="U36" s="129"/>
      <c r="V36" s="87"/>
      <c r="W36" s="87"/>
      <c r="X36" s="87"/>
      <c r="Y36" s="87"/>
      <c r="Z36" s="88"/>
      <c r="AA36" s="88"/>
      <c r="AB36" s="88"/>
      <c r="AC36" s="87"/>
      <c r="AD36" s="89"/>
      <c r="AE36" s="87"/>
      <c r="AF36" s="87"/>
      <c r="AG36" s="89"/>
      <c r="AH36" s="90"/>
    </row>
    <row r="37" spans="1:35" s="57" customFormat="1" x14ac:dyDescent="0.2">
      <c r="A37" s="91"/>
      <c r="B37" s="87"/>
      <c r="C37" s="87"/>
      <c r="D37" s="87"/>
      <c r="E37" s="87"/>
      <c r="F37" s="87"/>
      <c r="G37" s="87"/>
      <c r="H37" s="87"/>
      <c r="I37" s="92"/>
      <c r="J37" s="89"/>
      <c r="K37" s="89"/>
      <c r="L37" s="89" t="s">
        <v>53</v>
      </c>
      <c r="M37" s="89"/>
      <c r="N37" s="89"/>
      <c r="O37" s="92"/>
      <c r="P37" s="92"/>
      <c r="Q37" s="137" t="s">
        <v>140</v>
      </c>
      <c r="R37" s="137"/>
      <c r="S37" s="137"/>
      <c r="T37" s="137"/>
      <c r="U37" s="137"/>
      <c r="V37" s="92"/>
      <c r="W37" s="92"/>
      <c r="X37" s="92"/>
      <c r="Y37" s="92"/>
      <c r="Z37" s="87"/>
      <c r="AA37" s="87"/>
      <c r="AB37" s="87"/>
      <c r="AC37" s="87"/>
      <c r="AD37" s="89"/>
      <c r="AE37" s="93"/>
      <c r="AF37" s="105"/>
      <c r="AG37" s="87"/>
      <c r="AH37" s="90"/>
      <c r="AI37" s="77"/>
    </row>
    <row r="38" spans="1:35" s="57" customFormat="1" x14ac:dyDescent="0.2">
      <c r="A38" s="91"/>
      <c r="B38" s="96"/>
      <c r="C38" s="96"/>
      <c r="D38" s="96"/>
      <c r="E38" s="96" t="s">
        <v>141</v>
      </c>
      <c r="F38" s="96"/>
      <c r="G38" s="96"/>
      <c r="H38" s="96"/>
      <c r="I38" s="88"/>
      <c r="J38" s="88"/>
      <c r="K38" s="87"/>
      <c r="L38" s="87"/>
      <c r="M38" s="87"/>
      <c r="N38" s="87"/>
      <c r="O38" s="87"/>
      <c r="P38" s="87"/>
      <c r="Q38" s="97"/>
      <c r="R38" s="97"/>
      <c r="S38" s="9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9"/>
      <c r="AG38" s="93"/>
      <c r="AH38" s="123"/>
    </row>
    <row r="39" spans="1:35" ht="13.5" thickBot="1" x14ac:dyDescent="0.25">
      <c r="A39" s="99"/>
      <c r="B39" s="100"/>
      <c r="C39" s="101"/>
      <c r="D39" s="101"/>
      <c r="E39" s="101"/>
      <c r="F39" s="101"/>
      <c r="G39" s="101"/>
      <c r="H39" s="101"/>
      <c r="I39" s="101"/>
      <c r="J39" s="101"/>
      <c r="K39" s="100"/>
      <c r="L39" s="101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7"/>
      <c r="AG39" s="124"/>
      <c r="AH39" s="125"/>
    </row>
    <row r="40" spans="1:35" x14ac:dyDescent="0.2">
      <c r="H40" s="27"/>
      <c r="I40" s="27"/>
      <c r="J40" s="28"/>
      <c r="K40" s="27"/>
      <c r="L40" s="27"/>
      <c r="M40" s="27"/>
      <c r="N40" s="27"/>
      <c r="O40" s="27"/>
      <c r="P40" s="28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35" x14ac:dyDescent="0.2">
      <c r="E41" s="47"/>
      <c r="F41" s="47"/>
      <c r="G41" s="47"/>
      <c r="H41" s="47"/>
      <c r="I41" s="47"/>
      <c r="J41" s="47"/>
      <c r="K41" s="47"/>
      <c r="L41" s="47"/>
      <c r="M41" s="47"/>
    </row>
    <row r="43" spans="1:35" x14ac:dyDescent="0.2">
      <c r="AG43" s="26"/>
    </row>
    <row r="45" spans="1:35" x14ac:dyDescent="0.2">
      <c r="Q45" s="2" t="s">
        <v>54</v>
      </c>
    </row>
    <row r="47" spans="1:35" x14ac:dyDescent="0.2">
      <c r="N47" s="2" t="s">
        <v>54</v>
      </c>
      <c r="U47" s="2" t="s">
        <v>54</v>
      </c>
    </row>
    <row r="48" spans="1:35" x14ac:dyDescent="0.2">
      <c r="D48" s="2" t="s">
        <v>54</v>
      </c>
      <c r="AH48" s="13" t="s">
        <v>54</v>
      </c>
    </row>
  </sheetData>
  <mergeCells count="35">
    <mergeCell ref="Q36:U36"/>
    <mergeCell ref="Q37:U37"/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E3:E4"/>
    <mergeCell ref="F3:F4"/>
    <mergeCell ref="G3:G4"/>
    <mergeCell ref="J3:J4"/>
    <mergeCell ref="A2:A4"/>
    <mergeCell ref="B3:B4"/>
    <mergeCell ref="C3:C4"/>
    <mergeCell ref="D3:D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9" zoomScaleNormal="100" workbookViewId="0">
      <selection activeCell="I37" sqref="I37"/>
    </sheetView>
  </sheetViews>
  <sheetFormatPr defaultRowHeight="12.75" x14ac:dyDescent="0.2"/>
  <cols>
    <col min="1" max="1" width="30.28515625" customWidth="1"/>
    <col min="2" max="2" width="9.5703125" style="75" customWidth="1"/>
    <col min="3" max="3" width="9.5703125" style="76" customWidth="1"/>
    <col min="4" max="4" width="9.5703125" style="75" customWidth="1"/>
    <col min="5" max="5" width="9.85546875" style="75" customWidth="1"/>
    <col min="6" max="6" width="9.5703125" style="75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0" customFormat="1" ht="42.75" customHeight="1" x14ac:dyDescent="0.2">
      <c r="A1" s="48" t="s">
        <v>63</v>
      </c>
      <c r="B1" s="48" t="s">
        <v>64</v>
      </c>
      <c r="C1" s="48" t="s">
        <v>65</v>
      </c>
      <c r="D1" s="48" t="s">
        <v>66</v>
      </c>
      <c r="E1" s="48" t="s">
        <v>67</v>
      </c>
      <c r="F1" s="48" t="s">
        <v>68</v>
      </c>
      <c r="G1" s="48" t="s">
        <v>69</v>
      </c>
      <c r="H1" s="48" t="s">
        <v>70</v>
      </c>
      <c r="I1" s="48" t="s">
        <v>71</v>
      </c>
      <c r="J1" s="49"/>
      <c r="K1" s="49"/>
      <c r="L1" s="49"/>
      <c r="M1" s="49"/>
    </row>
    <row r="2" spans="1:13" s="55" customFormat="1" x14ac:dyDescent="0.2">
      <c r="A2" s="51" t="s">
        <v>72</v>
      </c>
      <c r="B2" s="51" t="s">
        <v>73</v>
      </c>
      <c r="C2" s="52" t="s">
        <v>74</v>
      </c>
      <c r="D2" s="52">
        <v>-20.444199999999999</v>
      </c>
      <c r="E2" s="52">
        <v>-52.875599999999999</v>
      </c>
      <c r="F2" s="52">
        <v>388</v>
      </c>
      <c r="G2" s="53">
        <v>40405</v>
      </c>
      <c r="H2" s="54">
        <v>1</v>
      </c>
      <c r="I2" s="52" t="s">
        <v>75</v>
      </c>
      <c r="J2" s="49"/>
      <c r="K2" s="49"/>
      <c r="L2" s="49"/>
      <c r="M2" s="49"/>
    </row>
    <row r="3" spans="1:13" ht="12.75" customHeight="1" x14ac:dyDescent="0.2">
      <c r="A3" s="51" t="s">
        <v>0</v>
      </c>
      <c r="B3" s="51" t="s">
        <v>73</v>
      </c>
      <c r="C3" s="52" t="s">
        <v>76</v>
      </c>
      <c r="D3" s="54">
        <v>-23.002500000000001</v>
      </c>
      <c r="E3" s="54">
        <v>-55.3294</v>
      </c>
      <c r="F3" s="54">
        <v>431</v>
      </c>
      <c r="G3" s="56">
        <v>39611</v>
      </c>
      <c r="H3" s="54">
        <v>1</v>
      </c>
      <c r="I3" s="52" t="s">
        <v>77</v>
      </c>
      <c r="J3" s="57"/>
      <c r="K3" s="57"/>
      <c r="L3" s="57"/>
      <c r="M3" s="57"/>
    </row>
    <row r="4" spans="1:13" x14ac:dyDescent="0.2">
      <c r="A4" s="51" t="s">
        <v>1</v>
      </c>
      <c r="B4" s="51" t="s">
        <v>73</v>
      </c>
      <c r="C4" s="52" t="s">
        <v>78</v>
      </c>
      <c r="D4" s="58">
        <v>-20.4756</v>
      </c>
      <c r="E4" s="58">
        <v>-55.783900000000003</v>
      </c>
      <c r="F4" s="58">
        <v>155</v>
      </c>
      <c r="G4" s="56">
        <v>39022</v>
      </c>
      <c r="H4" s="54">
        <v>1</v>
      </c>
      <c r="I4" s="52" t="s">
        <v>79</v>
      </c>
      <c r="J4" s="57"/>
      <c r="K4" s="57"/>
      <c r="L4" s="57"/>
      <c r="M4" s="57"/>
    </row>
    <row r="5" spans="1:13" s="60" customFormat="1" x14ac:dyDescent="0.2">
      <c r="A5" s="51" t="s">
        <v>48</v>
      </c>
      <c r="B5" s="51" t="s">
        <v>73</v>
      </c>
      <c r="C5" s="52" t="s">
        <v>80</v>
      </c>
      <c r="D5" s="58">
        <v>-22.1008</v>
      </c>
      <c r="E5" s="58">
        <v>-56.54</v>
      </c>
      <c r="F5" s="58">
        <v>208</v>
      </c>
      <c r="G5" s="56">
        <v>40764</v>
      </c>
      <c r="H5" s="54">
        <v>1</v>
      </c>
      <c r="I5" s="59" t="s">
        <v>81</v>
      </c>
      <c r="J5" s="57"/>
      <c r="K5" s="57"/>
      <c r="L5" s="57"/>
      <c r="M5" s="57"/>
    </row>
    <row r="6" spans="1:13" s="60" customFormat="1" x14ac:dyDescent="0.2">
      <c r="A6" s="51" t="s">
        <v>55</v>
      </c>
      <c r="B6" s="51" t="s">
        <v>73</v>
      </c>
      <c r="C6" s="52" t="s">
        <v>82</v>
      </c>
      <c r="D6" s="58">
        <v>-21.7514</v>
      </c>
      <c r="E6" s="58">
        <v>-52.470599999999997</v>
      </c>
      <c r="F6" s="58">
        <v>387</v>
      </c>
      <c r="G6" s="56">
        <v>41354</v>
      </c>
      <c r="H6" s="54">
        <v>1</v>
      </c>
      <c r="I6" s="59" t="s">
        <v>83</v>
      </c>
      <c r="J6" s="57"/>
      <c r="K6" s="57"/>
      <c r="L6" s="57"/>
      <c r="M6" s="57"/>
    </row>
    <row r="7" spans="1:13" x14ac:dyDescent="0.2">
      <c r="A7" s="51" t="s">
        <v>2</v>
      </c>
      <c r="B7" s="51" t="s">
        <v>73</v>
      </c>
      <c r="C7" s="52" t="s">
        <v>84</v>
      </c>
      <c r="D7" s="58">
        <v>-20.45</v>
      </c>
      <c r="E7" s="58">
        <v>-54.616599999999998</v>
      </c>
      <c r="F7" s="58">
        <v>530</v>
      </c>
      <c r="G7" s="56">
        <v>37145</v>
      </c>
      <c r="H7" s="54">
        <v>1</v>
      </c>
      <c r="I7" s="52" t="s">
        <v>85</v>
      </c>
      <c r="J7" s="57"/>
      <c r="K7" s="57"/>
      <c r="L7" s="57"/>
      <c r="M7" s="57"/>
    </row>
    <row r="8" spans="1:13" x14ac:dyDescent="0.2">
      <c r="A8" s="51" t="s">
        <v>3</v>
      </c>
      <c r="B8" s="51" t="s">
        <v>73</v>
      </c>
      <c r="C8" s="52" t="s">
        <v>86</v>
      </c>
      <c r="D8" s="54">
        <v>-19.122499999999999</v>
      </c>
      <c r="E8" s="54">
        <v>-51.720799999999997</v>
      </c>
      <c r="F8" s="58">
        <v>516</v>
      </c>
      <c r="G8" s="56">
        <v>39515</v>
      </c>
      <c r="H8" s="54">
        <v>1</v>
      </c>
      <c r="I8" s="52" t="s">
        <v>87</v>
      </c>
      <c r="J8" s="57"/>
      <c r="K8" s="57"/>
      <c r="L8" s="57"/>
      <c r="M8" s="57"/>
    </row>
    <row r="9" spans="1:13" x14ac:dyDescent="0.2">
      <c r="A9" s="51" t="s">
        <v>4</v>
      </c>
      <c r="B9" s="51" t="s">
        <v>73</v>
      </c>
      <c r="C9" s="52" t="s">
        <v>88</v>
      </c>
      <c r="D9" s="58">
        <v>-18.802199999999999</v>
      </c>
      <c r="E9" s="58">
        <v>-52.602800000000002</v>
      </c>
      <c r="F9" s="58">
        <v>818</v>
      </c>
      <c r="G9" s="56">
        <v>39070</v>
      </c>
      <c r="H9" s="54">
        <v>1</v>
      </c>
      <c r="I9" s="52" t="s">
        <v>142</v>
      </c>
      <c r="J9" s="57"/>
      <c r="K9" s="57"/>
      <c r="L9" s="57"/>
      <c r="M9" s="57"/>
    </row>
    <row r="10" spans="1:13" ht="13.5" customHeight="1" x14ac:dyDescent="0.2">
      <c r="A10" s="51" t="s">
        <v>5</v>
      </c>
      <c r="B10" s="51" t="s">
        <v>73</v>
      </c>
      <c r="C10" s="52" t="s">
        <v>89</v>
      </c>
      <c r="D10" s="58">
        <v>-18.996700000000001</v>
      </c>
      <c r="E10" s="58">
        <v>-57.637500000000003</v>
      </c>
      <c r="F10" s="58">
        <v>126</v>
      </c>
      <c r="G10" s="56">
        <v>39017</v>
      </c>
      <c r="H10" s="54">
        <v>1</v>
      </c>
      <c r="I10" s="52" t="s">
        <v>90</v>
      </c>
      <c r="J10" s="57"/>
      <c r="K10" s="57"/>
      <c r="L10" s="57"/>
      <c r="M10" s="57"/>
    </row>
    <row r="11" spans="1:13" ht="13.5" customHeight="1" x14ac:dyDescent="0.2">
      <c r="A11" s="51" t="s">
        <v>50</v>
      </c>
      <c r="B11" s="51" t="s">
        <v>73</v>
      </c>
      <c r="C11" s="52" t="s">
        <v>91</v>
      </c>
      <c r="D11" s="58">
        <v>-18.4922</v>
      </c>
      <c r="E11" s="58">
        <v>-53.167200000000001</v>
      </c>
      <c r="F11" s="58">
        <v>730</v>
      </c>
      <c r="G11" s="56">
        <v>41247</v>
      </c>
      <c r="H11" s="54">
        <v>1</v>
      </c>
      <c r="I11" s="59" t="s">
        <v>92</v>
      </c>
      <c r="J11" s="57"/>
      <c r="K11" s="57"/>
      <c r="L11" s="57"/>
      <c r="M11" s="57"/>
    </row>
    <row r="12" spans="1:13" x14ac:dyDescent="0.2">
      <c r="A12" s="51" t="s">
        <v>6</v>
      </c>
      <c r="B12" s="51" t="s">
        <v>73</v>
      </c>
      <c r="C12" s="52" t="s">
        <v>93</v>
      </c>
      <c r="D12" s="58">
        <v>-18.304400000000001</v>
      </c>
      <c r="E12" s="58">
        <v>-54.440899999999999</v>
      </c>
      <c r="F12" s="58">
        <v>252</v>
      </c>
      <c r="G12" s="56">
        <v>39028</v>
      </c>
      <c r="H12" s="54">
        <v>1</v>
      </c>
      <c r="I12" s="52" t="s">
        <v>94</v>
      </c>
      <c r="J12" s="57"/>
      <c r="K12" s="57"/>
      <c r="L12" s="57"/>
      <c r="M12" s="57"/>
    </row>
    <row r="13" spans="1:13" x14ac:dyDescent="0.2">
      <c r="A13" s="51" t="s">
        <v>7</v>
      </c>
      <c r="B13" s="51" t="s">
        <v>73</v>
      </c>
      <c r="C13" s="52" t="s">
        <v>95</v>
      </c>
      <c r="D13" s="58">
        <v>-22.193899999999999</v>
      </c>
      <c r="E13" s="61">
        <v>-54.9114</v>
      </c>
      <c r="F13" s="58">
        <v>469</v>
      </c>
      <c r="G13" s="56">
        <v>39011</v>
      </c>
      <c r="H13" s="54">
        <v>1</v>
      </c>
      <c r="I13" s="52" t="s">
        <v>96</v>
      </c>
      <c r="J13" s="57"/>
      <c r="K13" s="57"/>
      <c r="L13" s="57"/>
      <c r="M13" s="57"/>
    </row>
    <row r="14" spans="1:13" x14ac:dyDescent="0.2">
      <c r="A14" s="51" t="s">
        <v>97</v>
      </c>
      <c r="B14" s="51" t="s">
        <v>73</v>
      </c>
      <c r="C14" s="52" t="s">
        <v>98</v>
      </c>
      <c r="D14" s="54">
        <v>-23.449400000000001</v>
      </c>
      <c r="E14" s="54">
        <v>-54.181699999999999</v>
      </c>
      <c r="F14" s="54">
        <v>336</v>
      </c>
      <c r="G14" s="56">
        <v>39598</v>
      </c>
      <c r="H14" s="54">
        <v>1</v>
      </c>
      <c r="I14" s="52" t="s">
        <v>99</v>
      </c>
      <c r="J14" s="57"/>
      <c r="K14" s="57"/>
      <c r="L14" s="57"/>
      <c r="M14" s="57"/>
    </row>
    <row r="15" spans="1:13" x14ac:dyDescent="0.2">
      <c r="A15" s="51" t="s">
        <v>9</v>
      </c>
      <c r="B15" s="51" t="s">
        <v>73</v>
      </c>
      <c r="C15" s="52" t="s">
        <v>100</v>
      </c>
      <c r="D15" s="58">
        <v>-22.3</v>
      </c>
      <c r="E15" s="58">
        <v>-53.816600000000001</v>
      </c>
      <c r="F15" s="58">
        <v>373.29</v>
      </c>
      <c r="G15" s="56">
        <v>37662</v>
      </c>
      <c r="H15" s="54">
        <v>1</v>
      </c>
      <c r="I15" s="52" t="s">
        <v>101</v>
      </c>
      <c r="J15" s="57"/>
      <c r="K15" s="57"/>
      <c r="L15" s="57"/>
      <c r="M15" s="57"/>
    </row>
    <row r="16" spans="1:13" s="60" customFormat="1" x14ac:dyDescent="0.2">
      <c r="A16" s="51" t="s">
        <v>49</v>
      </c>
      <c r="B16" s="51" t="s">
        <v>73</v>
      </c>
      <c r="C16" s="52" t="s">
        <v>102</v>
      </c>
      <c r="D16" s="58">
        <v>-21.478200000000001</v>
      </c>
      <c r="E16" s="58">
        <v>-56.136899999999997</v>
      </c>
      <c r="F16" s="58">
        <v>249</v>
      </c>
      <c r="G16" s="56">
        <v>40759</v>
      </c>
      <c r="H16" s="54">
        <v>1</v>
      </c>
      <c r="I16" s="59" t="s">
        <v>103</v>
      </c>
      <c r="J16" s="57"/>
      <c r="K16" s="57"/>
      <c r="L16" s="57"/>
      <c r="M16" s="57"/>
    </row>
    <row r="17" spans="1:13" x14ac:dyDescent="0.2">
      <c r="A17" s="51" t="s">
        <v>10</v>
      </c>
      <c r="B17" s="51" t="s">
        <v>73</v>
      </c>
      <c r="C17" s="52" t="s">
        <v>104</v>
      </c>
      <c r="D17" s="54">
        <v>-22.857199999999999</v>
      </c>
      <c r="E17" s="54">
        <v>-54.605600000000003</v>
      </c>
      <c r="F17" s="54">
        <v>379</v>
      </c>
      <c r="G17" s="56">
        <v>39617</v>
      </c>
      <c r="H17" s="54">
        <v>1</v>
      </c>
      <c r="I17" s="52" t="s">
        <v>105</v>
      </c>
      <c r="J17" s="57"/>
      <c r="K17" s="57"/>
      <c r="L17" s="57"/>
      <c r="M17" s="57"/>
    </row>
    <row r="18" spans="1:13" ht="12.75" customHeight="1" x14ac:dyDescent="0.2">
      <c r="A18" s="51" t="s">
        <v>11</v>
      </c>
      <c r="B18" s="51" t="s">
        <v>73</v>
      </c>
      <c r="C18" s="52" t="s">
        <v>106</v>
      </c>
      <c r="D18" s="58">
        <v>-21.609200000000001</v>
      </c>
      <c r="E18" s="58">
        <v>-55.177799999999998</v>
      </c>
      <c r="F18" s="58">
        <v>401</v>
      </c>
      <c r="G18" s="56">
        <v>39065</v>
      </c>
      <c r="H18" s="54">
        <v>1</v>
      </c>
      <c r="I18" s="52" t="s">
        <v>107</v>
      </c>
      <c r="J18" s="57"/>
      <c r="K18" s="57"/>
      <c r="L18" s="57"/>
      <c r="M18" s="57"/>
    </row>
    <row r="19" spans="1:13" s="60" customFormat="1" x14ac:dyDescent="0.2">
      <c r="A19" s="51" t="s">
        <v>12</v>
      </c>
      <c r="B19" s="51" t="s">
        <v>73</v>
      </c>
      <c r="C19" s="52" t="s">
        <v>108</v>
      </c>
      <c r="D19" s="58">
        <v>-20.395600000000002</v>
      </c>
      <c r="E19" s="58">
        <v>-56.431699999999999</v>
      </c>
      <c r="F19" s="58">
        <v>140</v>
      </c>
      <c r="G19" s="56">
        <v>39023</v>
      </c>
      <c r="H19" s="54">
        <v>1</v>
      </c>
      <c r="I19" s="52" t="s">
        <v>109</v>
      </c>
      <c r="J19" s="57"/>
      <c r="K19" s="57"/>
      <c r="L19" s="57"/>
      <c r="M19" s="57"/>
    </row>
    <row r="20" spans="1:13" x14ac:dyDescent="0.2">
      <c r="A20" s="51" t="s">
        <v>110</v>
      </c>
      <c r="B20" s="51" t="s">
        <v>73</v>
      </c>
      <c r="C20" s="52" t="s">
        <v>111</v>
      </c>
      <c r="D20" s="58">
        <v>-18.988900000000001</v>
      </c>
      <c r="E20" s="58">
        <v>-56.623100000000001</v>
      </c>
      <c r="F20" s="58">
        <v>104</v>
      </c>
      <c r="G20" s="56">
        <v>38932</v>
      </c>
      <c r="H20" s="54">
        <v>1</v>
      </c>
      <c r="I20" s="52" t="s">
        <v>112</v>
      </c>
      <c r="J20" s="57"/>
      <c r="K20" s="57"/>
      <c r="L20" s="57"/>
      <c r="M20" s="57"/>
    </row>
    <row r="21" spans="1:13" s="60" customFormat="1" x14ac:dyDescent="0.2">
      <c r="A21" s="51" t="s">
        <v>14</v>
      </c>
      <c r="B21" s="51" t="s">
        <v>73</v>
      </c>
      <c r="C21" s="52" t="s">
        <v>113</v>
      </c>
      <c r="D21" s="58">
        <v>-19.414300000000001</v>
      </c>
      <c r="E21" s="58">
        <v>-51.1053</v>
      </c>
      <c r="F21" s="58">
        <v>424</v>
      </c>
      <c r="G21" s="56" t="s">
        <v>114</v>
      </c>
      <c r="H21" s="54">
        <v>1</v>
      </c>
      <c r="I21" s="52" t="s">
        <v>115</v>
      </c>
      <c r="J21" s="57"/>
      <c r="K21" s="57"/>
      <c r="L21" s="57"/>
      <c r="M21" s="57"/>
    </row>
    <row r="22" spans="1:13" x14ac:dyDescent="0.2">
      <c r="A22" s="51" t="s">
        <v>15</v>
      </c>
      <c r="B22" s="51" t="s">
        <v>73</v>
      </c>
      <c r="C22" s="52" t="s">
        <v>116</v>
      </c>
      <c r="D22" s="58">
        <v>-22.533300000000001</v>
      </c>
      <c r="E22" s="58">
        <v>-55.533299999999997</v>
      </c>
      <c r="F22" s="58">
        <v>650</v>
      </c>
      <c r="G22" s="56">
        <v>37140</v>
      </c>
      <c r="H22" s="54">
        <v>1</v>
      </c>
      <c r="I22" s="52" t="s">
        <v>117</v>
      </c>
      <c r="J22" s="57"/>
      <c r="K22" s="57"/>
      <c r="L22" s="57"/>
      <c r="M22" s="57"/>
    </row>
    <row r="23" spans="1:13" x14ac:dyDescent="0.2">
      <c r="A23" s="51" t="s">
        <v>16</v>
      </c>
      <c r="B23" s="51" t="s">
        <v>73</v>
      </c>
      <c r="C23" s="52" t="s">
        <v>118</v>
      </c>
      <c r="D23" s="58">
        <v>-21.7058</v>
      </c>
      <c r="E23" s="58">
        <v>-57.5533</v>
      </c>
      <c r="F23" s="58">
        <v>85</v>
      </c>
      <c r="G23" s="56">
        <v>39014</v>
      </c>
      <c r="H23" s="54">
        <v>1</v>
      </c>
      <c r="I23" s="52" t="s">
        <v>119</v>
      </c>
      <c r="J23" s="57"/>
      <c r="K23" s="57"/>
      <c r="L23" s="57"/>
      <c r="M23" s="57"/>
    </row>
    <row r="24" spans="1:13" s="60" customFormat="1" x14ac:dyDescent="0.2">
      <c r="A24" s="51" t="s">
        <v>18</v>
      </c>
      <c r="B24" s="51" t="s">
        <v>73</v>
      </c>
      <c r="C24" s="52" t="s">
        <v>120</v>
      </c>
      <c r="D24" s="58">
        <v>-19.420100000000001</v>
      </c>
      <c r="E24" s="58">
        <v>-54.553100000000001</v>
      </c>
      <c r="F24" s="58">
        <v>647</v>
      </c>
      <c r="G24" s="56">
        <v>39067</v>
      </c>
      <c r="H24" s="54">
        <v>1</v>
      </c>
      <c r="I24" s="52" t="s">
        <v>143</v>
      </c>
      <c r="J24" s="57"/>
      <c r="K24" s="57"/>
      <c r="L24" s="57"/>
      <c r="M24" s="57"/>
    </row>
    <row r="25" spans="1:13" x14ac:dyDescent="0.2">
      <c r="A25" s="51" t="s">
        <v>121</v>
      </c>
      <c r="B25" s="51" t="s">
        <v>73</v>
      </c>
      <c r="C25" s="52" t="s">
        <v>122</v>
      </c>
      <c r="D25" s="54">
        <v>-21.774999999999999</v>
      </c>
      <c r="E25" s="54">
        <v>-54.528100000000002</v>
      </c>
      <c r="F25" s="54">
        <v>329</v>
      </c>
      <c r="G25" s="56">
        <v>39625</v>
      </c>
      <c r="H25" s="54">
        <v>1</v>
      </c>
      <c r="I25" s="52" t="s">
        <v>123</v>
      </c>
      <c r="J25" s="57"/>
      <c r="K25" s="57"/>
      <c r="L25" s="57"/>
      <c r="M25" s="57"/>
    </row>
    <row r="26" spans="1:13" s="65" customFormat="1" ht="15" customHeight="1" x14ac:dyDescent="0.2">
      <c r="A26" s="62" t="s">
        <v>31</v>
      </c>
      <c r="B26" s="62" t="s">
        <v>73</v>
      </c>
      <c r="C26" s="52" t="s">
        <v>124</v>
      </c>
      <c r="D26" s="63">
        <v>-20.9817</v>
      </c>
      <c r="E26" s="63">
        <v>-54.971899999999998</v>
      </c>
      <c r="F26" s="63">
        <v>464</v>
      </c>
      <c r="G26" s="53" t="s">
        <v>125</v>
      </c>
      <c r="H26" s="52">
        <v>1</v>
      </c>
      <c r="I26" s="62" t="s">
        <v>126</v>
      </c>
      <c r="J26" s="64"/>
      <c r="K26" s="64"/>
      <c r="L26" s="64"/>
      <c r="M26" s="64"/>
    </row>
    <row r="27" spans="1:13" s="60" customFormat="1" x14ac:dyDescent="0.2">
      <c r="A27" s="51" t="s">
        <v>19</v>
      </c>
      <c r="B27" s="51" t="s">
        <v>73</v>
      </c>
      <c r="C27" s="52" t="s">
        <v>127</v>
      </c>
      <c r="D27" s="54">
        <v>-23.966899999999999</v>
      </c>
      <c r="E27" s="54">
        <v>-55.0242</v>
      </c>
      <c r="F27" s="54">
        <v>402</v>
      </c>
      <c r="G27" s="56">
        <v>39605</v>
      </c>
      <c r="H27" s="54">
        <v>1</v>
      </c>
      <c r="I27" s="52" t="s">
        <v>128</v>
      </c>
      <c r="J27" s="57"/>
      <c r="K27" s="57"/>
      <c r="L27" s="57"/>
      <c r="M27" s="57"/>
    </row>
    <row r="28" spans="1:13" s="67" customFormat="1" x14ac:dyDescent="0.2">
      <c r="A28" s="62" t="s">
        <v>51</v>
      </c>
      <c r="B28" s="62" t="s">
        <v>73</v>
      </c>
      <c r="C28" s="52" t="s">
        <v>129</v>
      </c>
      <c r="D28" s="52">
        <v>-17.634699999999999</v>
      </c>
      <c r="E28" s="52">
        <v>-54.760100000000001</v>
      </c>
      <c r="F28" s="52">
        <v>486</v>
      </c>
      <c r="G28" s="53" t="s">
        <v>130</v>
      </c>
      <c r="H28" s="52">
        <v>1</v>
      </c>
      <c r="I28" s="54" t="s">
        <v>131</v>
      </c>
      <c r="J28" s="66"/>
      <c r="K28" s="66"/>
      <c r="L28" s="66"/>
      <c r="M28" s="66"/>
    </row>
    <row r="29" spans="1:13" x14ac:dyDescent="0.2">
      <c r="A29" s="51" t="s">
        <v>20</v>
      </c>
      <c r="B29" s="51" t="s">
        <v>73</v>
      </c>
      <c r="C29" s="52" t="s">
        <v>132</v>
      </c>
      <c r="D29" s="54">
        <v>-20.783300000000001</v>
      </c>
      <c r="E29" s="54">
        <v>-51.7</v>
      </c>
      <c r="F29" s="54">
        <v>313</v>
      </c>
      <c r="G29" s="56">
        <v>37137</v>
      </c>
      <c r="H29" s="54">
        <v>1</v>
      </c>
      <c r="I29" s="52" t="s">
        <v>133</v>
      </c>
      <c r="J29" s="57"/>
      <c r="K29" s="57"/>
      <c r="L29" s="57"/>
      <c r="M29" s="57"/>
    </row>
    <row r="30" spans="1:13" ht="18" customHeight="1" x14ac:dyDescent="0.2">
      <c r="A30" s="68"/>
      <c r="B30" s="69"/>
      <c r="C30" s="70"/>
      <c r="D30" s="70"/>
      <c r="E30" s="70"/>
      <c r="F30" s="70"/>
      <c r="G30" s="48" t="s">
        <v>134</v>
      </c>
      <c r="H30" s="52">
        <f>SUM(H2:H29)</f>
        <v>28</v>
      </c>
      <c r="I30" s="68"/>
      <c r="J30" s="57"/>
      <c r="K30" s="57"/>
      <c r="L30" s="57"/>
      <c r="M30" s="57"/>
    </row>
    <row r="31" spans="1:13" x14ac:dyDescent="0.2">
      <c r="A31" s="57" t="s">
        <v>135</v>
      </c>
      <c r="B31" s="71"/>
      <c r="C31" s="71"/>
      <c r="D31" s="71"/>
      <c r="E31" s="71"/>
      <c r="F31" s="71"/>
      <c r="G31" s="57"/>
      <c r="H31" s="72"/>
      <c r="I31" s="57"/>
      <c r="J31" s="57"/>
      <c r="K31" s="57"/>
      <c r="L31" s="57"/>
      <c r="M31" s="57"/>
    </row>
    <row r="32" spans="1:13" x14ac:dyDescent="0.2">
      <c r="A32" s="73" t="s">
        <v>136</v>
      </c>
      <c r="B32" s="74"/>
      <c r="C32" s="74"/>
      <c r="D32" s="74"/>
      <c r="E32" s="74"/>
      <c r="F32" s="74"/>
      <c r="G32" s="57"/>
      <c r="H32" s="57"/>
      <c r="I32" s="57"/>
      <c r="J32" s="57"/>
      <c r="K32" s="57"/>
      <c r="L32" s="57"/>
      <c r="M32" s="57"/>
    </row>
    <row r="33" spans="1:13" x14ac:dyDescent="0.2">
      <c r="A33" s="57"/>
      <c r="B33" s="74"/>
      <c r="C33" s="74"/>
      <c r="D33" s="74"/>
      <c r="E33" s="74"/>
      <c r="F33" s="74"/>
      <c r="G33" s="57"/>
      <c r="H33" s="57"/>
      <c r="I33" s="57"/>
      <c r="J33" s="57"/>
      <c r="K33" s="57"/>
      <c r="L33" s="57"/>
      <c r="M33" s="57"/>
    </row>
    <row r="34" spans="1:13" x14ac:dyDescent="0.2">
      <c r="A34" s="57"/>
      <c r="B34" s="74"/>
      <c r="C34" s="74"/>
      <c r="D34" s="74"/>
      <c r="E34" s="74"/>
      <c r="F34" s="74"/>
      <c r="G34" s="57"/>
      <c r="H34" s="57"/>
      <c r="I34" s="57"/>
      <c r="J34" s="57"/>
      <c r="K34" s="57"/>
      <c r="L34" s="57"/>
      <c r="M34" s="57"/>
    </row>
    <row r="35" spans="1:13" x14ac:dyDescent="0.2">
      <c r="A35" s="57"/>
      <c r="B35" s="74"/>
      <c r="C35" s="74"/>
      <c r="D35" s="74"/>
      <c r="E35" s="74"/>
      <c r="F35" s="74"/>
      <c r="G35" s="57"/>
      <c r="H35" s="57"/>
      <c r="I35" s="57"/>
      <c r="J35" s="57"/>
      <c r="K35" s="57"/>
      <c r="L35" s="57"/>
      <c r="M35" s="57"/>
    </row>
    <row r="36" spans="1:13" x14ac:dyDescent="0.2">
      <c r="A36" s="57"/>
      <c r="B36" s="74"/>
      <c r="C36" s="74"/>
      <c r="D36" s="74"/>
      <c r="E36" s="74"/>
      <c r="F36" s="74"/>
      <c r="G36" s="57"/>
      <c r="H36" s="57"/>
      <c r="I36" s="57"/>
      <c r="J36" s="57"/>
      <c r="K36" s="57"/>
      <c r="L36" s="57"/>
      <c r="M36" s="57"/>
    </row>
    <row r="37" spans="1:13" x14ac:dyDescent="0.2">
      <c r="A37" s="57"/>
      <c r="B37" s="74"/>
      <c r="C37" s="74"/>
      <c r="D37" s="74"/>
      <c r="E37" s="74"/>
      <c r="F37" s="74"/>
      <c r="G37" s="57"/>
      <c r="H37" s="57"/>
      <c r="I37" s="57"/>
      <c r="J37" s="57"/>
      <c r="K37" s="57"/>
      <c r="L37" s="57"/>
      <c r="M37" s="57"/>
    </row>
    <row r="38" spans="1:13" x14ac:dyDescent="0.2">
      <c r="A38" s="57"/>
      <c r="B38" s="74"/>
      <c r="C38" s="74"/>
      <c r="D38" s="74"/>
      <c r="E38" s="74"/>
      <c r="F38" s="74"/>
      <c r="G38" s="57"/>
      <c r="H38" s="57"/>
      <c r="I38" s="57"/>
      <c r="J38" s="57"/>
      <c r="K38" s="57"/>
      <c r="L38" s="57"/>
      <c r="M38" s="57"/>
    </row>
    <row r="39" spans="1:13" x14ac:dyDescent="0.2">
      <c r="A39" s="57"/>
      <c r="B39" s="74"/>
      <c r="C39" s="74"/>
      <c r="D39" s="74"/>
      <c r="E39" s="74"/>
      <c r="F39" s="74"/>
      <c r="G39" s="57"/>
      <c r="H39" s="57"/>
      <c r="I39" s="57"/>
      <c r="J39" s="57"/>
      <c r="K39" s="57"/>
      <c r="L39" s="57"/>
      <c r="M39" s="57"/>
    </row>
    <row r="40" spans="1:13" x14ac:dyDescent="0.2">
      <c r="A40" s="57"/>
      <c r="B40" s="74"/>
      <c r="C40" s="74"/>
      <c r="D40" s="74"/>
      <c r="E40" s="74"/>
      <c r="F40" s="74"/>
      <c r="G40" s="57"/>
      <c r="H40" s="57"/>
      <c r="I40" s="57"/>
      <c r="J40" s="57"/>
      <c r="K40" s="57"/>
      <c r="L40" s="57"/>
      <c r="M40" s="57"/>
    </row>
    <row r="41" spans="1:13" x14ac:dyDescent="0.2">
      <c r="A41" s="57"/>
      <c r="B41" s="74"/>
      <c r="C41" s="74"/>
      <c r="D41" s="74"/>
      <c r="E41" s="74"/>
      <c r="F41" s="74"/>
      <c r="G41" s="57"/>
      <c r="H41" s="57"/>
      <c r="I41" s="57"/>
      <c r="J41" s="57"/>
      <c r="K41" s="57"/>
      <c r="L41" s="57"/>
      <c r="M41" s="57"/>
    </row>
    <row r="42" spans="1:13" x14ac:dyDescent="0.2">
      <c r="A42" s="57"/>
      <c r="B42" s="74"/>
      <c r="C42" s="74"/>
      <c r="D42" s="74"/>
      <c r="E42" s="74"/>
      <c r="F42" s="74"/>
      <c r="G42" s="57"/>
      <c r="H42" s="57"/>
      <c r="I42" s="57"/>
      <c r="J42" s="57"/>
      <c r="K42" s="57"/>
      <c r="L42" s="57"/>
      <c r="M42" s="57"/>
    </row>
    <row r="43" spans="1:13" x14ac:dyDescent="0.2">
      <c r="A43" s="57"/>
      <c r="B43" s="74"/>
      <c r="C43" s="74"/>
      <c r="D43" s="74"/>
      <c r="E43" s="74"/>
      <c r="F43" s="74"/>
      <c r="G43" s="57"/>
      <c r="H43" s="57"/>
      <c r="I43" s="57"/>
      <c r="J43" s="57"/>
      <c r="K43" s="57"/>
      <c r="L43" s="57"/>
      <c r="M43" s="57"/>
    </row>
    <row r="44" spans="1:13" x14ac:dyDescent="0.2">
      <c r="A44" s="57"/>
      <c r="B44" s="74"/>
      <c r="C44" s="74"/>
      <c r="D44" s="74"/>
      <c r="E44" s="74"/>
      <c r="F44" s="74"/>
      <c r="G44" s="57"/>
      <c r="H44" s="57"/>
      <c r="I44" s="57"/>
      <c r="J44" s="57"/>
      <c r="K44" s="57"/>
      <c r="L44" s="57"/>
      <c r="M44" s="57"/>
    </row>
    <row r="45" spans="1:13" x14ac:dyDescent="0.2">
      <c r="A45" s="57"/>
      <c r="B45" s="74"/>
      <c r="C45" s="74"/>
      <c r="D45" s="74"/>
      <c r="E45" s="74"/>
      <c r="F45" s="74"/>
      <c r="G45" s="57"/>
      <c r="H45" s="57"/>
      <c r="I45" s="57"/>
      <c r="J45" s="57"/>
      <c r="K45" s="57"/>
      <c r="L45" s="57"/>
      <c r="M45" s="57"/>
    </row>
    <row r="46" spans="1:13" x14ac:dyDescent="0.2">
      <c r="A46" s="57"/>
      <c r="B46" s="74"/>
      <c r="C46" s="74"/>
      <c r="D46" s="74"/>
      <c r="E46" s="74"/>
      <c r="F46" s="74"/>
      <c r="G46" s="57"/>
      <c r="H46" s="57"/>
      <c r="I46" s="57"/>
      <c r="J46" s="57"/>
      <c r="K46" s="57"/>
      <c r="L46" s="57"/>
      <c r="M46" s="57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2016-12-05T16:23:22Z</cp:lastPrinted>
  <dcterms:created xsi:type="dcterms:W3CDTF">2008-08-15T13:32:29Z</dcterms:created>
  <dcterms:modified xsi:type="dcterms:W3CDTF">2022-03-10T19:28:09Z</dcterms:modified>
</cp:coreProperties>
</file>