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Chuva!$A$1:$AI$38</definedName>
    <definedName name="_xlnm.Print_Area" localSheetId="7">DirVento!$A$1:$AG$37</definedName>
    <definedName name="_xlnm.Print_Area" localSheetId="8">RajadaVento!$A$1:$AG$38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UmidMax!$A$1:$AH$38</definedName>
    <definedName name="_xlnm.Print_Area" localSheetId="5">UmidMin!$A$1:$AH$38</definedName>
    <definedName name="_xlnm.Print_Area" localSheetId="6">VelVentoMax!$A$1:$AG$38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6" i="14" l="1"/>
  <c r="AH26" i="14"/>
  <c r="AG11" i="4"/>
  <c r="AG19" i="4"/>
  <c r="AG27" i="4"/>
  <c r="AG31" i="4"/>
  <c r="AG9" i="4"/>
  <c r="AG21" i="4"/>
  <c r="AG25" i="4"/>
  <c r="AG29" i="4"/>
  <c r="AG16" i="4"/>
  <c r="AG20" i="4"/>
  <c r="AG24" i="4"/>
  <c r="AG28" i="4"/>
  <c r="AG18" i="4"/>
  <c r="AG22" i="4"/>
  <c r="AG26" i="4"/>
  <c r="AG30" i="4"/>
  <c r="AG5" i="4"/>
  <c r="AG8" i="6"/>
  <c r="AG8" i="12"/>
  <c r="AG8" i="4"/>
  <c r="AH8" i="8"/>
  <c r="AG8" i="14"/>
  <c r="AI8" i="14"/>
  <c r="AH8" i="5"/>
  <c r="AG8" i="7"/>
  <c r="AH8" i="9"/>
  <c r="AG8" i="15"/>
  <c r="AH8" i="6"/>
  <c r="AG8" i="8"/>
  <c r="AH8" i="14"/>
  <c r="AG8" i="9"/>
  <c r="AG8" i="5"/>
  <c r="AG30" i="15" l="1"/>
  <c r="AI16" i="14"/>
  <c r="AI12" i="14"/>
  <c r="AI24" i="14"/>
  <c r="AI20" i="14"/>
  <c r="AI32" i="14"/>
  <c r="AI28" i="14"/>
  <c r="AI7" i="14"/>
  <c r="AI5" i="14"/>
  <c r="AI18" i="14"/>
  <c r="AI22" i="14"/>
  <c r="AI30" i="14"/>
  <c r="AI10" i="14"/>
  <c r="AI6" i="14"/>
  <c r="AI9" i="14"/>
  <c r="AI11" i="14"/>
  <c r="AI15" i="14"/>
  <c r="AI17" i="14"/>
  <c r="AI19" i="14"/>
  <c r="AI21" i="14"/>
  <c r="AI23" i="14"/>
  <c r="AI25" i="14"/>
  <c r="AI27" i="14"/>
  <c r="AI29" i="14"/>
  <c r="D33" i="8"/>
  <c r="H33" i="8"/>
  <c r="L33" i="8"/>
  <c r="P33" i="8"/>
  <c r="T33" i="8"/>
  <c r="X33" i="8"/>
  <c r="AB33" i="8"/>
  <c r="AF33" i="8"/>
  <c r="E33" i="15"/>
  <c r="I33" i="15"/>
  <c r="M33" i="15"/>
  <c r="Q33" i="15"/>
  <c r="U33" i="15"/>
  <c r="Y33" i="15"/>
  <c r="AG31" i="15"/>
  <c r="AC33" i="15"/>
  <c r="F33" i="12"/>
  <c r="N33" i="12"/>
  <c r="Z33" i="12"/>
  <c r="J33" i="12"/>
  <c r="R33" i="12"/>
  <c r="V33" i="12"/>
  <c r="AD33" i="12"/>
  <c r="AG14" i="12"/>
  <c r="C33" i="9"/>
  <c r="G33" i="9"/>
  <c r="K33" i="9"/>
  <c r="O33" i="9"/>
  <c r="S33" i="9"/>
  <c r="W33" i="9"/>
  <c r="AA33" i="9"/>
  <c r="AE33" i="9"/>
  <c r="E33" i="7"/>
  <c r="I33" i="7"/>
  <c r="M33" i="7"/>
  <c r="Q33" i="7"/>
  <c r="U33" i="7"/>
  <c r="Y33" i="7"/>
  <c r="F33" i="6"/>
  <c r="N33" i="6"/>
  <c r="V33" i="6"/>
  <c r="Z33" i="6"/>
  <c r="B33" i="6"/>
  <c r="J33" i="6"/>
  <c r="R33" i="6"/>
  <c r="AD33" i="6"/>
  <c r="C33" i="5"/>
  <c r="G33" i="5"/>
  <c r="K33" i="5"/>
  <c r="O33" i="5"/>
  <c r="S33" i="5"/>
  <c r="W33" i="5"/>
  <c r="AA33" i="5"/>
  <c r="AE33" i="5"/>
  <c r="AC33" i="5"/>
  <c r="D33" i="4"/>
  <c r="H33" i="4"/>
  <c r="L33" i="4"/>
  <c r="P33" i="4"/>
  <c r="T33" i="4"/>
  <c r="X33" i="4"/>
  <c r="AB33" i="4"/>
  <c r="AF33" i="4"/>
  <c r="B33" i="4"/>
  <c r="F33" i="4"/>
  <c r="J33" i="4"/>
  <c r="N33" i="4"/>
  <c r="R33" i="4"/>
  <c r="V33" i="4"/>
  <c r="Z33" i="4"/>
  <c r="AD33" i="4"/>
  <c r="AG14" i="4"/>
  <c r="E33" i="5"/>
  <c r="I33" i="5"/>
  <c r="M33" i="5"/>
  <c r="Q33" i="5"/>
  <c r="U33" i="5"/>
  <c r="Y33" i="5"/>
  <c r="B33" i="12"/>
  <c r="AG11" i="15"/>
  <c r="AC33" i="7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AE33" i="15"/>
  <c r="AG30" i="14"/>
  <c r="C33" i="4"/>
  <c r="G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AG14" i="5"/>
  <c r="AH14" i="5"/>
  <c r="E33" i="6"/>
  <c r="I33" i="6"/>
  <c r="M33" i="6"/>
  <c r="Q33" i="6"/>
  <c r="U33" i="6"/>
  <c r="Y33" i="6"/>
  <c r="AC33" i="6"/>
  <c r="AH31" i="6"/>
  <c r="AG31" i="6"/>
  <c r="D33" i="7"/>
  <c r="H33" i="7"/>
  <c r="L33" i="7"/>
  <c r="P33" i="7"/>
  <c r="T33" i="7"/>
  <c r="X33" i="7"/>
  <c r="AB33" i="7"/>
  <c r="AF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AH14" i="9"/>
  <c r="AG14" i="9"/>
  <c r="E33" i="12"/>
  <c r="I33" i="12"/>
  <c r="M33" i="12"/>
  <c r="Q33" i="12"/>
  <c r="U33" i="12"/>
  <c r="Y33" i="12"/>
  <c r="AC33" i="12"/>
  <c r="AG11" i="12"/>
  <c r="AG31" i="12"/>
  <c r="D33" i="15"/>
  <c r="H33" i="15"/>
  <c r="L33" i="15"/>
  <c r="P33" i="15"/>
  <c r="T33" i="15"/>
  <c r="X33" i="15"/>
  <c r="AB33" i="15"/>
  <c r="AF33" i="15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H14" i="6"/>
  <c r="AG14" i="6"/>
  <c r="D33" i="14"/>
  <c r="D34" i="14"/>
  <c r="H33" i="14"/>
  <c r="H34" i="14"/>
  <c r="L33" i="14"/>
  <c r="L34" i="14"/>
  <c r="P33" i="14"/>
  <c r="P34" i="14"/>
  <c r="T33" i="14"/>
  <c r="T34" i="14"/>
  <c r="X33" i="14"/>
  <c r="X34" i="14"/>
  <c r="AB33" i="14"/>
  <c r="AB34" i="14"/>
  <c r="AF33" i="14"/>
  <c r="AF34" i="14"/>
  <c r="E33" i="4"/>
  <c r="I33" i="4"/>
  <c r="M33" i="4"/>
  <c r="Q33" i="4"/>
  <c r="U33" i="4"/>
  <c r="Y33" i="4"/>
  <c r="AC33" i="4"/>
  <c r="D33" i="5"/>
  <c r="H33" i="5"/>
  <c r="L33" i="5"/>
  <c r="P33" i="5"/>
  <c r="T33" i="5"/>
  <c r="X33" i="5"/>
  <c r="AB33" i="5"/>
  <c r="AF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AG14" i="7"/>
  <c r="E33" i="8"/>
  <c r="I33" i="8"/>
  <c r="M33" i="8"/>
  <c r="Q33" i="8"/>
  <c r="U33" i="8"/>
  <c r="Y33" i="8"/>
  <c r="AC33" i="8"/>
  <c r="AH31" i="8"/>
  <c r="AG31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B33" i="15"/>
  <c r="F33" i="15"/>
  <c r="J33" i="15"/>
  <c r="N33" i="15"/>
  <c r="R33" i="15"/>
  <c r="V33" i="15"/>
  <c r="Z33" i="15"/>
  <c r="AD33" i="15"/>
  <c r="AG14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H31" i="5"/>
  <c r="AG31" i="5"/>
  <c r="Q33" i="9"/>
  <c r="U33" i="9"/>
  <c r="Y33" i="9"/>
  <c r="AC33" i="9"/>
  <c r="AG31" i="9"/>
  <c r="AH31" i="9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7"/>
  <c r="AH14" i="8"/>
  <c r="AG14" i="8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17" i="14"/>
  <c r="AG17" i="8"/>
  <c r="AH13" i="8"/>
  <c r="AH13" i="9"/>
  <c r="AH13" i="6"/>
  <c r="AG6" i="14"/>
  <c r="AG6" i="15"/>
  <c r="AG6" i="7"/>
  <c r="AG6" i="9"/>
  <c r="AG5" i="15"/>
  <c r="AG29" i="15"/>
  <c r="AG28" i="8"/>
  <c r="AG22" i="7"/>
  <c r="AG22" i="8"/>
  <c r="AG16" i="7"/>
  <c r="AG16" i="14"/>
  <c r="AG12" i="12"/>
  <c r="AG11" i="9"/>
  <c r="AG10" i="8"/>
  <c r="AH6" i="14"/>
  <c r="AH6" i="9"/>
  <c r="AH5" i="8"/>
  <c r="AG13" i="4"/>
  <c r="AH32" i="9"/>
  <c r="AG28" i="5"/>
  <c r="AH28" i="8"/>
  <c r="AH28" i="9"/>
  <c r="AH26" i="6"/>
  <c r="AG26" i="7"/>
  <c r="AG26" i="8"/>
  <c r="AH26" i="9"/>
  <c r="AG26" i="12"/>
  <c r="AG26" i="15"/>
  <c r="AG26" i="9"/>
  <c r="AG26" i="6"/>
  <c r="AH26" i="8"/>
  <c r="AH26" i="5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5"/>
  <c r="AG16" i="12"/>
  <c r="AG16" i="15"/>
  <c r="AH15" i="5"/>
  <c r="AG12" i="5"/>
  <c r="AH7" i="6"/>
  <c r="AG7" i="6"/>
  <c r="AH7" i="8"/>
  <c r="AG7" i="12"/>
  <c r="AH6" i="5"/>
  <c r="AG5" i="6"/>
  <c r="AG7" i="4" l="1"/>
  <c r="AH7" i="5"/>
  <c r="AG20" i="5"/>
  <c r="AH24" i="5"/>
  <c r="AG21" i="6"/>
  <c r="AH32" i="6"/>
  <c r="AG15" i="7"/>
  <c r="AH18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32" i="4"/>
  <c r="AG13" i="5"/>
  <c r="AG25" i="5"/>
  <c r="AH29" i="5"/>
  <c r="AH18" i="5"/>
  <c r="AH12" i="6"/>
  <c r="AG18" i="6"/>
  <c r="AH29" i="6"/>
  <c r="AG32" i="6"/>
  <c r="AG11" i="7"/>
  <c r="AH25" i="8"/>
  <c r="AH10" i="9"/>
  <c r="AG15" i="9"/>
  <c r="AG32" i="9"/>
  <c r="AG28" i="15"/>
  <c r="AH13" i="5"/>
  <c r="AG12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H30" i="5"/>
  <c r="AG30" i="6"/>
  <c r="AG32" i="5"/>
  <c r="AH30" i="9"/>
  <c r="AH30" i="6"/>
  <c r="AG27" i="5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H33" i="6" l="1"/>
  <c r="AH33" i="14"/>
  <c r="AH33" i="9"/>
  <c r="AH33" i="8"/>
  <c r="AG33" i="8"/>
  <c r="AG33" i="7"/>
  <c r="AH33" i="5"/>
  <c r="AG33" i="4"/>
  <c r="AG33" i="15"/>
  <c r="AG33" i="6"/>
  <c r="AG33" i="12"/>
  <c r="AG33" i="9"/>
  <c r="AG34" i="14"/>
  <c r="AG33" i="5"/>
  <c r="AG33" i="14"/>
</calcChain>
</file>

<file path=xl/sharedStrings.xml><?xml version="1.0" encoding="utf-8"?>
<sst xmlns="http://schemas.openxmlformats.org/spreadsheetml/2006/main" count="525" uniqueCount="73">
  <si>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</si>
  <si>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</si>
  <si>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</si>
  <si>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</si>
  <si>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</si>
  <si>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</si>
  <si>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</si>
  <si>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</si>
  <si>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</si>
  <si>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</si>
  <si>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</si>
  <si>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</si>
  <si>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</si>
  <si>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</si>
  <si>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</si>
  <si>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</si>
  <si>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</si>
  <si>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</si>
  <si>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</si>
  <si>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</si>
  <si>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</si>
  <si>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</si>
  <si>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</si>
  <si>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</si>
  <si>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</si>
  <si>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</si>
  <si>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</si>
  <si>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</si>
  <si>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</si>
  <si>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</si>
  <si>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</si>
  <si>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</si>
  <si>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</si>
  <si>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</si>
  <si>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</si>
  <si>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</si>
  <si>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</si>
  <si>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</si>
  <si>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</si>
  <si>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</si>
  <si>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</si>
  <si>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</si>
  <si>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</si>
  <si>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</si>
  <si>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</si>
  <si>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</si>
  <si>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</si>
  <si>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</si>
  <si>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</si>
  <si>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</si>
  <si>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</si>
  <si>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</si>
  <si>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</si>
  <si>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</si>
  <si>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</si>
  <si>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Bataguassu</t>
  </si>
  <si>
    <t>L</t>
  </si>
  <si>
    <t>S</t>
  </si>
  <si>
    <t>NE</t>
  </si>
  <si>
    <t>N</t>
  </si>
  <si>
    <r>
      <t xml:space="preserve">Porto Murtinho </t>
    </r>
    <r>
      <rPr>
        <b/>
        <sz val="9"/>
        <color rgb="FFC00000"/>
        <rFont val="Arial"/>
        <family val="2"/>
      </rPr>
      <t>*</t>
    </r>
  </si>
  <si>
    <r>
      <t xml:space="preserve">Porto Murtinho </t>
    </r>
    <r>
      <rPr>
        <sz val="9"/>
        <color rgb="FFC00000"/>
        <rFont val="Arial"/>
        <family val="2"/>
      </rPr>
      <t>*</t>
    </r>
  </si>
  <si>
    <t>NO</t>
  </si>
  <si>
    <t>Dezembro 2016</t>
  </si>
  <si>
    <t>Fonte : Inmet/Sepaf/Agraer/Cemtec-MS</t>
  </si>
  <si>
    <t xml:space="preserve"> (*)Nenhuma Informação Dispopnivel, pelo INMET</t>
  </si>
  <si>
    <t>Ma. Franciane Rodrigues</t>
  </si>
  <si>
    <t>CoordenadoraTécnica/Cemtec</t>
  </si>
  <si>
    <t xml:space="preserve"> CoordenadoraTécnica/Cemtec</t>
  </si>
  <si>
    <t xml:space="preserve">Porto Murtinho  </t>
  </si>
  <si>
    <t>*</t>
  </si>
  <si>
    <t>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</si>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</sst>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1"/>
      <color rgb="FF006100"/>
      <name val="Calibri"/>
      <family val="2"/>
      <scheme val="minor"/>
    </font>
    <font>
      <sz val="9"/>
      <color rgb="FFC0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8"/>
      <color rgb="FFC00000"/>
      <name val="Arial"/>
      <family val="2"/>
    </font>
    <font>
      <b/>
      <sz val="11"/>
      <name val="Calibri"/>
      <family val="2"/>
      <scheme val="minor"/>
    </font>
    <font>
      <b/>
      <sz val="16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7" borderId="0" applyNumberFormat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" fillId="1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49" fontId="4" fillId="5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" xfId="0" applyFill="1" applyBorder="1"/>
    <xf numFmtId="0" fontId="0" fillId="8" borderId="4" xfId="0" applyFill="1" applyBorder="1"/>
    <xf numFmtId="0" fontId="17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1" xfId="0" applyFill="1" applyBorder="1"/>
    <xf numFmtId="0" fontId="0" fillId="8" borderId="12" xfId="0" applyFill="1" applyBorder="1"/>
    <xf numFmtId="0" fontId="17" fillId="8" borderId="5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18" fillId="8" borderId="1" xfId="1" applyFont="1" applyFill="1" applyBorder="1" applyAlignment="1">
      <alignment horizontal="left" vertical="center"/>
    </xf>
    <xf numFmtId="0" fontId="0" fillId="8" borderId="5" xfId="0" applyFill="1" applyBorder="1"/>
    <xf numFmtId="0" fontId="0" fillId="8" borderId="0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1" fontId="7" fillId="8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0" fontId="2" fillId="1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center"/>
    </xf>
    <xf numFmtId="0" fontId="4" fillId="4" borderId="13" xfId="0" applyFont="1" applyFill="1" applyBorder="1" applyAlignment="1">
      <alignment horizontal="left" vertical="center"/>
    </xf>
    <xf numFmtId="1" fontId="4" fillId="0" borderId="14" xfId="0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/>
    </xf>
    <xf numFmtId="0" fontId="0" fillId="8" borderId="7" xfId="0" applyFill="1" applyBorder="1"/>
    <xf numFmtId="0" fontId="8" fillId="0" borderId="0" xfId="0" applyFont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2">
    <cellStyle name="Bom" xfId="1" builtinId="26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7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jpeg"/><Relationship Id="rId1" Type="http://schemas.openxmlformats.org/officeDocument/2006/relationships/image" Target="../media/image9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jpeg"/><Relationship Id="rId1" Type="http://schemas.openxmlformats.org/officeDocument/2006/relationships/image" Target="../media/image12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jpeg"/><Relationship Id="rId1" Type="http://schemas.openxmlformats.org/officeDocument/2006/relationships/image" Target="../media/image11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6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179917</xdr:colOff>
      <xdr:row>35</xdr:row>
      <xdr:rowOff>116417</xdr:rowOff>
    </xdr:from>
    <xdr:to>
      <xdr:col>19</xdr:col>
      <xdr:colOff>0</xdr:colOff>
      <xdr:row>37</xdr:row>
      <xdr:rowOff>116417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7577667"/>
          <a:ext cx="1259416" cy="317500"/>
        </a:xfrm>
        <a:prstGeom prst="rect">
          <a:avLst/>
        </a:prstGeom>
      </xdr:spPr>
    </xdr:pic>
    <xdr:clientData/>
  </xdr:twoCellAnchor>
  <xdr:twoCellAnchor editAs="oneCell">
    <xdr:from>
      <xdr:col>28</xdr:col>
      <xdr:colOff>349251</xdr:colOff>
      <xdr:row>34</xdr:row>
      <xdr:rowOff>21166</xdr:rowOff>
    </xdr:from>
    <xdr:to>
      <xdr:col>32</xdr:col>
      <xdr:colOff>391583</xdr:colOff>
      <xdr:row>37</xdr:row>
      <xdr:rowOff>29695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0584" y="7323666"/>
          <a:ext cx="1926166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1111250</xdr:colOff>
      <xdr:row>37</xdr:row>
      <xdr:rowOff>18354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35</xdr:row>
      <xdr:rowOff>0</xdr:rowOff>
    </xdr:from>
    <xdr:to>
      <xdr:col>28</xdr:col>
      <xdr:colOff>223595</xdr:colOff>
      <xdr:row>37</xdr:row>
      <xdr:rowOff>116418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583" y="74612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158751</xdr:colOff>
      <xdr:row>34</xdr:row>
      <xdr:rowOff>21167</xdr:rowOff>
    </xdr:from>
    <xdr:to>
      <xdr:col>18</xdr:col>
      <xdr:colOff>201084</xdr:colOff>
      <xdr:row>36</xdr:row>
      <xdr:rowOff>127000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1" y="7334250"/>
          <a:ext cx="1301750" cy="423333"/>
        </a:xfrm>
        <a:prstGeom prst="rect">
          <a:avLst/>
        </a:prstGeom>
      </xdr:spPr>
    </xdr:pic>
    <xdr:clientData/>
  </xdr:twoCellAnchor>
  <xdr:twoCellAnchor editAs="oneCell">
    <xdr:from>
      <xdr:col>30</xdr:col>
      <xdr:colOff>211667</xdr:colOff>
      <xdr:row>34</xdr:row>
      <xdr:rowOff>10583</xdr:rowOff>
    </xdr:from>
    <xdr:to>
      <xdr:col>34</xdr:col>
      <xdr:colOff>730251</xdr:colOff>
      <xdr:row>36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1000" y="7323666"/>
          <a:ext cx="2465917" cy="465667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34</xdr:row>
      <xdr:rowOff>21167</xdr:rowOff>
    </xdr:from>
    <xdr:to>
      <xdr:col>0</xdr:col>
      <xdr:colOff>1185333</xdr:colOff>
      <xdr:row>36</xdr:row>
      <xdr:rowOff>39521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7334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137583</xdr:colOff>
      <xdr:row>34</xdr:row>
      <xdr:rowOff>105833</xdr:rowOff>
    </xdr:from>
    <xdr:to>
      <xdr:col>28</xdr:col>
      <xdr:colOff>276511</xdr:colOff>
      <xdr:row>36</xdr:row>
      <xdr:rowOff>137584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0833" y="7418916"/>
          <a:ext cx="1398345" cy="349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222250</xdr:colOff>
      <xdr:row>33</xdr:row>
      <xdr:rowOff>52916</xdr:rowOff>
    </xdr:from>
    <xdr:to>
      <xdr:col>19</xdr:col>
      <xdr:colOff>137584</xdr:colOff>
      <xdr:row>35</xdr:row>
      <xdr:rowOff>148166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083" y="7196666"/>
          <a:ext cx="1280584" cy="412750"/>
        </a:xfrm>
        <a:prstGeom prst="rect">
          <a:avLst/>
        </a:prstGeom>
      </xdr:spPr>
    </xdr:pic>
    <xdr:clientData/>
  </xdr:twoCellAnchor>
  <xdr:twoCellAnchor editAs="oneCell">
    <xdr:from>
      <xdr:col>29</xdr:col>
      <xdr:colOff>95250</xdr:colOff>
      <xdr:row>33</xdr:row>
      <xdr:rowOff>31750</xdr:rowOff>
    </xdr:from>
    <xdr:to>
      <xdr:col>33</xdr:col>
      <xdr:colOff>396915</xdr:colOff>
      <xdr:row>35</xdr:row>
      <xdr:rowOff>116416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175500"/>
          <a:ext cx="1804498" cy="4021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42334</xdr:rowOff>
    </xdr:from>
    <xdr:to>
      <xdr:col>0</xdr:col>
      <xdr:colOff>963083</xdr:colOff>
      <xdr:row>35</xdr:row>
      <xdr:rowOff>60688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6084"/>
          <a:ext cx="963083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264584</xdr:colOff>
      <xdr:row>33</xdr:row>
      <xdr:rowOff>31750</xdr:rowOff>
    </xdr:from>
    <xdr:to>
      <xdr:col>28</xdr:col>
      <xdr:colOff>265929</xdr:colOff>
      <xdr:row>35</xdr:row>
      <xdr:rowOff>148168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7334" y="717550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222253</xdr:colOff>
      <xdr:row>33</xdr:row>
      <xdr:rowOff>42333</xdr:rowOff>
    </xdr:from>
    <xdr:to>
      <xdr:col>18</xdr:col>
      <xdr:colOff>222251</xdr:colOff>
      <xdr:row>35</xdr:row>
      <xdr:rowOff>158750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2920" y="7186083"/>
          <a:ext cx="1015998" cy="433917"/>
        </a:xfrm>
        <a:prstGeom prst="rect">
          <a:avLst/>
        </a:prstGeom>
      </xdr:spPr>
    </xdr:pic>
    <xdr:clientData/>
  </xdr:twoCellAnchor>
  <xdr:twoCellAnchor editAs="oneCell">
    <xdr:from>
      <xdr:col>29</xdr:col>
      <xdr:colOff>179917</xdr:colOff>
      <xdr:row>33</xdr:row>
      <xdr:rowOff>21168</xdr:rowOff>
    </xdr:from>
    <xdr:to>
      <xdr:col>33</xdr:col>
      <xdr:colOff>402165</xdr:colOff>
      <xdr:row>35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164918"/>
          <a:ext cx="1725082" cy="455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35</xdr:row>
      <xdr:rowOff>84667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111250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95250</xdr:colOff>
      <xdr:row>33</xdr:row>
      <xdr:rowOff>10584</xdr:rowOff>
    </xdr:from>
    <xdr:to>
      <xdr:col>28</xdr:col>
      <xdr:colOff>138928</xdr:colOff>
      <xdr:row>35</xdr:row>
      <xdr:rowOff>127002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0" y="7154334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190499</xdr:colOff>
      <xdr:row>33</xdr:row>
      <xdr:rowOff>43392</xdr:rowOff>
    </xdr:from>
    <xdr:to>
      <xdr:col>19</xdr:col>
      <xdr:colOff>28574</xdr:colOff>
      <xdr:row>35</xdr:row>
      <xdr:rowOff>117476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49" y="7149042"/>
          <a:ext cx="1285875" cy="397934"/>
        </a:xfrm>
        <a:prstGeom prst="rect">
          <a:avLst/>
        </a:prstGeom>
      </xdr:spPr>
    </xdr:pic>
    <xdr:clientData/>
  </xdr:twoCellAnchor>
  <xdr:twoCellAnchor editAs="oneCell">
    <xdr:from>
      <xdr:col>28</xdr:col>
      <xdr:colOff>358775</xdr:colOff>
      <xdr:row>33</xdr:row>
      <xdr:rowOff>40218</xdr:rowOff>
    </xdr:from>
    <xdr:to>
      <xdr:col>32</xdr:col>
      <xdr:colOff>422275</xdr:colOff>
      <xdr:row>35</xdr:row>
      <xdr:rowOff>156633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7775" y="7145868"/>
          <a:ext cx="1511300" cy="440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36</xdr:row>
      <xdr:rowOff>2479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67575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38100</xdr:colOff>
      <xdr:row>33</xdr:row>
      <xdr:rowOff>38100</xdr:rowOff>
    </xdr:from>
    <xdr:to>
      <xdr:col>28</xdr:col>
      <xdr:colOff>350595</xdr:colOff>
      <xdr:row>35</xdr:row>
      <xdr:rowOff>148168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71437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10584</xdr:colOff>
      <xdr:row>33</xdr:row>
      <xdr:rowOff>63500</xdr:rowOff>
    </xdr:from>
    <xdr:to>
      <xdr:col>19</xdr:col>
      <xdr:colOff>254000</xdr:colOff>
      <xdr:row>35</xdr:row>
      <xdr:rowOff>158750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8417" y="7207250"/>
          <a:ext cx="1883833" cy="412750"/>
        </a:xfrm>
        <a:prstGeom prst="rect">
          <a:avLst/>
        </a:prstGeom>
      </xdr:spPr>
    </xdr:pic>
    <xdr:clientData/>
  </xdr:twoCellAnchor>
  <xdr:twoCellAnchor editAs="oneCell">
    <xdr:from>
      <xdr:col>30</xdr:col>
      <xdr:colOff>74083</xdr:colOff>
      <xdr:row>33</xdr:row>
      <xdr:rowOff>21168</xdr:rowOff>
    </xdr:from>
    <xdr:to>
      <xdr:col>33</xdr:col>
      <xdr:colOff>444499</xdr:colOff>
      <xdr:row>35</xdr:row>
      <xdr:rowOff>137583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8416" y="7164918"/>
          <a:ext cx="1661583" cy="433915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33</xdr:row>
      <xdr:rowOff>52917</xdr:rowOff>
    </xdr:from>
    <xdr:to>
      <xdr:col>0</xdr:col>
      <xdr:colOff>1143000</xdr:colOff>
      <xdr:row>35</xdr:row>
      <xdr:rowOff>71271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7196667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264583</xdr:colOff>
      <xdr:row>33</xdr:row>
      <xdr:rowOff>21167</xdr:rowOff>
    </xdr:from>
    <xdr:to>
      <xdr:col>28</xdr:col>
      <xdr:colOff>414094</xdr:colOff>
      <xdr:row>35</xdr:row>
      <xdr:rowOff>137585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3416" y="71649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10583</xdr:colOff>
      <xdr:row>33</xdr:row>
      <xdr:rowOff>31750</xdr:rowOff>
    </xdr:from>
    <xdr:to>
      <xdr:col>18</xdr:col>
      <xdr:colOff>285750</xdr:colOff>
      <xdr:row>35</xdr:row>
      <xdr:rowOff>105833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916" y="7175500"/>
          <a:ext cx="973667" cy="391583"/>
        </a:xfrm>
        <a:prstGeom prst="rect">
          <a:avLst/>
        </a:prstGeom>
      </xdr:spPr>
    </xdr:pic>
    <xdr:clientData/>
  </xdr:twoCellAnchor>
  <xdr:twoCellAnchor editAs="oneCell">
    <xdr:from>
      <xdr:col>29</xdr:col>
      <xdr:colOff>31750</xdr:colOff>
      <xdr:row>33</xdr:row>
      <xdr:rowOff>1</xdr:rowOff>
    </xdr:from>
    <xdr:to>
      <xdr:col>33</xdr:col>
      <xdr:colOff>465666</xdr:colOff>
      <xdr:row>35</xdr:row>
      <xdr:rowOff>158751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7143751"/>
          <a:ext cx="1894416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10583</xdr:rowOff>
    </xdr:from>
    <xdr:to>
      <xdr:col>0</xdr:col>
      <xdr:colOff>1111250</xdr:colOff>
      <xdr:row>35</xdr:row>
      <xdr:rowOff>28937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543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137584</xdr:colOff>
      <xdr:row>33</xdr:row>
      <xdr:rowOff>42333</xdr:rowOff>
    </xdr:from>
    <xdr:to>
      <xdr:col>28</xdr:col>
      <xdr:colOff>181262</xdr:colOff>
      <xdr:row>35</xdr:row>
      <xdr:rowOff>158751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584" y="718608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296334</xdr:colOff>
      <xdr:row>33</xdr:row>
      <xdr:rowOff>52916</xdr:rowOff>
    </xdr:from>
    <xdr:to>
      <xdr:col>19</xdr:col>
      <xdr:colOff>74083</xdr:colOff>
      <xdr:row>36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8667" y="7196666"/>
          <a:ext cx="1217083" cy="433917"/>
        </a:xfrm>
        <a:prstGeom prst="rect">
          <a:avLst/>
        </a:prstGeom>
      </xdr:spPr>
    </xdr:pic>
    <xdr:clientData/>
  </xdr:twoCellAnchor>
  <xdr:twoCellAnchor editAs="oneCell">
    <xdr:from>
      <xdr:col>27</xdr:col>
      <xdr:colOff>349252</xdr:colOff>
      <xdr:row>33</xdr:row>
      <xdr:rowOff>63501</xdr:rowOff>
    </xdr:from>
    <xdr:to>
      <xdr:col>32</xdr:col>
      <xdr:colOff>486835</xdr:colOff>
      <xdr:row>35</xdr:row>
      <xdr:rowOff>158751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9585" y="7207251"/>
          <a:ext cx="193675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42334</xdr:rowOff>
    </xdr:from>
    <xdr:to>
      <xdr:col>0</xdr:col>
      <xdr:colOff>1111250</xdr:colOff>
      <xdr:row>35</xdr:row>
      <xdr:rowOff>60688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6084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158751</xdr:colOff>
      <xdr:row>33</xdr:row>
      <xdr:rowOff>21166</xdr:rowOff>
    </xdr:from>
    <xdr:to>
      <xdr:col>28</xdr:col>
      <xdr:colOff>117762</xdr:colOff>
      <xdr:row>35</xdr:row>
      <xdr:rowOff>137584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9584" y="7164916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28575</xdr:colOff>
      <xdr:row>33</xdr:row>
      <xdr:rowOff>142875</xdr:rowOff>
    </xdr:from>
    <xdr:to>
      <xdr:col>25</xdr:col>
      <xdr:colOff>190501</xdr:colOff>
      <xdr:row>36</xdr:row>
      <xdr:rowOff>152556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5743575"/>
          <a:ext cx="847726" cy="504981"/>
        </a:xfrm>
        <a:prstGeom prst="rect">
          <a:avLst/>
        </a:prstGeom>
      </xdr:spPr>
    </xdr:pic>
    <xdr:clientData/>
  </xdr:twoCellAnchor>
  <xdr:twoCellAnchor editAs="oneCell">
    <xdr:from>
      <xdr:col>31</xdr:col>
      <xdr:colOff>104775</xdr:colOff>
      <xdr:row>34</xdr:row>
      <xdr:rowOff>0</xdr:rowOff>
    </xdr:from>
    <xdr:to>
      <xdr:col>32</xdr:col>
      <xdr:colOff>942976</xdr:colOff>
      <xdr:row>36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5772150"/>
          <a:ext cx="107632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85725</xdr:rowOff>
    </xdr:from>
    <xdr:to>
      <xdr:col>0</xdr:col>
      <xdr:colOff>895350</xdr:colOff>
      <xdr:row>36</xdr:row>
      <xdr:rowOff>97729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8953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219074</xdr:colOff>
      <xdr:row>34</xdr:row>
      <xdr:rowOff>28575</xdr:rowOff>
    </xdr:from>
    <xdr:to>
      <xdr:col>30</xdr:col>
      <xdr:colOff>180974</xdr:colOff>
      <xdr:row>36</xdr:row>
      <xdr:rowOff>138643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4" y="5800725"/>
          <a:ext cx="115252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33</xdr:row>
      <xdr:rowOff>70909</xdr:rowOff>
    </xdr:from>
    <xdr:to>
      <xdr:col>19</xdr:col>
      <xdr:colOff>120650</xdr:colOff>
      <xdr:row>35</xdr:row>
      <xdr:rowOff>102659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7176559"/>
          <a:ext cx="1435100" cy="355600"/>
        </a:xfrm>
        <a:prstGeom prst="rect">
          <a:avLst/>
        </a:prstGeom>
      </xdr:spPr>
    </xdr:pic>
    <xdr:clientData/>
  </xdr:twoCellAnchor>
  <xdr:twoCellAnchor editAs="oneCell">
    <xdr:from>
      <xdr:col>28</xdr:col>
      <xdr:colOff>372534</xdr:colOff>
      <xdr:row>33</xdr:row>
      <xdr:rowOff>31751</xdr:rowOff>
    </xdr:from>
    <xdr:to>
      <xdr:col>32</xdr:col>
      <xdr:colOff>474133</xdr:colOff>
      <xdr:row>35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8709" y="7137401"/>
          <a:ext cx="1654174" cy="44026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33</xdr:row>
      <xdr:rowOff>57150</xdr:rowOff>
    </xdr:from>
    <xdr:to>
      <xdr:col>0</xdr:col>
      <xdr:colOff>1130300</xdr:colOff>
      <xdr:row>35</xdr:row>
      <xdr:rowOff>69154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28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295275</xdr:colOff>
      <xdr:row>33</xdr:row>
      <xdr:rowOff>9525</xdr:rowOff>
    </xdr:from>
    <xdr:to>
      <xdr:col>28</xdr:col>
      <xdr:colOff>198195</xdr:colOff>
      <xdr:row>35</xdr:row>
      <xdr:rowOff>119593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7115175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26.925000000000001</v>
          </cell>
          <cell r="C5">
            <v>32.5</v>
          </cell>
          <cell r="D5">
            <v>21.5</v>
          </cell>
          <cell r="E5">
            <v>55.791666666666664</v>
          </cell>
          <cell r="F5">
            <v>72</v>
          </cell>
          <cell r="G5">
            <v>43</v>
          </cell>
          <cell r="H5">
            <v>13.32</v>
          </cell>
          <cell r="I5" t="str">
            <v>SO</v>
          </cell>
          <cell r="J5">
            <v>35.28</v>
          </cell>
          <cell r="K5">
            <v>0</v>
          </cell>
        </row>
        <row r="6">
          <cell r="B6">
            <v>25.291666666666661</v>
          </cell>
          <cell r="C6">
            <v>32.4</v>
          </cell>
          <cell r="D6">
            <v>22.6</v>
          </cell>
          <cell r="E6">
            <v>77.833333333333329</v>
          </cell>
          <cell r="F6">
            <v>91</v>
          </cell>
          <cell r="G6">
            <v>49</v>
          </cell>
          <cell r="H6">
            <v>11.879999999999999</v>
          </cell>
          <cell r="I6" t="str">
            <v>O</v>
          </cell>
          <cell r="J6">
            <v>25.56</v>
          </cell>
          <cell r="K6">
            <v>1</v>
          </cell>
        </row>
        <row r="7">
          <cell r="B7">
            <v>25.791666666666668</v>
          </cell>
          <cell r="C7">
            <v>33</v>
          </cell>
          <cell r="D7">
            <v>21.8</v>
          </cell>
          <cell r="E7">
            <v>78.791666666666671</v>
          </cell>
          <cell r="F7">
            <v>96</v>
          </cell>
          <cell r="G7">
            <v>43</v>
          </cell>
          <cell r="H7">
            <v>15.840000000000002</v>
          </cell>
          <cell r="I7" t="str">
            <v>NE</v>
          </cell>
          <cell r="J7">
            <v>41.4</v>
          </cell>
          <cell r="K7">
            <v>3.8</v>
          </cell>
        </row>
        <row r="8">
          <cell r="B8">
            <v>27.233333333333334</v>
          </cell>
          <cell r="C8">
            <v>35.700000000000003</v>
          </cell>
          <cell r="D8">
            <v>22.4</v>
          </cell>
          <cell r="E8">
            <v>72.041666666666671</v>
          </cell>
          <cell r="F8">
            <v>95</v>
          </cell>
          <cell r="G8">
            <v>31</v>
          </cell>
          <cell r="H8">
            <v>18</v>
          </cell>
          <cell r="I8" t="str">
            <v>N</v>
          </cell>
          <cell r="J8">
            <v>42.84</v>
          </cell>
          <cell r="K8">
            <v>5.3999999999999995</v>
          </cell>
        </row>
        <row r="9">
          <cell r="B9">
            <v>29.333333333333332</v>
          </cell>
          <cell r="C9">
            <v>38.200000000000003</v>
          </cell>
          <cell r="D9">
            <v>21.9</v>
          </cell>
          <cell r="E9">
            <v>60.125</v>
          </cell>
          <cell r="F9">
            <v>92</v>
          </cell>
          <cell r="G9">
            <v>25</v>
          </cell>
          <cell r="H9">
            <v>15.840000000000002</v>
          </cell>
          <cell r="I9" t="str">
            <v>NE</v>
          </cell>
          <cell r="J9">
            <v>34.92</v>
          </cell>
          <cell r="K9">
            <v>0</v>
          </cell>
        </row>
        <row r="10">
          <cell r="B10">
            <v>27.283333333333335</v>
          </cell>
          <cell r="C10">
            <v>36.4</v>
          </cell>
          <cell r="D10">
            <v>23.3</v>
          </cell>
          <cell r="E10">
            <v>72.25</v>
          </cell>
          <cell r="F10">
            <v>90</v>
          </cell>
          <cell r="G10">
            <v>38</v>
          </cell>
          <cell r="H10">
            <v>11.879999999999999</v>
          </cell>
          <cell r="I10" t="str">
            <v>NO</v>
          </cell>
          <cell r="J10">
            <v>42.480000000000004</v>
          </cell>
          <cell r="K10">
            <v>5</v>
          </cell>
        </row>
        <row r="11">
          <cell r="B11">
            <v>24.795833333333331</v>
          </cell>
          <cell r="C11">
            <v>36.1</v>
          </cell>
          <cell r="D11">
            <v>20.6</v>
          </cell>
          <cell r="E11">
            <v>79.708333333333329</v>
          </cell>
          <cell r="F11">
            <v>96</v>
          </cell>
          <cell r="G11">
            <v>33</v>
          </cell>
          <cell r="H11">
            <v>19.8</v>
          </cell>
          <cell r="I11" t="str">
            <v>NE</v>
          </cell>
          <cell r="J11">
            <v>49.32</v>
          </cell>
          <cell r="K11">
            <v>31.8</v>
          </cell>
        </row>
        <row r="12">
          <cell r="B12">
            <v>24.008333333333336</v>
          </cell>
          <cell r="C12">
            <v>33.299999999999997</v>
          </cell>
          <cell r="D12">
            <v>21</v>
          </cell>
          <cell r="E12">
            <v>84.166666666666671</v>
          </cell>
          <cell r="F12">
            <v>97</v>
          </cell>
          <cell r="G12">
            <v>46</v>
          </cell>
          <cell r="H12">
            <v>12.6</v>
          </cell>
          <cell r="I12" t="str">
            <v>N</v>
          </cell>
          <cell r="J12">
            <v>53.28</v>
          </cell>
          <cell r="K12">
            <v>6</v>
          </cell>
        </row>
        <row r="13">
          <cell r="B13">
            <v>25.162499999999998</v>
          </cell>
          <cell r="C13">
            <v>32.6</v>
          </cell>
          <cell r="D13">
            <v>21.8</v>
          </cell>
          <cell r="E13">
            <v>80</v>
          </cell>
          <cell r="F13">
            <v>97</v>
          </cell>
          <cell r="G13">
            <v>51</v>
          </cell>
          <cell r="H13">
            <v>21.6</v>
          </cell>
          <cell r="I13" t="str">
            <v>NE</v>
          </cell>
          <cell r="J13">
            <v>48.6</v>
          </cell>
          <cell r="K13">
            <v>11.799999999999999</v>
          </cell>
        </row>
        <row r="14">
          <cell r="B14">
            <v>26.020833333333332</v>
          </cell>
          <cell r="C14">
            <v>33.299999999999997</v>
          </cell>
          <cell r="D14">
            <v>22.7</v>
          </cell>
          <cell r="E14">
            <v>77.375</v>
          </cell>
          <cell r="F14">
            <v>91</v>
          </cell>
          <cell r="G14">
            <v>47</v>
          </cell>
          <cell r="H14">
            <v>16.920000000000002</v>
          </cell>
          <cell r="I14" t="str">
            <v>L</v>
          </cell>
          <cell r="J14">
            <v>48.96</v>
          </cell>
          <cell r="K14">
            <v>0.6</v>
          </cell>
        </row>
        <row r="15">
          <cell r="B15">
            <v>27.337499999999991</v>
          </cell>
          <cell r="C15">
            <v>33.200000000000003</v>
          </cell>
          <cell r="D15">
            <v>22.6</v>
          </cell>
          <cell r="E15">
            <v>70.875</v>
          </cell>
          <cell r="F15">
            <v>94</v>
          </cell>
          <cell r="G15">
            <v>44</v>
          </cell>
          <cell r="H15">
            <v>20.52</v>
          </cell>
          <cell r="I15" t="str">
            <v>NE</v>
          </cell>
          <cell r="J15">
            <v>43.92</v>
          </cell>
          <cell r="K15">
            <v>0</v>
          </cell>
        </row>
        <row r="16">
          <cell r="B16">
            <v>26.370833333333337</v>
          </cell>
          <cell r="C16">
            <v>30.9</v>
          </cell>
          <cell r="D16">
            <v>23.8</v>
          </cell>
          <cell r="E16">
            <v>77.916666666666671</v>
          </cell>
          <cell r="F16">
            <v>94</v>
          </cell>
          <cell r="G16">
            <v>58</v>
          </cell>
          <cell r="H16">
            <v>10.8</v>
          </cell>
          <cell r="I16" t="str">
            <v>NE</v>
          </cell>
          <cell r="J16">
            <v>29.16</v>
          </cell>
          <cell r="K16">
            <v>11.2</v>
          </cell>
        </row>
        <row r="17">
          <cell r="B17">
            <v>26.770833333333329</v>
          </cell>
          <cell r="C17">
            <v>34.6</v>
          </cell>
          <cell r="D17">
            <v>23.4</v>
          </cell>
          <cell r="E17">
            <v>79.458333333333329</v>
          </cell>
          <cell r="F17">
            <v>96</v>
          </cell>
          <cell r="G17">
            <v>38</v>
          </cell>
          <cell r="H17">
            <v>15.840000000000002</v>
          </cell>
          <cell r="I17" t="str">
            <v>NE</v>
          </cell>
          <cell r="J17">
            <v>32.04</v>
          </cell>
          <cell r="K17">
            <v>0.60000000000000009</v>
          </cell>
        </row>
        <row r="18">
          <cell r="B18">
            <v>26.841666666666669</v>
          </cell>
          <cell r="C18">
            <v>34.299999999999997</v>
          </cell>
          <cell r="D18">
            <v>22.4</v>
          </cell>
          <cell r="E18">
            <v>73</v>
          </cell>
          <cell r="F18">
            <v>96</v>
          </cell>
          <cell r="G18">
            <v>33</v>
          </cell>
          <cell r="H18">
            <v>12.6</v>
          </cell>
          <cell r="I18" t="str">
            <v>O</v>
          </cell>
          <cell r="J18">
            <v>28.44</v>
          </cell>
          <cell r="K18">
            <v>0</v>
          </cell>
        </row>
        <row r="19">
          <cell r="B19">
            <v>26.454166666666662</v>
          </cell>
          <cell r="C19">
            <v>31.7</v>
          </cell>
          <cell r="D19">
            <v>20.9</v>
          </cell>
          <cell r="E19">
            <v>66.583333333333329</v>
          </cell>
          <cell r="F19">
            <v>83</v>
          </cell>
          <cell r="G19">
            <v>49</v>
          </cell>
          <cell r="H19">
            <v>13.68</v>
          </cell>
          <cell r="I19" t="str">
            <v>O</v>
          </cell>
          <cell r="J19">
            <v>30.240000000000002</v>
          </cell>
          <cell r="K19">
            <v>0</v>
          </cell>
        </row>
        <row r="20">
          <cell r="B20">
            <v>25.745833333333337</v>
          </cell>
          <cell r="C20">
            <v>31.6</v>
          </cell>
          <cell r="D20">
            <v>19.899999999999999</v>
          </cell>
          <cell r="E20">
            <v>65.416666666666671</v>
          </cell>
          <cell r="F20">
            <v>83</v>
          </cell>
          <cell r="G20">
            <v>49</v>
          </cell>
          <cell r="H20">
            <v>17.28</v>
          </cell>
          <cell r="I20" t="str">
            <v>SO</v>
          </cell>
          <cell r="J20">
            <v>40.680000000000007</v>
          </cell>
          <cell r="K20">
            <v>0</v>
          </cell>
        </row>
        <row r="21">
          <cell r="B21">
            <v>28.325000000000003</v>
          </cell>
          <cell r="C21">
            <v>34.799999999999997</v>
          </cell>
          <cell r="D21">
            <v>23.1</v>
          </cell>
          <cell r="E21">
            <v>59.541666666666664</v>
          </cell>
          <cell r="F21">
            <v>87</v>
          </cell>
          <cell r="G21">
            <v>29</v>
          </cell>
          <cell r="H21">
            <v>11.520000000000001</v>
          </cell>
          <cell r="I21" t="str">
            <v>S</v>
          </cell>
          <cell r="J21">
            <v>28.44</v>
          </cell>
          <cell r="K21">
            <v>0</v>
          </cell>
        </row>
        <row r="22">
          <cell r="B22">
            <v>27.391666666666662</v>
          </cell>
          <cell r="C22">
            <v>36</v>
          </cell>
          <cell r="D22">
            <v>21.1</v>
          </cell>
          <cell r="E22">
            <v>62.333333333333336</v>
          </cell>
          <cell r="F22">
            <v>92</v>
          </cell>
          <cell r="G22">
            <v>24</v>
          </cell>
          <cell r="H22">
            <v>16.920000000000002</v>
          </cell>
          <cell r="I22" t="str">
            <v>SE</v>
          </cell>
          <cell r="J22">
            <v>41.4</v>
          </cell>
          <cell r="K22">
            <v>0</v>
          </cell>
        </row>
        <row r="23">
          <cell r="B23">
            <v>25.175000000000001</v>
          </cell>
          <cell r="C23">
            <v>31.8</v>
          </cell>
          <cell r="D23">
            <v>19.399999999999999</v>
          </cell>
          <cell r="E23">
            <v>69.458333333333329</v>
          </cell>
          <cell r="F23">
            <v>93</v>
          </cell>
          <cell r="G23">
            <v>43</v>
          </cell>
          <cell r="H23">
            <v>22.32</v>
          </cell>
          <cell r="I23" t="str">
            <v>SO</v>
          </cell>
          <cell r="J23">
            <v>54</v>
          </cell>
          <cell r="K23">
            <v>0.2</v>
          </cell>
        </row>
        <row r="24">
          <cell r="B24">
            <v>23.954166666666666</v>
          </cell>
          <cell r="C24">
            <v>33.1</v>
          </cell>
          <cell r="D24">
            <v>20.3</v>
          </cell>
          <cell r="E24">
            <v>78.083333333333329</v>
          </cell>
          <cell r="F24">
            <v>97</v>
          </cell>
          <cell r="G24">
            <v>42</v>
          </cell>
          <cell r="H24">
            <v>26.28</v>
          </cell>
          <cell r="I24" t="str">
            <v>SO</v>
          </cell>
          <cell r="J24">
            <v>54.36</v>
          </cell>
          <cell r="K24">
            <v>36.400000000000006</v>
          </cell>
        </row>
        <row r="25">
          <cell r="B25">
            <v>23.108333333333334</v>
          </cell>
          <cell r="C25">
            <v>27.9</v>
          </cell>
          <cell r="D25">
            <v>20.9</v>
          </cell>
          <cell r="E25">
            <v>85.291666666666671</v>
          </cell>
          <cell r="F25">
            <v>96</v>
          </cell>
          <cell r="G25">
            <v>57</v>
          </cell>
          <cell r="H25">
            <v>10.08</v>
          </cell>
          <cell r="I25" t="str">
            <v>S</v>
          </cell>
          <cell r="J25">
            <v>40.32</v>
          </cell>
          <cell r="K25">
            <v>8.4</v>
          </cell>
        </row>
        <row r="26">
          <cell r="B26">
            <v>23.237499999999997</v>
          </cell>
          <cell r="C26">
            <v>32.299999999999997</v>
          </cell>
          <cell r="D26">
            <v>20.5</v>
          </cell>
          <cell r="E26">
            <v>84.375</v>
          </cell>
          <cell r="F26">
            <v>96</v>
          </cell>
          <cell r="G26">
            <v>47</v>
          </cell>
          <cell r="H26">
            <v>7.2</v>
          </cell>
          <cell r="I26" t="str">
            <v>SO</v>
          </cell>
          <cell r="J26">
            <v>46.800000000000004</v>
          </cell>
          <cell r="K26">
            <v>14.2</v>
          </cell>
        </row>
        <row r="27">
          <cell r="B27">
            <v>25.574999999999992</v>
          </cell>
          <cell r="C27">
            <v>35.299999999999997</v>
          </cell>
          <cell r="D27">
            <v>20.2</v>
          </cell>
          <cell r="E27">
            <v>75.416666666666671</v>
          </cell>
          <cell r="F27">
            <v>97</v>
          </cell>
          <cell r="G27">
            <v>34</v>
          </cell>
          <cell r="H27">
            <v>13.32</v>
          </cell>
          <cell r="I27" t="str">
            <v>O</v>
          </cell>
          <cell r="J27">
            <v>37.800000000000004</v>
          </cell>
          <cell r="K27">
            <v>0.2</v>
          </cell>
        </row>
        <row r="28">
          <cell r="B28">
            <v>25.541666666666668</v>
          </cell>
          <cell r="C28">
            <v>33.5</v>
          </cell>
          <cell r="D28">
            <v>22.1</v>
          </cell>
          <cell r="E28">
            <v>79.125</v>
          </cell>
          <cell r="F28">
            <v>94</v>
          </cell>
          <cell r="G28">
            <v>46</v>
          </cell>
          <cell r="H28">
            <v>14.04</v>
          </cell>
          <cell r="I28" t="str">
            <v>O</v>
          </cell>
          <cell r="J28">
            <v>46.800000000000004</v>
          </cell>
          <cell r="K28">
            <v>2.8000000000000003</v>
          </cell>
        </row>
        <row r="29">
          <cell r="B29">
            <v>26.45</v>
          </cell>
          <cell r="C29">
            <v>35.9</v>
          </cell>
          <cell r="D29">
            <v>22.8</v>
          </cell>
          <cell r="E29">
            <v>78.375</v>
          </cell>
          <cell r="F29">
            <v>96</v>
          </cell>
          <cell r="G29">
            <v>37</v>
          </cell>
          <cell r="H29">
            <v>15.840000000000002</v>
          </cell>
          <cell r="I29" t="str">
            <v>NE</v>
          </cell>
          <cell r="J29">
            <v>43.2</v>
          </cell>
          <cell r="K29">
            <v>1.2</v>
          </cell>
        </row>
        <row r="30">
          <cell r="B30">
            <v>28.316666666666663</v>
          </cell>
          <cell r="C30">
            <v>37</v>
          </cell>
          <cell r="D30">
            <v>21</v>
          </cell>
          <cell r="E30">
            <v>65.541666666666671</v>
          </cell>
          <cell r="F30">
            <v>96</v>
          </cell>
          <cell r="G30">
            <v>30</v>
          </cell>
          <cell r="H30">
            <v>11.16</v>
          </cell>
          <cell r="I30" t="str">
            <v>SE</v>
          </cell>
          <cell r="J30">
            <v>28.8</v>
          </cell>
          <cell r="K30">
            <v>0</v>
          </cell>
        </row>
        <row r="31">
          <cell r="B31">
            <v>28.179166666666664</v>
          </cell>
          <cell r="C31">
            <v>35.6</v>
          </cell>
          <cell r="D31">
            <v>22.5</v>
          </cell>
          <cell r="E31">
            <v>64.625</v>
          </cell>
          <cell r="F31">
            <v>93</v>
          </cell>
          <cell r="G31">
            <v>34</v>
          </cell>
          <cell r="H31">
            <v>15.840000000000002</v>
          </cell>
          <cell r="I31" t="str">
            <v>SE</v>
          </cell>
          <cell r="J31">
            <v>42.84</v>
          </cell>
          <cell r="K31">
            <v>6</v>
          </cell>
        </row>
        <row r="32">
          <cell r="B32">
            <v>28.016666666666662</v>
          </cell>
          <cell r="C32">
            <v>33.700000000000003</v>
          </cell>
          <cell r="D32">
            <v>23.1</v>
          </cell>
          <cell r="E32">
            <v>68.833333333333329</v>
          </cell>
          <cell r="F32">
            <v>93</v>
          </cell>
          <cell r="G32">
            <v>46</v>
          </cell>
          <cell r="H32">
            <v>14.04</v>
          </cell>
          <cell r="I32" t="str">
            <v>O</v>
          </cell>
          <cell r="J32">
            <v>29.16</v>
          </cell>
          <cell r="K32">
            <v>0</v>
          </cell>
        </row>
        <row r="33">
          <cell r="B33">
            <v>27.637500000000003</v>
          </cell>
          <cell r="C33">
            <v>35.799999999999997</v>
          </cell>
          <cell r="D33">
            <v>22.8</v>
          </cell>
          <cell r="E33">
            <v>70.208333333333329</v>
          </cell>
          <cell r="F33">
            <v>92</v>
          </cell>
          <cell r="G33">
            <v>33</v>
          </cell>
          <cell r="H33">
            <v>14.04</v>
          </cell>
          <cell r="I33" t="str">
            <v>SO</v>
          </cell>
          <cell r="J33">
            <v>45.36</v>
          </cell>
          <cell r="K33">
            <v>0</v>
          </cell>
        </row>
        <row r="34">
          <cell r="B34">
            <v>25.504166666666666</v>
          </cell>
          <cell r="C34">
            <v>30.7</v>
          </cell>
          <cell r="D34">
            <v>22.8</v>
          </cell>
          <cell r="E34">
            <v>81.125</v>
          </cell>
          <cell r="F34">
            <v>93</v>
          </cell>
          <cell r="G34">
            <v>53</v>
          </cell>
          <cell r="H34">
            <v>12.24</v>
          </cell>
          <cell r="I34" t="str">
            <v>S</v>
          </cell>
          <cell r="J34">
            <v>31.319999999999997</v>
          </cell>
          <cell r="K34">
            <v>3.8000000000000007</v>
          </cell>
        </row>
        <row r="35">
          <cell r="B35">
            <v>26.920833333333334</v>
          </cell>
          <cell r="C35">
            <v>33.799999999999997</v>
          </cell>
          <cell r="D35">
            <v>23</v>
          </cell>
          <cell r="E35">
            <v>71.75</v>
          </cell>
          <cell r="F35">
            <v>96</v>
          </cell>
          <cell r="G35">
            <v>34</v>
          </cell>
          <cell r="H35">
            <v>18.36</v>
          </cell>
          <cell r="I35" t="str">
            <v>SE</v>
          </cell>
          <cell r="J35">
            <v>39.6</v>
          </cell>
          <cell r="K35">
            <v>6</v>
          </cell>
        </row>
        <row r="36">
          <cell r="I36" t="str">
            <v>NE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23.383333333333336</v>
          </cell>
          <cell r="C5">
            <v>29.8</v>
          </cell>
          <cell r="D5">
            <v>19.3</v>
          </cell>
          <cell r="E5">
            <v>80.833333333333329</v>
          </cell>
          <cell r="F5">
            <v>95</v>
          </cell>
          <cell r="G5">
            <v>48</v>
          </cell>
          <cell r="H5">
            <v>20.52</v>
          </cell>
          <cell r="I5" t="str">
            <v>NE</v>
          </cell>
          <cell r="J5">
            <v>38.880000000000003</v>
          </cell>
          <cell r="K5" t="str">
            <v>*</v>
          </cell>
        </row>
        <row r="6">
          <cell r="B6">
            <v>24.045833333333334</v>
          </cell>
          <cell r="C6">
            <v>31.3</v>
          </cell>
          <cell r="D6">
            <v>20.6</v>
          </cell>
          <cell r="E6">
            <v>78.125</v>
          </cell>
          <cell r="F6">
            <v>93</v>
          </cell>
          <cell r="G6">
            <v>45</v>
          </cell>
          <cell r="H6">
            <v>16.2</v>
          </cell>
          <cell r="I6" t="str">
            <v>N</v>
          </cell>
          <cell r="J6">
            <v>48.24</v>
          </cell>
          <cell r="K6" t="str">
            <v>*</v>
          </cell>
        </row>
        <row r="7">
          <cell r="B7">
            <v>24.158333333333331</v>
          </cell>
          <cell r="C7">
            <v>29.5</v>
          </cell>
          <cell r="D7">
            <v>20.3</v>
          </cell>
          <cell r="E7">
            <v>77.125</v>
          </cell>
          <cell r="F7">
            <v>92</v>
          </cell>
          <cell r="G7">
            <v>52</v>
          </cell>
          <cell r="H7">
            <v>19.8</v>
          </cell>
          <cell r="I7" t="str">
            <v>O</v>
          </cell>
          <cell r="J7">
            <v>35.64</v>
          </cell>
          <cell r="K7" t="str">
            <v>*</v>
          </cell>
        </row>
        <row r="8">
          <cell r="B8">
            <v>24.404166666666679</v>
          </cell>
          <cell r="C8">
            <v>31.3</v>
          </cell>
          <cell r="D8">
            <v>20.3</v>
          </cell>
          <cell r="E8">
            <v>77</v>
          </cell>
          <cell r="F8">
            <v>92</v>
          </cell>
          <cell r="G8">
            <v>51</v>
          </cell>
          <cell r="H8">
            <v>23.040000000000003</v>
          </cell>
          <cell r="I8" t="str">
            <v>NO</v>
          </cell>
          <cell r="J8">
            <v>41.04</v>
          </cell>
          <cell r="K8" t="str">
            <v>*</v>
          </cell>
        </row>
        <row r="9">
          <cell r="B9">
            <v>25.470833333333335</v>
          </cell>
          <cell r="C9">
            <v>31.4</v>
          </cell>
          <cell r="D9">
            <v>20.9</v>
          </cell>
          <cell r="E9">
            <v>75.541666666666671</v>
          </cell>
          <cell r="F9">
            <v>91</v>
          </cell>
          <cell r="G9">
            <v>51</v>
          </cell>
          <cell r="H9">
            <v>25.56</v>
          </cell>
          <cell r="I9" t="str">
            <v>NO</v>
          </cell>
          <cell r="J9">
            <v>39.96</v>
          </cell>
          <cell r="K9" t="str">
            <v>*</v>
          </cell>
        </row>
        <row r="10">
          <cell r="B10">
            <v>26.008333333333329</v>
          </cell>
          <cell r="C10">
            <v>33</v>
          </cell>
          <cell r="D10">
            <v>21.2</v>
          </cell>
          <cell r="E10">
            <v>71.916666666666671</v>
          </cell>
          <cell r="F10">
            <v>90</v>
          </cell>
          <cell r="G10">
            <v>41</v>
          </cell>
          <cell r="H10">
            <v>22.68</v>
          </cell>
          <cell r="I10" t="str">
            <v>N</v>
          </cell>
          <cell r="J10">
            <v>46.440000000000005</v>
          </cell>
          <cell r="K10" t="str">
            <v>*</v>
          </cell>
        </row>
        <row r="11">
          <cell r="B11">
            <v>25.095833333333335</v>
          </cell>
          <cell r="C11">
            <v>32.6</v>
          </cell>
          <cell r="D11">
            <v>19.899999999999999</v>
          </cell>
          <cell r="E11">
            <v>69.5</v>
          </cell>
          <cell r="F11">
            <v>87</v>
          </cell>
          <cell r="G11">
            <v>45</v>
          </cell>
          <cell r="H11">
            <v>21.6</v>
          </cell>
          <cell r="I11" t="str">
            <v>NE</v>
          </cell>
          <cell r="J11">
            <v>40.680000000000007</v>
          </cell>
          <cell r="K11" t="str">
            <v>*</v>
          </cell>
        </row>
        <row r="12">
          <cell r="B12">
            <v>23.691666666666666</v>
          </cell>
          <cell r="C12">
            <v>31.5</v>
          </cell>
          <cell r="D12">
            <v>19.399999999999999</v>
          </cell>
          <cell r="E12">
            <v>77.625</v>
          </cell>
          <cell r="F12">
            <v>95</v>
          </cell>
          <cell r="G12">
            <v>43</v>
          </cell>
          <cell r="H12">
            <v>32.76</v>
          </cell>
          <cell r="I12" t="str">
            <v>NO</v>
          </cell>
          <cell r="J12">
            <v>49.680000000000007</v>
          </cell>
          <cell r="K12" t="str">
            <v>*</v>
          </cell>
        </row>
        <row r="13">
          <cell r="B13">
            <v>23.483333333333334</v>
          </cell>
          <cell r="C13">
            <v>29.6</v>
          </cell>
          <cell r="D13">
            <v>20.5</v>
          </cell>
          <cell r="E13">
            <v>80.916666666666671</v>
          </cell>
          <cell r="F13">
            <v>94</v>
          </cell>
          <cell r="G13">
            <v>58</v>
          </cell>
          <cell r="H13">
            <v>23.759999999999998</v>
          </cell>
          <cell r="I13" t="str">
            <v>NE</v>
          </cell>
          <cell r="J13">
            <v>48.96</v>
          </cell>
          <cell r="K13" t="str">
            <v>*</v>
          </cell>
        </row>
        <row r="14">
          <cell r="B14">
            <v>23.112500000000001</v>
          </cell>
          <cell r="C14">
            <v>30.4</v>
          </cell>
          <cell r="D14">
            <v>20.7</v>
          </cell>
          <cell r="E14">
            <v>84.791666666666671</v>
          </cell>
          <cell r="F14">
            <v>95</v>
          </cell>
          <cell r="G14">
            <v>52</v>
          </cell>
          <cell r="H14">
            <v>19.8</v>
          </cell>
          <cell r="I14" t="str">
            <v>N</v>
          </cell>
          <cell r="J14">
            <v>50.4</v>
          </cell>
          <cell r="K14" t="str">
            <v>*</v>
          </cell>
        </row>
        <row r="15">
          <cell r="B15">
            <v>23.224999999999998</v>
          </cell>
          <cell r="C15">
            <v>28.3</v>
          </cell>
          <cell r="D15">
            <v>20.399999999999999</v>
          </cell>
          <cell r="E15">
            <v>83.583333333333329</v>
          </cell>
          <cell r="F15">
            <v>95</v>
          </cell>
          <cell r="G15">
            <v>60</v>
          </cell>
          <cell r="H15">
            <v>27.36</v>
          </cell>
          <cell r="I15" t="str">
            <v>O</v>
          </cell>
          <cell r="J15">
            <v>43.56</v>
          </cell>
          <cell r="K15" t="str">
            <v>*</v>
          </cell>
        </row>
        <row r="16">
          <cell r="B16">
            <v>24.387499999999999</v>
          </cell>
          <cell r="C16">
            <v>31.5</v>
          </cell>
          <cell r="D16">
            <v>20.100000000000001</v>
          </cell>
          <cell r="E16">
            <v>77.666666666666671</v>
          </cell>
          <cell r="F16">
            <v>94</v>
          </cell>
          <cell r="G16">
            <v>49</v>
          </cell>
          <cell r="H16">
            <v>24.840000000000003</v>
          </cell>
          <cell r="I16" t="str">
            <v>NO</v>
          </cell>
          <cell r="J16">
            <v>40.32</v>
          </cell>
          <cell r="K16" t="str">
            <v>*</v>
          </cell>
        </row>
        <row r="17">
          <cell r="B17">
            <v>23.804166666666671</v>
          </cell>
          <cell r="C17">
            <v>30.9</v>
          </cell>
          <cell r="D17">
            <v>20.9</v>
          </cell>
          <cell r="E17">
            <v>81.583333333333329</v>
          </cell>
          <cell r="F17">
            <v>95</v>
          </cell>
          <cell r="G17">
            <v>55</v>
          </cell>
          <cell r="H17">
            <v>23.040000000000003</v>
          </cell>
          <cell r="I17" t="str">
            <v>N</v>
          </cell>
          <cell r="J17">
            <v>42.480000000000004</v>
          </cell>
          <cell r="K17" t="str">
            <v>*</v>
          </cell>
        </row>
        <row r="18">
          <cell r="B18">
            <v>24.112499999999997</v>
          </cell>
          <cell r="C18">
            <v>30.2</v>
          </cell>
          <cell r="D18">
            <v>20.5</v>
          </cell>
          <cell r="E18">
            <v>80.875</v>
          </cell>
          <cell r="F18">
            <v>96</v>
          </cell>
          <cell r="G18">
            <v>55</v>
          </cell>
          <cell r="H18">
            <v>18.36</v>
          </cell>
          <cell r="I18" t="str">
            <v>S</v>
          </cell>
          <cell r="J18">
            <v>36</v>
          </cell>
          <cell r="K18" t="str">
            <v>*</v>
          </cell>
        </row>
        <row r="19">
          <cell r="B19">
            <v>24.683333333333334</v>
          </cell>
          <cell r="C19">
            <v>31.8</v>
          </cell>
          <cell r="D19">
            <v>20.9</v>
          </cell>
          <cell r="E19">
            <v>77.791666666666671</v>
          </cell>
          <cell r="F19">
            <v>96</v>
          </cell>
          <cell r="G19">
            <v>49</v>
          </cell>
          <cell r="H19">
            <v>28.08</v>
          </cell>
          <cell r="I19" t="str">
            <v>SE</v>
          </cell>
          <cell r="J19">
            <v>55.440000000000005</v>
          </cell>
          <cell r="K19" t="str">
            <v>*</v>
          </cell>
        </row>
        <row r="20">
          <cell r="B20">
            <v>23.220833333333335</v>
          </cell>
          <cell r="C20">
            <v>28.4</v>
          </cell>
          <cell r="D20">
            <v>20.9</v>
          </cell>
          <cell r="E20">
            <v>85</v>
          </cell>
          <cell r="F20">
            <v>96</v>
          </cell>
          <cell r="G20">
            <v>62</v>
          </cell>
          <cell r="H20">
            <v>27</v>
          </cell>
          <cell r="I20" t="str">
            <v>L</v>
          </cell>
          <cell r="J20">
            <v>46.440000000000005</v>
          </cell>
          <cell r="K20" t="str">
            <v>*</v>
          </cell>
        </row>
        <row r="21">
          <cell r="B21">
            <v>23.025000000000002</v>
          </cell>
          <cell r="C21">
            <v>29.7</v>
          </cell>
          <cell r="D21">
            <v>19.600000000000001</v>
          </cell>
          <cell r="E21">
            <v>80.25</v>
          </cell>
          <cell r="F21">
            <v>95</v>
          </cell>
          <cell r="G21">
            <v>50</v>
          </cell>
          <cell r="H21">
            <v>18.720000000000002</v>
          </cell>
          <cell r="I21" t="str">
            <v>NE</v>
          </cell>
          <cell r="J21">
            <v>30.240000000000002</v>
          </cell>
          <cell r="K21" t="str">
            <v>*</v>
          </cell>
        </row>
        <row r="22">
          <cell r="B22">
            <v>22.595833333333335</v>
          </cell>
          <cell r="C22">
            <v>30.8</v>
          </cell>
          <cell r="D22">
            <v>19</v>
          </cell>
          <cell r="E22">
            <v>80.25</v>
          </cell>
          <cell r="F22">
            <v>94</v>
          </cell>
          <cell r="G22">
            <v>45</v>
          </cell>
          <cell r="H22">
            <v>23.759999999999998</v>
          </cell>
          <cell r="I22" t="str">
            <v>NE</v>
          </cell>
          <cell r="J22">
            <v>41.04</v>
          </cell>
          <cell r="K22" t="str">
            <v>*</v>
          </cell>
        </row>
        <row r="23">
          <cell r="B23">
            <v>21.820833333333336</v>
          </cell>
          <cell r="C23">
            <v>29.4</v>
          </cell>
          <cell r="D23">
            <v>17.7</v>
          </cell>
          <cell r="E23">
            <v>81.166666666666671</v>
          </cell>
          <cell r="F23">
            <v>95</v>
          </cell>
          <cell r="G23">
            <v>49</v>
          </cell>
          <cell r="H23">
            <v>27</v>
          </cell>
          <cell r="I23" t="str">
            <v>NE</v>
          </cell>
          <cell r="J23">
            <v>47.16</v>
          </cell>
          <cell r="K23" t="str">
            <v>*</v>
          </cell>
        </row>
        <row r="24">
          <cell r="B24">
            <v>21.820833333333336</v>
          </cell>
          <cell r="C24">
            <v>28.3</v>
          </cell>
          <cell r="D24">
            <v>19.5</v>
          </cell>
          <cell r="E24">
            <v>82.416666666666671</v>
          </cell>
          <cell r="F24">
            <v>95</v>
          </cell>
          <cell r="G24">
            <v>53</v>
          </cell>
          <cell r="H24">
            <v>16.920000000000002</v>
          </cell>
          <cell r="I24" t="str">
            <v>NE</v>
          </cell>
          <cell r="J24">
            <v>37.800000000000004</v>
          </cell>
          <cell r="K24" t="str">
            <v>*</v>
          </cell>
        </row>
        <row r="25">
          <cell r="B25">
            <v>20.254166666666666</v>
          </cell>
          <cell r="C25">
            <v>25.8</v>
          </cell>
          <cell r="D25">
            <v>18.2</v>
          </cell>
          <cell r="E25">
            <v>90.291666666666671</v>
          </cell>
          <cell r="F25">
            <v>96</v>
          </cell>
          <cell r="G25">
            <v>66</v>
          </cell>
          <cell r="H25">
            <v>14.04</v>
          </cell>
          <cell r="I25" t="str">
            <v>NE</v>
          </cell>
          <cell r="J25">
            <v>29.52</v>
          </cell>
          <cell r="K25" t="str">
            <v>*</v>
          </cell>
        </row>
        <row r="26">
          <cell r="B26">
            <v>21.029166666666672</v>
          </cell>
          <cell r="C26">
            <v>28.6</v>
          </cell>
          <cell r="D26">
            <v>18.399999999999999</v>
          </cell>
          <cell r="E26">
            <v>85.666666666666671</v>
          </cell>
          <cell r="F26">
            <v>96</v>
          </cell>
          <cell r="G26">
            <v>56</v>
          </cell>
          <cell r="H26">
            <v>19.079999999999998</v>
          </cell>
          <cell r="I26" t="str">
            <v>NE</v>
          </cell>
          <cell r="J26">
            <v>54.36</v>
          </cell>
          <cell r="K26" t="str">
            <v>*</v>
          </cell>
        </row>
        <row r="27">
          <cell r="B27">
            <v>22.454166666666669</v>
          </cell>
          <cell r="C27">
            <v>29.7</v>
          </cell>
          <cell r="D27">
            <v>18.5</v>
          </cell>
          <cell r="E27">
            <v>84.375</v>
          </cell>
          <cell r="F27">
            <v>96</v>
          </cell>
          <cell r="G27">
            <v>52</v>
          </cell>
          <cell r="H27">
            <v>18</v>
          </cell>
          <cell r="I27" t="str">
            <v>L</v>
          </cell>
          <cell r="J27">
            <v>29.880000000000003</v>
          </cell>
          <cell r="K27" t="str">
            <v>*</v>
          </cell>
        </row>
        <row r="28">
          <cell r="B28">
            <v>23.370833333333341</v>
          </cell>
          <cell r="C28">
            <v>31.7</v>
          </cell>
          <cell r="D28">
            <v>20</v>
          </cell>
          <cell r="E28">
            <v>80.875</v>
          </cell>
          <cell r="F28">
            <v>94</v>
          </cell>
          <cell r="G28">
            <v>48</v>
          </cell>
          <cell r="H28">
            <v>18</v>
          </cell>
          <cell r="I28" t="str">
            <v>L</v>
          </cell>
          <cell r="J28">
            <v>49.32</v>
          </cell>
          <cell r="K28" t="str">
            <v>*</v>
          </cell>
        </row>
        <row r="29">
          <cell r="B29">
            <v>23.0625</v>
          </cell>
          <cell r="C29">
            <v>32.200000000000003</v>
          </cell>
          <cell r="D29">
            <v>20.2</v>
          </cell>
          <cell r="E29">
            <v>81.583333333333329</v>
          </cell>
          <cell r="F29">
            <v>95</v>
          </cell>
          <cell r="G29">
            <v>42</v>
          </cell>
          <cell r="H29">
            <v>24.12</v>
          </cell>
          <cell r="I29" t="str">
            <v>NE</v>
          </cell>
          <cell r="J29">
            <v>41.4</v>
          </cell>
          <cell r="K29" t="str">
            <v>*</v>
          </cell>
        </row>
        <row r="30">
          <cell r="B30">
            <v>23.774999999999995</v>
          </cell>
          <cell r="C30">
            <v>33.299999999999997</v>
          </cell>
          <cell r="D30">
            <v>18.399999999999999</v>
          </cell>
          <cell r="E30">
            <v>75.833333333333329</v>
          </cell>
          <cell r="F30">
            <v>94</v>
          </cell>
          <cell r="G30">
            <v>37</v>
          </cell>
          <cell r="H30">
            <v>15.840000000000002</v>
          </cell>
          <cell r="I30" t="str">
            <v>NE</v>
          </cell>
          <cell r="J30">
            <v>47.519999999999996</v>
          </cell>
          <cell r="K30" t="str">
            <v>*</v>
          </cell>
        </row>
        <row r="31">
          <cell r="B31">
            <v>23.837500000000006</v>
          </cell>
          <cell r="C31">
            <v>30.9</v>
          </cell>
          <cell r="D31">
            <v>19.600000000000001</v>
          </cell>
          <cell r="E31">
            <v>75.916666666666671</v>
          </cell>
          <cell r="F31">
            <v>93</v>
          </cell>
          <cell r="G31">
            <v>41</v>
          </cell>
          <cell r="H31">
            <v>24.840000000000003</v>
          </cell>
          <cell r="I31" t="str">
            <v>NE</v>
          </cell>
          <cell r="J31">
            <v>55.800000000000004</v>
          </cell>
          <cell r="K31" t="str">
            <v>*</v>
          </cell>
        </row>
        <row r="32">
          <cell r="B32">
            <v>23.808333333333334</v>
          </cell>
          <cell r="C32">
            <v>30.5</v>
          </cell>
          <cell r="D32">
            <v>18.8</v>
          </cell>
          <cell r="E32">
            <v>75.041666666666671</v>
          </cell>
          <cell r="F32">
            <v>93</v>
          </cell>
          <cell r="G32">
            <v>45</v>
          </cell>
          <cell r="H32">
            <v>30.6</v>
          </cell>
          <cell r="I32" t="str">
            <v>NE</v>
          </cell>
          <cell r="J32">
            <v>61.92</v>
          </cell>
          <cell r="K32" t="str">
            <v>*</v>
          </cell>
        </row>
        <row r="33">
          <cell r="B33">
            <v>23.766666666666669</v>
          </cell>
          <cell r="C33">
            <v>32.1</v>
          </cell>
          <cell r="D33">
            <v>18.7</v>
          </cell>
          <cell r="E33">
            <v>74.875</v>
          </cell>
          <cell r="F33">
            <v>94</v>
          </cell>
          <cell r="G33">
            <v>39</v>
          </cell>
          <cell r="H33">
            <v>22.68</v>
          </cell>
          <cell r="I33" t="str">
            <v>NE</v>
          </cell>
          <cell r="J33">
            <v>47.519999999999996</v>
          </cell>
          <cell r="K33" t="str">
            <v>*</v>
          </cell>
        </row>
        <row r="34">
          <cell r="B34">
            <v>22.175000000000001</v>
          </cell>
          <cell r="C34">
            <v>30.2</v>
          </cell>
          <cell r="D34">
            <v>19.899999999999999</v>
          </cell>
          <cell r="E34">
            <v>87.541666666666671</v>
          </cell>
          <cell r="F34">
            <v>96</v>
          </cell>
          <cell r="G34">
            <v>45</v>
          </cell>
          <cell r="H34">
            <v>24.840000000000003</v>
          </cell>
          <cell r="I34" t="str">
            <v>NE</v>
          </cell>
          <cell r="J34">
            <v>46.080000000000005</v>
          </cell>
          <cell r="K34" t="str">
            <v>*</v>
          </cell>
        </row>
        <row r="35">
          <cell r="B35">
            <v>23.616666666666664</v>
          </cell>
          <cell r="C35">
            <v>30.3</v>
          </cell>
          <cell r="D35">
            <v>19.7</v>
          </cell>
          <cell r="E35">
            <v>73.166666666666671</v>
          </cell>
          <cell r="F35">
            <v>94</v>
          </cell>
          <cell r="G35">
            <v>38</v>
          </cell>
          <cell r="H35">
            <v>22.32</v>
          </cell>
          <cell r="I35" t="str">
            <v>NE</v>
          </cell>
          <cell r="J35">
            <v>46.440000000000005</v>
          </cell>
          <cell r="K35" t="str">
            <v>*</v>
          </cell>
        </row>
        <row r="36">
          <cell r="I36" t="str">
            <v>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26.533333333333342</v>
          </cell>
          <cell r="C5">
            <v>35.200000000000003</v>
          </cell>
          <cell r="D5">
            <v>22.7</v>
          </cell>
          <cell r="E5">
            <v>75.541666666666671</v>
          </cell>
          <cell r="F5">
            <v>93</v>
          </cell>
          <cell r="G5">
            <v>34</v>
          </cell>
          <cell r="H5">
            <v>10.44</v>
          </cell>
          <cell r="I5" t="str">
            <v>L</v>
          </cell>
          <cell r="J5">
            <v>35.28</v>
          </cell>
          <cell r="K5">
            <v>0</v>
          </cell>
        </row>
        <row r="6">
          <cell r="B6">
            <v>27.179166666666664</v>
          </cell>
          <cell r="C6">
            <v>34.700000000000003</v>
          </cell>
          <cell r="D6">
            <v>21.3</v>
          </cell>
          <cell r="E6">
            <v>74</v>
          </cell>
          <cell r="F6">
            <v>95</v>
          </cell>
          <cell r="G6">
            <v>35</v>
          </cell>
          <cell r="H6">
            <v>11.879999999999999</v>
          </cell>
          <cell r="I6" t="str">
            <v>L</v>
          </cell>
          <cell r="J6">
            <v>64.08</v>
          </cell>
          <cell r="K6">
            <v>0</v>
          </cell>
        </row>
        <row r="7">
          <cell r="B7">
            <v>25.766666666666669</v>
          </cell>
          <cell r="C7">
            <v>32.299999999999997</v>
          </cell>
          <cell r="D7">
            <v>22.1</v>
          </cell>
          <cell r="E7">
            <v>81.208333333333329</v>
          </cell>
          <cell r="F7">
            <v>95</v>
          </cell>
          <cell r="G7">
            <v>53</v>
          </cell>
          <cell r="H7">
            <v>10.44</v>
          </cell>
          <cell r="I7" t="str">
            <v>NO</v>
          </cell>
          <cell r="J7">
            <v>24.840000000000003</v>
          </cell>
          <cell r="K7">
            <v>0</v>
          </cell>
        </row>
        <row r="8">
          <cell r="B8">
            <v>27.574999999999999</v>
          </cell>
          <cell r="C8">
            <v>33</v>
          </cell>
          <cell r="D8">
            <v>23.1</v>
          </cell>
          <cell r="E8">
            <v>75.875</v>
          </cell>
          <cell r="F8">
            <v>94</v>
          </cell>
          <cell r="G8">
            <v>52</v>
          </cell>
          <cell r="H8">
            <v>15.840000000000002</v>
          </cell>
          <cell r="I8" t="str">
            <v>NO</v>
          </cell>
          <cell r="J8">
            <v>55.800000000000004</v>
          </cell>
          <cell r="K8">
            <v>0</v>
          </cell>
        </row>
        <row r="9">
          <cell r="B9">
            <v>27.300000000000008</v>
          </cell>
          <cell r="C9">
            <v>34.1</v>
          </cell>
          <cell r="D9">
            <v>21.9</v>
          </cell>
          <cell r="E9">
            <v>77.833333333333329</v>
          </cell>
          <cell r="F9">
            <v>96</v>
          </cell>
          <cell r="G9">
            <v>50</v>
          </cell>
          <cell r="H9">
            <v>11.16</v>
          </cell>
          <cell r="I9" t="str">
            <v>NO</v>
          </cell>
          <cell r="J9">
            <v>43.2</v>
          </cell>
          <cell r="K9">
            <v>0.2</v>
          </cell>
        </row>
        <row r="10">
          <cell r="B10">
            <v>29.245833333333326</v>
          </cell>
          <cell r="C10">
            <v>35</v>
          </cell>
          <cell r="D10">
            <v>24.7</v>
          </cell>
          <cell r="E10">
            <v>68.416666666666671</v>
          </cell>
          <cell r="F10">
            <v>88</v>
          </cell>
          <cell r="G10">
            <v>45</v>
          </cell>
          <cell r="H10">
            <v>15.48</v>
          </cell>
          <cell r="I10" t="str">
            <v>NO</v>
          </cell>
          <cell r="J10">
            <v>33.840000000000003</v>
          </cell>
          <cell r="K10">
            <v>0.60000000000000009</v>
          </cell>
        </row>
        <row r="11">
          <cell r="B11">
            <v>27.520833333333332</v>
          </cell>
          <cell r="C11">
            <v>35</v>
          </cell>
          <cell r="D11">
            <v>21.8</v>
          </cell>
          <cell r="E11">
            <v>74.416666666666671</v>
          </cell>
          <cell r="F11">
            <v>94</v>
          </cell>
          <cell r="G11">
            <v>45</v>
          </cell>
          <cell r="H11">
            <v>24.48</v>
          </cell>
          <cell r="I11" t="str">
            <v>NO</v>
          </cell>
          <cell r="J11">
            <v>51.480000000000004</v>
          </cell>
          <cell r="K11">
            <v>0</v>
          </cell>
        </row>
        <row r="12">
          <cell r="B12">
            <v>25.133333333333329</v>
          </cell>
          <cell r="C12">
            <v>32</v>
          </cell>
          <cell r="D12">
            <v>21.5</v>
          </cell>
          <cell r="E12">
            <v>83.541666666666671</v>
          </cell>
          <cell r="F12">
            <v>95</v>
          </cell>
          <cell r="G12">
            <v>52</v>
          </cell>
          <cell r="H12">
            <v>13.68</v>
          </cell>
          <cell r="I12" t="str">
            <v>NE</v>
          </cell>
          <cell r="J12">
            <v>51.480000000000004</v>
          </cell>
          <cell r="K12">
            <v>0</v>
          </cell>
        </row>
        <row r="13">
          <cell r="B13">
            <v>26.308333333333334</v>
          </cell>
          <cell r="C13">
            <v>32.5</v>
          </cell>
          <cell r="D13">
            <v>22</v>
          </cell>
          <cell r="E13">
            <v>79.25</v>
          </cell>
          <cell r="F13">
            <v>96</v>
          </cell>
          <cell r="G13">
            <v>51</v>
          </cell>
          <cell r="H13">
            <v>23.759999999999998</v>
          </cell>
          <cell r="I13" t="str">
            <v>NO</v>
          </cell>
          <cell r="J13">
            <v>45.36</v>
          </cell>
          <cell r="K13">
            <v>0.2</v>
          </cell>
        </row>
        <row r="14">
          <cell r="B14">
            <v>25.508333333333326</v>
          </cell>
          <cell r="C14">
            <v>32.299999999999997</v>
          </cell>
          <cell r="D14">
            <v>22.2</v>
          </cell>
          <cell r="E14">
            <v>82.583333333333329</v>
          </cell>
          <cell r="F14">
            <v>94</v>
          </cell>
          <cell r="G14">
            <v>51</v>
          </cell>
          <cell r="H14">
            <v>15.48</v>
          </cell>
          <cell r="I14" t="str">
            <v>NE</v>
          </cell>
          <cell r="J14">
            <v>44.28</v>
          </cell>
          <cell r="K14">
            <v>0</v>
          </cell>
        </row>
        <row r="15">
          <cell r="B15">
            <v>24.491666666666671</v>
          </cell>
          <cell r="C15">
            <v>28.5</v>
          </cell>
          <cell r="D15">
            <v>22.4</v>
          </cell>
          <cell r="E15">
            <v>87.375</v>
          </cell>
          <cell r="F15">
            <v>96</v>
          </cell>
          <cell r="G15">
            <v>69</v>
          </cell>
          <cell r="H15">
            <v>16.920000000000002</v>
          </cell>
          <cell r="I15" t="str">
            <v>O</v>
          </cell>
          <cell r="J15">
            <v>32.04</v>
          </cell>
          <cell r="K15">
            <v>0</v>
          </cell>
        </row>
        <row r="16">
          <cell r="B16">
            <v>27.412499999999998</v>
          </cell>
          <cell r="C16">
            <v>33.5</v>
          </cell>
          <cell r="D16">
            <v>22.8</v>
          </cell>
          <cell r="E16">
            <v>74.916666666666671</v>
          </cell>
          <cell r="F16">
            <v>95</v>
          </cell>
          <cell r="G16">
            <v>48</v>
          </cell>
          <cell r="H16">
            <v>18.36</v>
          </cell>
          <cell r="I16" t="str">
            <v>O</v>
          </cell>
          <cell r="J16">
            <v>45</v>
          </cell>
          <cell r="K16">
            <v>0</v>
          </cell>
        </row>
        <row r="17">
          <cell r="B17">
            <v>25.883333333333336</v>
          </cell>
          <cell r="C17">
            <v>30.9</v>
          </cell>
          <cell r="D17">
            <v>22.7</v>
          </cell>
          <cell r="E17">
            <v>83.125</v>
          </cell>
          <cell r="F17">
            <v>95</v>
          </cell>
          <cell r="G17">
            <v>62</v>
          </cell>
          <cell r="H17">
            <v>15.48</v>
          </cell>
          <cell r="I17" t="str">
            <v>O</v>
          </cell>
          <cell r="J17">
            <v>33.840000000000003</v>
          </cell>
          <cell r="K17">
            <v>0.2</v>
          </cell>
        </row>
        <row r="18">
          <cell r="B18">
            <v>25.049999999999997</v>
          </cell>
          <cell r="C18">
            <v>31.4</v>
          </cell>
          <cell r="D18">
            <v>22.1</v>
          </cell>
          <cell r="E18">
            <v>83.666666666666671</v>
          </cell>
          <cell r="F18">
            <v>95</v>
          </cell>
          <cell r="G18">
            <v>55</v>
          </cell>
          <cell r="H18">
            <v>7.9200000000000008</v>
          </cell>
          <cell r="I18" t="str">
            <v>O</v>
          </cell>
          <cell r="J18">
            <v>27</v>
          </cell>
          <cell r="K18">
            <v>0</v>
          </cell>
        </row>
        <row r="19">
          <cell r="B19">
            <v>27.287499999999998</v>
          </cell>
          <cell r="C19">
            <v>35</v>
          </cell>
          <cell r="D19">
            <v>21.2</v>
          </cell>
          <cell r="E19">
            <v>66.916666666666671</v>
          </cell>
          <cell r="F19">
            <v>95</v>
          </cell>
          <cell r="G19">
            <v>42</v>
          </cell>
          <cell r="H19">
            <v>12.6</v>
          </cell>
          <cell r="I19" t="str">
            <v>SE</v>
          </cell>
          <cell r="J19">
            <v>36</v>
          </cell>
          <cell r="K19">
            <v>0</v>
          </cell>
        </row>
        <row r="20">
          <cell r="B20">
            <v>26.049999999999997</v>
          </cell>
          <cell r="C20">
            <v>32.4</v>
          </cell>
          <cell r="D20">
            <v>23.4</v>
          </cell>
          <cell r="E20">
            <v>81.333333333333329</v>
          </cell>
          <cell r="F20">
            <v>94</v>
          </cell>
          <cell r="G20">
            <v>55</v>
          </cell>
          <cell r="H20">
            <v>12.24</v>
          </cell>
          <cell r="I20" t="str">
            <v>L</v>
          </cell>
          <cell r="J20">
            <v>39.24</v>
          </cell>
          <cell r="K20">
            <v>0</v>
          </cell>
        </row>
        <row r="21">
          <cell r="B21">
            <v>24.533333333333335</v>
          </cell>
          <cell r="C21">
            <v>30.9</v>
          </cell>
          <cell r="D21">
            <v>21.3</v>
          </cell>
          <cell r="E21">
            <v>82.833333333333329</v>
          </cell>
          <cell r="F21">
            <v>95</v>
          </cell>
          <cell r="G21">
            <v>54</v>
          </cell>
          <cell r="H21">
            <v>11.520000000000001</v>
          </cell>
          <cell r="I21" t="str">
            <v>L</v>
          </cell>
          <cell r="J21">
            <v>26.64</v>
          </cell>
          <cell r="K21">
            <v>0.60000000000000009</v>
          </cell>
        </row>
        <row r="22">
          <cell r="B22">
            <v>25.437500000000004</v>
          </cell>
          <cell r="C22">
            <v>32.700000000000003</v>
          </cell>
          <cell r="D22">
            <v>20.6</v>
          </cell>
          <cell r="E22">
            <v>76.583333333333329</v>
          </cell>
          <cell r="F22">
            <v>95</v>
          </cell>
          <cell r="G22">
            <v>44</v>
          </cell>
          <cell r="H22">
            <v>12.96</v>
          </cell>
          <cell r="I22" t="str">
            <v>NE</v>
          </cell>
          <cell r="J22">
            <v>47.88</v>
          </cell>
          <cell r="K22">
            <v>0.60000000000000009</v>
          </cell>
        </row>
        <row r="23">
          <cell r="B23">
            <v>24.179166666666664</v>
          </cell>
          <cell r="C23">
            <v>33.299999999999997</v>
          </cell>
          <cell r="D23">
            <v>19.5</v>
          </cell>
          <cell r="E23">
            <v>82.25</v>
          </cell>
          <cell r="F23">
            <v>96</v>
          </cell>
          <cell r="G23">
            <v>45</v>
          </cell>
          <cell r="H23">
            <v>12.24</v>
          </cell>
          <cell r="I23" t="str">
            <v>NO</v>
          </cell>
          <cell r="J23">
            <v>41.76</v>
          </cell>
          <cell r="K23">
            <v>0.4</v>
          </cell>
        </row>
        <row r="24">
          <cell r="B24">
            <v>23.945833333333336</v>
          </cell>
          <cell r="C24">
            <v>30</v>
          </cell>
          <cell r="D24">
            <v>21.6</v>
          </cell>
          <cell r="E24">
            <v>86.041666666666671</v>
          </cell>
          <cell r="F24">
            <v>95</v>
          </cell>
          <cell r="G24">
            <v>60</v>
          </cell>
          <cell r="H24">
            <v>7.2</v>
          </cell>
          <cell r="I24" t="str">
            <v>SE</v>
          </cell>
          <cell r="J24">
            <v>41.04</v>
          </cell>
          <cell r="K24">
            <v>0</v>
          </cell>
        </row>
        <row r="25">
          <cell r="B25">
            <v>23.845833333333328</v>
          </cell>
          <cell r="C25">
            <v>30.4</v>
          </cell>
          <cell r="D25">
            <v>20.7</v>
          </cell>
          <cell r="E25">
            <v>85.083333333333329</v>
          </cell>
          <cell r="F25">
            <v>95</v>
          </cell>
          <cell r="G25">
            <v>52</v>
          </cell>
          <cell r="H25">
            <v>9.7200000000000006</v>
          </cell>
          <cell r="I25" t="str">
            <v>L</v>
          </cell>
          <cell r="J25">
            <v>40.32</v>
          </cell>
          <cell r="K25">
            <v>0</v>
          </cell>
        </row>
        <row r="26">
          <cell r="B26">
            <v>22.612499999999997</v>
          </cell>
          <cell r="C26">
            <v>29.7</v>
          </cell>
          <cell r="D26">
            <v>20</v>
          </cell>
          <cell r="E26">
            <v>89.375</v>
          </cell>
          <cell r="F26">
            <v>96</v>
          </cell>
          <cell r="G26">
            <v>58</v>
          </cell>
          <cell r="H26">
            <v>7.5600000000000005</v>
          </cell>
          <cell r="I26" t="str">
            <v>SE</v>
          </cell>
          <cell r="J26">
            <v>43.92</v>
          </cell>
          <cell r="K26">
            <v>0</v>
          </cell>
        </row>
        <row r="27">
          <cell r="B27">
            <v>24.354166666666661</v>
          </cell>
          <cell r="C27">
            <v>30.3</v>
          </cell>
          <cell r="D27">
            <v>20.9</v>
          </cell>
          <cell r="E27">
            <v>83.416666666666671</v>
          </cell>
          <cell r="F27">
            <v>96</v>
          </cell>
          <cell r="G27">
            <v>61</v>
          </cell>
          <cell r="H27">
            <v>14.4</v>
          </cell>
          <cell r="I27" t="str">
            <v>S</v>
          </cell>
          <cell r="J27">
            <v>28.08</v>
          </cell>
          <cell r="K27">
            <v>0</v>
          </cell>
        </row>
        <row r="28">
          <cell r="B28">
            <v>27.13333333333334</v>
          </cell>
          <cell r="C28">
            <v>35</v>
          </cell>
          <cell r="D28">
            <v>23</v>
          </cell>
          <cell r="E28">
            <v>74.416666666666671</v>
          </cell>
          <cell r="F28">
            <v>95</v>
          </cell>
          <cell r="G28">
            <v>35</v>
          </cell>
          <cell r="H28">
            <v>9.7200000000000006</v>
          </cell>
          <cell r="I28" t="str">
            <v>SE</v>
          </cell>
          <cell r="J28">
            <v>30.240000000000002</v>
          </cell>
          <cell r="K28">
            <v>0</v>
          </cell>
        </row>
        <row r="29">
          <cell r="B29">
            <v>25.229166666666671</v>
          </cell>
          <cell r="C29">
            <v>33.4</v>
          </cell>
          <cell r="D29">
            <v>22.5</v>
          </cell>
          <cell r="E29">
            <v>83.458333333333329</v>
          </cell>
          <cell r="F29">
            <v>95</v>
          </cell>
          <cell r="G29">
            <v>46</v>
          </cell>
          <cell r="H29">
            <v>14.04</v>
          </cell>
          <cell r="I29" t="str">
            <v>L</v>
          </cell>
          <cell r="J29">
            <v>59.04</v>
          </cell>
          <cell r="K29">
            <v>0</v>
          </cell>
        </row>
        <row r="30">
          <cell r="B30">
            <v>26.404166666666669</v>
          </cell>
          <cell r="C30">
            <v>34.5</v>
          </cell>
          <cell r="D30">
            <v>20.399999999999999</v>
          </cell>
          <cell r="E30">
            <v>74.291666666666671</v>
          </cell>
          <cell r="F30">
            <v>96</v>
          </cell>
          <cell r="G30">
            <v>40</v>
          </cell>
          <cell r="H30">
            <v>18</v>
          </cell>
          <cell r="I30" t="str">
            <v>L</v>
          </cell>
          <cell r="J30">
            <v>34.92</v>
          </cell>
          <cell r="K30">
            <v>0.2</v>
          </cell>
        </row>
        <row r="31">
          <cell r="B31">
            <v>26.758333333333336</v>
          </cell>
          <cell r="C31">
            <v>34.200000000000003</v>
          </cell>
          <cell r="D31">
            <v>21.4</v>
          </cell>
          <cell r="E31">
            <v>75.25</v>
          </cell>
          <cell r="F31">
            <v>96</v>
          </cell>
          <cell r="G31">
            <v>36</v>
          </cell>
          <cell r="H31">
            <v>11.16</v>
          </cell>
          <cell r="I31" t="str">
            <v>L</v>
          </cell>
          <cell r="J31">
            <v>46.440000000000005</v>
          </cell>
          <cell r="K31">
            <v>0.4</v>
          </cell>
        </row>
        <row r="32">
          <cell r="B32">
            <v>27.708333333333339</v>
          </cell>
          <cell r="C32">
            <v>34.799999999999997</v>
          </cell>
          <cell r="D32">
            <v>22.8</v>
          </cell>
          <cell r="E32">
            <v>72.958333333333329</v>
          </cell>
          <cell r="F32">
            <v>94</v>
          </cell>
          <cell r="G32">
            <v>36</v>
          </cell>
          <cell r="H32">
            <v>6.48</v>
          </cell>
          <cell r="I32" t="str">
            <v>S</v>
          </cell>
          <cell r="J32">
            <v>24.12</v>
          </cell>
          <cell r="K32">
            <v>0</v>
          </cell>
        </row>
        <row r="33">
          <cell r="B33">
            <v>27.479166666666661</v>
          </cell>
          <cell r="C33">
            <v>34.9</v>
          </cell>
          <cell r="D33">
            <v>23.4</v>
          </cell>
          <cell r="E33">
            <v>74.333333333333329</v>
          </cell>
          <cell r="F33">
            <v>92</v>
          </cell>
          <cell r="G33">
            <v>46</v>
          </cell>
          <cell r="H33">
            <v>11.16</v>
          </cell>
          <cell r="I33" t="str">
            <v>NE</v>
          </cell>
          <cell r="J33">
            <v>43.56</v>
          </cell>
          <cell r="K33">
            <v>0</v>
          </cell>
        </row>
        <row r="34">
          <cell r="B34">
            <v>25.016666666666666</v>
          </cell>
          <cell r="C34">
            <v>29.8</v>
          </cell>
          <cell r="D34">
            <v>22</v>
          </cell>
          <cell r="E34">
            <v>84.041666666666671</v>
          </cell>
          <cell r="F34">
            <v>95</v>
          </cell>
          <cell r="G34">
            <v>61</v>
          </cell>
          <cell r="H34">
            <v>8.2799999999999994</v>
          </cell>
          <cell r="I34" t="str">
            <v>NE</v>
          </cell>
          <cell r="J34">
            <v>28.44</v>
          </cell>
          <cell r="K34">
            <v>0</v>
          </cell>
        </row>
        <row r="35">
          <cell r="B35">
            <v>25.808333333333334</v>
          </cell>
          <cell r="C35">
            <v>30.4</v>
          </cell>
          <cell r="D35">
            <v>22.3</v>
          </cell>
          <cell r="E35">
            <v>78.291666666666671</v>
          </cell>
          <cell r="F35">
            <v>95</v>
          </cell>
          <cell r="G35">
            <v>54</v>
          </cell>
          <cell r="H35">
            <v>7.5600000000000005</v>
          </cell>
          <cell r="I35" t="str">
            <v>L</v>
          </cell>
          <cell r="J35">
            <v>27.720000000000002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24.420833333333338</v>
          </cell>
          <cell r="C5">
            <v>30.5</v>
          </cell>
          <cell r="D5">
            <v>18.8</v>
          </cell>
          <cell r="E5">
            <v>65.458333333333329</v>
          </cell>
          <cell r="F5">
            <v>83</v>
          </cell>
          <cell r="G5">
            <v>50</v>
          </cell>
          <cell r="H5">
            <v>21.240000000000002</v>
          </cell>
          <cell r="I5" t="str">
            <v>N</v>
          </cell>
          <cell r="J5">
            <v>38.159999999999997</v>
          </cell>
          <cell r="K5">
            <v>0</v>
          </cell>
        </row>
        <row r="6">
          <cell r="B6">
            <v>25.208333333333329</v>
          </cell>
          <cell r="C6">
            <v>31.7</v>
          </cell>
          <cell r="D6">
            <v>21.8</v>
          </cell>
          <cell r="E6">
            <v>71.958333333333329</v>
          </cell>
          <cell r="F6">
            <v>85</v>
          </cell>
          <cell r="G6">
            <v>54</v>
          </cell>
          <cell r="H6">
            <v>19.079999999999998</v>
          </cell>
          <cell r="I6" t="str">
            <v>N</v>
          </cell>
          <cell r="J6">
            <v>35.64</v>
          </cell>
          <cell r="K6">
            <v>17.8</v>
          </cell>
        </row>
        <row r="7">
          <cell r="B7">
            <v>24.216666666666669</v>
          </cell>
          <cell r="C7">
            <v>29.4</v>
          </cell>
          <cell r="D7">
            <v>20.5</v>
          </cell>
          <cell r="E7">
            <v>81.958333333333329</v>
          </cell>
          <cell r="F7">
            <v>95</v>
          </cell>
          <cell r="G7">
            <v>58</v>
          </cell>
          <cell r="H7">
            <v>18</v>
          </cell>
          <cell r="I7" t="str">
            <v>N</v>
          </cell>
          <cell r="J7">
            <v>34.200000000000003</v>
          </cell>
          <cell r="K7">
            <v>4</v>
          </cell>
        </row>
        <row r="8">
          <cell r="B8">
            <v>25.408333333333331</v>
          </cell>
          <cell r="C8">
            <v>32.1</v>
          </cell>
          <cell r="D8">
            <v>19.8</v>
          </cell>
          <cell r="E8">
            <v>70.625</v>
          </cell>
          <cell r="F8">
            <v>97</v>
          </cell>
          <cell r="G8">
            <v>35</v>
          </cell>
          <cell r="H8">
            <v>12.6</v>
          </cell>
          <cell r="I8" t="str">
            <v>N</v>
          </cell>
          <cell r="J8">
            <v>28.08</v>
          </cell>
          <cell r="K8">
            <v>0.8</v>
          </cell>
        </row>
        <row r="9">
          <cell r="B9">
            <v>26.758333333333329</v>
          </cell>
          <cell r="C9">
            <v>34.200000000000003</v>
          </cell>
          <cell r="D9">
            <v>20.8</v>
          </cell>
          <cell r="E9">
            <v>62.291666666666664</v>
          </cell>
          <cell r="F9">
            <v>84</v>
          </cell>
          <cell r="G9">
            <v>35</v>
          </cell>
          <cell r="H9">
            <v>14.04</v>
          </cell>
          <cell r="I9" t="str">
            <v>N</v>
          </cell>
          <cell r="J9">
            <v>36</v>
          </cell>
          <cell r="K9">
            <v>0</v>
          </cell>
        </row>
        <row r="10">
          <cell r="B10">
            <v>28.254166666666666</v>
          </cell>
          <cell r="C10">
            <v>35</v>
          </cell>
          <cell r="D10">
            <v>22.5</v>
          </cell>
          <cell r="E10">
            <v>60.708333333333336</v>
          </cell>
          <cell r="F10">
            <v>80</v>
          </cell>
          <cell r="G10">
            <v>38</v>
          </cell>
          <cell r="H10">
            <v>20.52</v>
          </cell>
          <cell r="I10" t="str">
            <v>N</v>
          </cell>
          <cell r="J10">
            <v>52.56</v>
          </cell>
          <cell r="K10">
            <v>0</v>
          </cell>
        </row>
        <row r="11">
          <cell r="B11">
            <v>21.829166666666666</v>
          </cell>
          <cell r="C11">
            <v>24.6</v>
          </cell>
          <cell r="D11">
            <v>20</v>
          </cell>
          <cell r="E11">
            <v>85.083333333333329</v>
          </cell>
          <cell r="F11">
            <v>95</v>
          </cell>
          <cell r="G11">
            <v>71</v>
          </cell>
          <cell r="H11">
            <v>14.76</v>
          </cell>
          <cell r="I11" t="str">
            <v>N</v>
          </cell>
          <cell r="J11">
            <v>32.76</v>
          </cell>
          <cell r="K11">
            <v>0.4</v>
          </cell>
        </row>
        <row r="12">
          <cell r="B12">
            <v>22.220833333333335</v>
          </cell>
          <cell r="C12">
            <v>27.6</v>
          </cell>
          <cell r="D12">
            <v>19.7</v>
          </cell>
          <cell r="E12">
            <v>86.708333333333329</v>
          </cell>
          <cell r="F12">
            <v>95</v>
          </cell>
          <cell r="G12">
            <v>76</v>
          </cell>
          <cell r="H12">
            <v>21.96</v>
          </cell>
          <cell r="I12" t="str">
            <v>N</v>
          </cell>
          <cell r="J12">
            <v>38.880000000000003</v>
          </cell>
          <cell r="K12">
            <v>0</v>
          </cell>
        </row>
        <row r="13">
          <cell r="B13">
            <v>22.675000000000001</v>
          </cell>
          <cell r="C13">
            <v>26.9</v>
          </cell>
          <cell r="D13">
            <v>20.7</v>
          </cell>
          <cell r="E13">
            <v>92</v>
          </cell>
          <cell r="F13">
            <v>97</v>
          </cell>
          <cell r="G13">
            <v>79</v>
          </cell>
          <cell r="H13">
            <v>18</v>
          </cell>
          <cell r="I13" t="str">
            <v>N</v>
          </cell>
          <cell r="J13">
            <v>52.2</v>
          </cell>
          <cell r="K13">
            <v>43.7</v>
          </cell>
        </row>
        <row r="14">
          <cell r="B14">
            <v>23.720833333333331</v>
          </cell>
          <cell r="C14">
            <v>30.6</v>
          </cell>
          <cell r="D14">
            <v>21.1</v>
          </cell>
          <cell r="E14">
            <v>87.708333333333329</v>
          </cell>
          <cell r="F14">
            <v>96</v>
          </cell>
          <cell r="G14">
            <v>61</v>
          </cell>
          <cell r="H14">
            <v>23.040000000000003</v>
          </cell>
          <cell r="I14" t="str">
            <v>N</v>
          </cell>
          <cell r="J14">
            <v>47.519999999999996</v>
          </cell>
          <cell r="K14">
            <v>6.8</v>
          </cell>
        </row>
        <row r="15">
          <cell r="B15">
            <v>24.020833333333329</v>
          </cell>
          <cell r="C15">
            <v>29.4</v>
          </cell>
          <cell r="D15">
            <v>21.7</v>
          </cell>
          <cell r="E15">
            <v>86.166666666666671</v>
          </cell>
          <cell r="F15">
            <v>96</v>
          </cell>
          <cell r="G15">
            <v>61</v>
          </cell>
          <cell r="H15">
            <v>19.440000000000001</v>
          </cell>
          <cell r="I15" t="str">
            <v>N</v>
          </cell>
          <cell r="J15">
            <v>36</v>
          </cell>
          <cell r="K15">
            <v>4.2</v>
          </cell>
        </row>
        <row r="16">
          <cell r="B16">
            <v>24.829166666666666</v>
          </cell>
          <cell r="C16">
            <v>31.1</v>
          </cell>
          <cell r="D16">
            <v>20.100000000000001</v>
          </cell>
          <cell r="E16">
            <v>79.125</v>
          </cell>
          <cell r="F16">
            <v>97</v>
          </cell>
          <cell r="G16">
            <v>49</v>
          </cell>
          <cell r="H16">
            <v>9</v>
          </cell>
          <cell r="I16" t="str">
            <v>N</v>
          </cell>
          <cell r="J16">
            <v>18</v>
          </cell>
          <cell r="K16">
            <v>1.7999999999999998</v>
          </cell>
        </row>
        <row r="17">
          <cell r="B17">
            <v>24.995833333333334</v>
          </cell>
          <cell r="C17">
            <v>31.6</v>
          </cell>
          <cell r="D17">
            <v>20.5</v>
          </cell>
          <cell r="E17">
            <v>79.041666666666671</v>
          </cell>
          <cell r="F17">
            <v>96</v>
          </cell>
          <cell r="G17">
            <v>53</v>
          </cell>
          <cell r="H17">
            <v>14.76</v>
          </cell>
          <cell r="I17" t="str">
            <v>N</v>
          </cell>
          <cell r="J17">
            <v>37.440000000000005</v>
          </cell>
          <cell r="K17">
            <v>10.6</v>
          </cell>
        </row>
        <row r="18">
          <cell r="B18">
            <v>24.058333333333337</v>
          </cell>
          <cell r="C18">
            <v>29.6</v>
          </cell>
          <cell r="D18">
            <v>20.2</v>
          </cell>
          <cell r="E18">
            <v>76.958333333333329</v>
          </cell>
          <cell r="F18">
            <v>96</v>
          </cell>
          <cell r="G18">
            <v>41</v>
          </cell>
          <cell r="H18">
            <v>19.079999999999998</v>
          </cell>
          <cell r="I18" t="str">
            <v>N</v>
          </cell>
          <cell r="J18">
            <v>38.880000000000003</v>
          </cell>
          <cell r="K18">
            <v>11.399999999999995</v>
          </cell>
        </row>
        <row r="19">
          <cell r="B19">
            <v>22.254166666666666</v>
          </cell>
          <cell r="C19">
            <v>30.5</v>
          </cell>
          <cell r="D19">
            <v>15.1</v>
          </cell>
          <cell r="E19">
            <v>69.333333333333329</v>
          </cell>
          <cell r="F19">
            <v>84</v>
          </cell>
          <cell r="G19">
            <v>51</v>
          </cell>
          <cell r="H19">
            <v>16.559999999999999</v>
          </cell>
          <cell r="I19" t="str">
            <v>N</v>
          </cell>
          <cell r="J19">
            <v>33.840000000000003</v>
          </cell>
          <cell r="K19">
            <v>0.60000000000000009</v>
          </cell>
        </row>
        <row r="20">
          <cell r="B20">
            <v>23.079166666666669</v>
          </cell>
          <cell r="C20">
            <v>26.7</v>
          </cell>
          <cell r="D20">
            <v>17.899999999999999</v>
          </cell>
          <cell r="E20">
            <v>71.166666666666671</v>
          </cell>
          <cell r="F20">
            <v>82</v>
          </cell>
          <cell r="G20">
            <v>62</v>
          </cell>
          <cell r="H20">
            <v>21.240000000000002</v>
          </cell>
          <cell r="I20" t="str">
            <v>N</v>
          </cell>
          <cell r="J20">
            <v>40.680000000000007</v>
          </cell>
          <cell r="K20">
            <v>0.2</v>
          </cell>
        </row>
        <row r="21">
          <cell r="B21">
            <v>24.670833333333331</v>
          </cell>
          <cell r="C21">
            <v>29.9</v>
          </cell>
          <cell r="D21">
            <v>20.2</v>
          </cell>
          <cell r="E21">
            <v>77.708333333333329</v>
          </cell>
          <cell r="F21">
            <v>96</v>
          </cell>
          <cell r="G21">
            <v>52</v>
          </cell>
          <cell r="H21">
            <v>15.120000000000001</v>
          </cell>
          <cell r="I21" t="str">
            <v>N</v>
          </cell>
          <cell r="J21">
            <v>47.519999999999996</v>
          </cell>
          <cell r="K21">
            <v>0.4</v>
          </cell>
        </row>
        <row r="22">
          <cell r="B22">
            <v>24.904166666666669</v>
          </cell>
          <cell r="C22">
            <v>31.5</v>
          </cell>
          <cell r="D22">
            <v>19.600000000000001</v>
          </cell>
          <cell r="E22">
            <v>75.125</v>
          </cell>
          <cell r="F22">
            <v>96</v>
          </cell>
          <cell r="G22">
            <v>49</v>
          </cell>
          <cell r="H22">
            <v>19.079999999999998</v>
          </cell>
          <cell r="I22" t="str">
            <v>N</v>
          </cell>
          <cell r="J22">
            <v>38.159999999999997</v>
          </cell>
          <cell r="K22">
            <v>8</v>
          </cell>
        </row>
        <row r="23">
          <cell r="B23">
            <v>24.350000000000005</v>
          </cell>
          <cell r="C23">
            <v>30.1</v>
          </cell>
          <cell r="D23">
            <v>20.2</v>
          </cell>
          <cell r="E23">
            <v>77.166666666666671</v>
          </cell>
          <cell r="F23">
            <v>97</v>
          </cell>
          <cell r="G23">
            <v>53</v>
          </cell>
          <cell r="H23">
            <v>17.28</v>
          </cell>
          <cell r="I23" t="str">
            <v>N</v>
          </cell>
          <cell r="J23">
            <v>51.480000000000004</v>
          </cell>
          <cell r="K23">
            <v>14.599999999999996</v>
          </cell>
        </row>
        <row r="24">
          <cell r="B24">
            <v>21.670833333333334</v>
          </cell>
          <cell r="C24">
            <v>26.1</v>
          </cell>
          <cell r="D24">
            <v>20.399999999999999</v>
          </cell>
          <cell r="E24">
            <v>92.166666666666671</v>
          </cell>
          <cell r="F24">
            <v>97</v>
          </cell>
          <cell r="G24">
            <v>73</v>
          </cell>
          <cell r="H24">
            <v>12.6</v>
          </cell>
          <cell r="I24" t="str">
            <v>N</v>
          </cell>
          <cell r="J24">
            <v>28.8</v>
          </cell>
          <cell r="K24">
            <v>18.000000000000007</v>
          </cell>
        </row>
        <row r="25">
          <cell r="B25">
            <v>22.141666666666666</v>
          </cell>
          <cell r="C25">
            <v>25.7</v>
          </cell>
          <cell r="D25">
            <v>19.8</v>
          </cell>
          <cell r="E25">
            <v>88.541666666666671</v>
          </cell>
          <cell r="F25">
            <v>96</v>
          </cell>
          <cell r="G25">
            <v>73</v>
          </cell>
          <cell r="H25">
            <v>16.920000000000002</v>
          </cell>
          <cell r="I25" t="str">
            <v>N</v>
          </cell>
          <cell r="J25">
            <v>35.64</v>
          </cell>
          <cell r="K25">
            <v>30.999999999999993</v>
          </cell>
        </row>
        <row r="26">
          <cell r="B26">
            <v>22.766666666666669</v>
          </cell>
          <cell r="C26">
            <v>29.1</v>
          </cell>
          <cell r="D26">
            <v>20.3</v>
          </cell>
          <cell r="E26">
            <v>85.083333333333329</v>
          </cell>
          <cell r="F26">
            <v>95</v>
          </cell>
          <cell r="G26">
            <v>59</v>
          </cell>
          <cell r="H26">
            <v>19.079999999999998</v>
          </cell>
          <cell r="I26" t="str">
            <v>N</v>
          </cell>
          <cell r="J26">
            <v>38.159999999999997</v>
          </cell>
          <cell r="K26">
            <v>1.4000000000000001</v>
          </cell>
        </row>
        <row r="27">
          <cell r="B27">
            <v>22.375000000000004</v>
          </cell>
          <cell r="C27">
            <v>28.3</v>
          </cell>
          <cell r="D27">
            <v>20</v>
          </cell>
          <cell r="E27">
            <v>88.5</v>
          </cell>
          <cell r="F27">
            <v>97</v>
          </cell>
          <cell r="G27">
            <v>65</v>
          </cell>
          <cell r="H27">
            <v>16.920000000000002</v>
          </cell>
          <cell r="I27" t="str">
            <v>N</v>
          </cell>
          <cell r="J27">
            <v>42.84</v>
          </cell>
          <cell r="K27">
            <v>5.2</v>
          </cell>
        </row>
        <row r="28">
          <cell r="B28">
            <v>23.974999999999998</v>
          </cell>
          <cell r="C28">
            <v>30.4</v>
          </cell>
          <cell r="D28">
            <v>20.3</v>
          </cell>
          <cell r="E28">
            <v>83.166666666666671</v>
          </cell>
          <cell r="F28">
            <v>97</v>
          </cell>
          <cell r="G28">
            <v>54</v>
          </cell>
          <cell r="H28">
            <v>10.44</v>
          </cell>
          <cell r="I28" t="str">
            <v>N</v>
          </cell>
          <cell r="J28">
            <v>26.64</v>
          </cell>
          <cell r="K28">
            <v>2.2000000000000002</v>
          </cell>
        </row>
        <row r="29">
          <cell r="B29">
            <v>25.791666666666668</v>
          </cell>
          <cell r="C29">
            <v>32.799999999999997</v>
          </cell>
          <cell r="D29">
            <v>21</v>
          </cell>
          <cell r="E29">
            <v>77.208333333333329</v>
          </cell>
          <cell r="F29">
            <v>93</v>
          </cell>
          <cell r="G29">
            <v>48</v>
          </cell>
          <cell r="H29">
            <v>16.920000000000002</v>
          </cell>
          <cell r="I29" t="str">
            <v>N</v>
          </cell>
          <cell r="J29">
            <v>45.72</v>
          </cell>
          <cell r="K29">
            <v>0</v>
          </cell>
        </row>
        <row r="30">
          <cell r="B30">
            <v>26.162499999999998</v>
          </cell>
          <cell r="C30">
            <v>32.200000000000003</v>
          </cell>
          <cell r="D30">
            <v>20.7</v>
          </cell>
          <cell r="E30">
            <v>75.75</v>
          </cell>
          <cell r="F30">
            <v>95</v>
          </cell>
          <cell r="G30">
            <v>48</v>
          </cell>
          <cell r="H30">
            <v>19.079999999999998</v>
          </cell>
          <cell r="I30" t="str">
            <v>N</v>
          </cell>
          <cell r="J30">
            <v>37.800000000000004</v>
          </cell>
          <cell r="K30">
            <v>0</v>
          </cell>
        </row>
        <row r="31">
          <cell r="B31">
            <v>26.420833333333334</v>
          </cell>
          <cell r="C31">
            <v>31.2</v>
          </cell>
          <cell r="D31">
            <v>21.4</v>
          </cell>
          <cell r="E31">
            <v>73.208333333333329</v>
          </cell>
          <cell r="F31">
            <v>93</v>
          </cell>
          <cell r="G31">
            <v>55</v>
          </cell>
          <cell r="H31">
            <v>18.720000000000002</v>
          </cell>
          <cell r="I31" t="str">
            <v>N</v>
          </cell>
          <cell r="J31">
            <v>30.6</v>
          </cell>
          <cell r="K31">
            <v>0</v>
          </cell>
        </row>
        <row r="32">
          <cell r="B32">
            <v>27.4375</v>
          </cell>
          <cell r="C32">
            <v>32.299999999999997</v>
          </cell>
          <cell r="D32">
            <v>22.6</v>
          </cell>
          <cell r="E32">
            <v>70.416666666666671</v>
          </cell>
          <cell r="F32">
            <v>91</v>
          </cell>
          <cell r="G32">
            <v>50</v>
          </cell>
          <cell r="H32">
            <v>15.120000000000001</v>
          </cell>
          <cell r="I32" t="str">
            <v>N</v>
          </cell>
          <cell r="J32">
            <v>40.32</v>
          </cell>
          <cell r="K32">
            <v>0</v>
          </cell>
        </row>
        <row r="33">
          <cell r="B33">
            <v>26.108333333333334</v>
          </cell>
          <cell r="C33">
            <v>33.1</v>
          </cell>
          <cell r="D33">
            <v>22</v>
          </cell>
          <cell r="E33">
            <v>76.958333333333329</v>
          </cell>
          <cell r="F33">
            <v>94</v>
          </cell>
          <cell r="G33">
            <v>52</v>
          </cell>
          <cell r="H33">
            <v>20.16</v>
          </cell>
          <cell r="I33" t="str">
            <v>N</v>
          </cell>
          <cell r="J33">
            <v>47.88</v>
          </cell>
          <cell r="K33">
            <v>0</v>
          </cell>
        </row>
        <row r="34">
          <cell r="B34">
            <v>23.804166666666664</v>
          </cell>
          <cell r="C34">
            <v>29.6</v>
          </cell>
          <cell r="D34">
            <v>21.4</v>
          </cell>
          <cell r="E34">
            <v>87.125</v>
          </cell>
          <cell r="F34">
            <v>97</v>
          </cell>
          <cell r="G34">
            <v>67</v>
          </cell>
          <cell r="H34">
            <v>11.520000000000001</v>
          </cell>
          <cell r="I34" t="str">
            <v>N</v>
          </cell>
          <cell r="J34">
            <v>25.92</v>
          </cell>
          <cell r="K34">
            <v>10.8</v>
          </cell>
        </row>
        <row r="35">
          <cell r="B35">
            <v>24.016666666666669</v>
          </cell>
          <cell r="C35">
            <v>30.5</v>
          </cell>
          <cell r="D35">
            <v>21.1</v>
          </cell>
          <cell r="E35">
            <v>87.291666666666671</v>
          </cell>
          <cell r="F35">
            <v>97</v>
          </cell>
          <cell r="G35">
            <v>61</v>
          </cell>
          <cell r="H35">
            <v>19.079999999999998</v>
          </cell>
          <cell r="I35" t="str">
            <v>N</v>
          </cell>
          <cell r="J35">
            <v>39.24</v>
          </cell>
          <cell r="K35">
            <v>6.4000000000000012</v>
          </cell>
        </row>
        <row r="36">
          <cell r="I36" t="str">
            <v>N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24.8</v>
          </cell>
          <cell r="C5">
            <v>31.2</v>
          </cell>
          <cell r="D5">
            <v>18.5</v>
          </cell>
          <cell r="E5">
            <v>62.541666666666664</v>
          </cell>
          <cell r="F5">
            <v>78</v>
          </cell>
          <cell r="G5">
            <v>46</v>
          </cell>
          <cell r="H5">
            <v>22.68</v>
          </cell>
          <cell r="I5" t="str">
            <v>NE</v>
          </cell>
          <cell r="J5">
            <v>42.12</v>
          </cell>
          <cell r="K5">
            <v>0</v>
          </cell>
        </row>
        <row r="6">
          <cell r="B6">
            <v>24.887500000000006</v>
          </cell>
          <cell r="C6">
            <v>31.8</v>
          </cell>
          <cell r="D6">
            <v>20.6</v>
          </cell>
          <cell r="E6">
            <v>72.666666666666671</v>
          </cell>
          <cell r="F6">
            <v>97</v>
          </cell>
          <cell r="G6">
            <v>51</v>
          </cell>
          <cell r="H6">
            <v>17.64</v>
          </cell>
          <cell r="I6" t="str">
            <v>NE</v>
          </cell>
          <cell r="J6">
            <v>64.44</v>
          </cell>
          <cell r="K6">
            <v>11.6</v>
          </cell>
        </row>
        <row r="7">
          <cell r="B7">
            <v>23.5</v>
          </cell>
          <cell r="C7">
            <v>29.3</v>
          </cell>
          <cell r="D7">
            <v>19.399999999999999</v>
          </cell>
          <cell r="E7">
            <v>87.875</v>
          </cell>
          <cell r="F7">
            <v>98</v>
          </cell>
          <cell r="G7">
            <v>57</v>
          </cell>
          <cell r="H7">
            <v>31.680000000000003</v>
          </cell>
          <cell r="I7" t="str">
            <v>NO</v>
          </cell>
          <cell r="J7">
            <v>64.44</v>
          </cell>
          <cell r="K7">
            <v>13.6</v>
          </cell>
        </row>
        <row r="8">
          <cell r="B8">
            <v>24.479166666666661</v>
          </cell>
          <cell r="C8">
            <v>31.7</v>
          </cell>
          <cell r="D8">
            <v>19.899999999999999</v>
          </cell>
          <cell r="E8">
            <v>79.5</v>
          </cell>
          <cell r="F8">
            <v>100</v>
          </cell>
          <cell r="G8">
            <v>44</v>
          </cell>
          <cell r="H8">
            <v>8.64</v>
          </cell>
          <cell r="I8" t="str">
            <v>O</v>
          </cell>
          <cell r="J8">
            <v>28.08</v>
          </cell>
          <cell r="K8">
            <v>0.2</v>
          </cell>
        </row>
        <row r="9">
          <cell r="B9">
            <v>26.304166666666664</v>
          </cell>
          <cell r="C9">
            <v>34.299999999999997</v>
          </cell>
          <cell r="D9">
            <v>19</v>
          </cell>
          <cell r="E9">
            <v>65.708333333333329</v>
          </cell>
          <cell r="F9">
            <v>96</v>
          </cell>
          <cell r="G9">
            <v>32</v>
          </cell>
          <cell r="H9">
            <v>8.64</v>
          </cell>
          <cell r="I9" t="str">
            <v>SE</v>
          </cell>
          <cell r="J9">
            <v>26.28</v>
          </cell>
          <cell r="K9">
            <v>0</v>
          </cell>
        </row>
        <row r="10">
          <cell r="B10">
            <v>25.770833333333339</v>
          </cell>
          <cell r="C10">
            <v>36.299999999999997</v>
          </cell>
          <cell r="D10">
            <v>19.899999999999999</v>
          </cell>
          <cell r="E10">
            <v>71.708333333333329</v>
          </cell>
          <cell r="F10">
            <v>93</v>
          </cell>
          <cell r="G10">
            <v>40</v>
          </cell>
          <cell r="H10">
            <v>21.240000000000002</v>
          </cell>
          <cell r="I10" t="str">
            <v>S</v>
          </cell>
          <cell r="J10">
            <v>70.56</v>
          </cell>
          <cell r="K10">
            <v>0</v>
          </cell>
        </row>
        <row r="11">
          <cell r="B11">
            <v>21.816666666666666</v>
          </cell>
          <cell r="C11">
            <v>24.8</v>
          </cell>
          <cell r="D11">
            <v>19.600000000000001</v>
          </cell>
          <cell r="E11">
            <v>91.833333333333329</v>
          </cell>
          <cell r="F11">
            <v>100</v>
          </cell>
          <cell r="G11">
            <v>75</v>
          </cell>
          <cell r="H11">
            <v>0.72000000000000008</v>
          </cell>
          <cell r="I11" t="str">
            <v>SE</v>
          </cell>
          <cell r="J11">
            <v>39.24</v>
          </cell>
          <cell r="K11">
            <v>5.8000000000000007</v>
          </cell>
        </row>
        <row r="12">
          <cell r="B12">
            <v>21.954166666666666</v>
          </cell>
          <cell r="C12">
            <v>24.3</v>
          </cell>
          <cell r="D12">
            <v>20.9</v>
          </cell>
          <cell r="E12">
            <v>93.625</v>
          </cell>
          <cell r="F12">
            <v>100</v>
          </cell>
          <cell r="G12">
            <v>82</v>
          </cell>
          <cell r="H12">
            <v>8.64</v>
          </cell>
          <cell r="I12" t="str">
            <v>NO</v>
          </cell>
          <cell r="J12">
            <v>26.64</v>
          </cell>
          <cell r="K12">
            <v>39.799999999999997</v>
          </cell>
        </row>
        <row r="13">
          <cell r="B13">
            <v>21.745833333333334</v>
          </cell>
          <cell r="C13">
            <v>23.5</v>
          </cell>
          <cell r="D13">
            <v>20.7</v>
          </cell>
          <cell r="E13">
            <v>94.875</v>
          </cell>
          <cell r="F13">
            <v>100</v>
          </cell>
          <cell r="G13">
            <v>88</v>
          </cell>
          <cell r="H13">
            <v>3.24</v>
          </cell>
          <cell r="I13" t="str">
            <v>L</v>
          </cell>
          <cell r="J13">
            <v>20.52</v>
          </cell>
          <cell r="K13">
            <v>16.600000000000001</v>
          </cell>
        </row>
        <row r="14">
          <cell r="B14">
            <v>23.499999999999996</v>
          </cell>
          <cell r="C14">
            <v>28.7</v>
          </cell>
          <cell r="D14">
            <v>21.2</v>
          </cell>
          <cell r="E14">
            <v>91.916666666666671</v>
          </cell>
          <cell r="F14">
            <v>100</v>
          </cell>
          <cell r="G14">
            <v>73</v>
          </cell>
          <cell r="H14">
            <v>16.2</v>
          </cell>
          <cell r="I14" t="str">
            <v>NO</v>
          </cell>
          <cell r="J14">
            <v>42.84</v>
          </cell>
          <cell r="K14">
            <v>17.2</v>
          </cell>
        </row>
        <row r="15">
          <cell r="B15">
            <v>24.416666666666661</v>
          </cell>
          <cell r="C15">
            <v>28.6</v>
          </cell>
          <cell r="D15">
            <v>22.2</v>
          </cell>
          <cell r="E15">
            <v>91.291666666666671</v>
          </cell>
          <cell r="F15">
            <v>100</v>
          </cell>
          <cell r="G15">
            <v>75</v>
          </cell>
          <cell r="H15">
            <v>15.48</v>
          </cell>
          <cell r="I15" t="str">
            <v>NO</v>
          </cell>
          <cell r="J15">
            <v>33.840000000000003</v>
          </cell>
          <cell r="K15">
            <v>40.799999999999997</v>
          </cell>
        </row>
        <row r="16">
          <cell r="B16">
            <v>26.020833333333332</v>
          </cell>
          <cell r="C16">
            <v>32.299999999999997</v>
          </cell>
          <cell r="D16">
            <v>21.3</v>
          </cell>
          <cell r="E16">
            <v>75.416666666666671</v>
          </cell>
          <cell r="F16">
            <v>98</v>
          </cell>
          <cell r="G16">
            <v>40</v>
          </cell>
          <cell r="H16">
            <v>6.84</v>
          </cell>
          <cell r="I16" t="str">
            <v>SO</v>
          </cell>
          <cell r="J16">
            <v>25.2</v>
          </cell>
          <cell r="K16">
            <v>0</v>
          </cell>
        </row>
        <row r="17">
          <cell r="B17">
            <v>27.516666666666666</v>
          </cell>
          <cell r="C17">
            <v>34.4</v>
          </cell>
          <cell r="D17">
            <v>21.8</v>
          </cell>
          <cell r="E17">
            <v>67.166666666666671</v>
          </cell>
          <cell r="F17">
            <v>90</v>
          </cell>
          <cell r="G17">
            <v>37</v>
          </cell>
          <cell r="H17">
            <v>7.5600000000000005</v>
          </cell>
          <cell r="I17" t="str">
            <v>SE</v>
          </cell>
          <cell r="J17">
            <v>27.720000000000002</v>
          </cell>
          <cell r="K17">
            <v>0</v>
          </cell>
        </row>
        <row r="18">
          <cell r="B18">
            <v>26.25</v>
          </cell>
          <cell r="C18">
            <v>27.6</v>
          </cell>
          <cell r="D18">
            <v>25.6</v>
          </cell>
          <cell r="E18">
            <v>75.25</v>
          </cell>
          <cell r="F18">
            <v>81</v>
          </cell>
          <cell r="G18">
            <v>68</v>
          </cell>
          <cell r="H18">
            <v>0</v>
          </cell>
          <cell r="I18" t="str">
            <v>SE</v>
          </cell>
          <cell r="J18">
            <v>10.44</v>
          </cell>
          <cell r="K18">
            <v>0</v>
          </cell>
        </row>
        <row r="19">
          <cell r="B19">
            <v>23.724999999999998</v>
          </cell>
          <cell r="C19">
            <v>30.3</v>
          </cell>
          <cell r="D19">
            <v>16.899999999999999</v>
          </cell>
          <cell r="E19">
            <v>65.833333333333329</v>
          </cell>
          <cell r="F19">
            <v>81</v>
          </cell>
          <cell r="G19">
            <v>50</v>
          </cell>
          <cell r="H19">
            <v>20.52</v>
          </cell>
          <cell r="I19" t="str">
            <v>S</v>
          </cell>
          <cell r="J19">
            <v>39.24</v>
          </cell>
          <cell r="K19">
            <v>0</v>
          </cell>
        </row>
        <row r="20">
          <cell r="B20">
            <v>24.216666666666669</v>
          </cell>
          <cell r="C20">
            <v>29.9</v>
          </cell>
          <cell r="D20">
            <v>17.899999999999999</v>
          </cell>
          <cell r="E20">
            <v>64.416666666666671</v>
          </cell>
          <cell r="F20">
            <v>80</v>
          </cell>
          <cell r="G20">
            <v>48</v>
          </cell>
          <cell r="H20">
            <v>27</v>
          </cell>
          <cell r="I20" t="str">
            <v>NE</v>
          </cell>
          <cell r="J20">
            <v>45.72</v>
          </cell>
          <cell r="K20">
            <v>0</v>
          </cell>
        </row>
        <row r="21">
          <cell r="B21">
            <v>25.916666666666671</v>
          </cell>
          <cell r="C21">
            <v>31.9</v>
          </cell>
          <cell r="D21">
            <v>20.9</v>
          </cell>
          <cell r="E21">
            <v>65.75</v>
          </cell>
          <cell r="F21">
            <v>80</v>
          </cell>
          <cell r="G21">
            <v>48</v>
          </cell>
          <cell r="H21">
            <v>20.16</v>
          </cell>
          <cell r="I21" t="str">
            <v>NE</v>
          </cell>
          <cell r="J21">
            <v>36.72</v>
          </cell>
          <cell r="K21">
            <v>0</v>
          </cell>
        </row>
        <row r="22">
          <cell r="B22">
            <v>26.974999999999994</v>
          </cell>
          <cell r="C22">
            <v>33.700000000000003</v>
          </cell>
          <cell r="D22">
            <v>21.4</v>
          </cell>
          <cell r="E22">
            <v>67.041666666666671</v>
          </cell>
          <cell r="F22">
            <v>91</v>
          </cell>
          <cell r="G22">
            <v>38</v>
          </cell>
          <cell r="H22">
            <v>18.36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23.729166666666661</v>
          </cell>
          <cell r="C23">
            <v>30.5</v>
          </cell>
          <cell r="D23">
            <v>20.100000000000001</v>
          </cell>
          <cell r="E23">
            <v>78.458333333333329</v>
          </cell>
          <cell r="F23">
            <v>100</v>
          </cell>
          <cell r="G23">
            <v>52</v>
          </cell>
          <cell r="H23">
            <v>23.040000000000003</v>
          </cell>
          <cell r="I23" t="str">
            <v>NE</v>
          </cell>
          <cell r="J23">
            <v>51.84</v>
          </cell>
          <cell r="K23">
            <v>21.6</v>
          </cell>
        </row>
        <row r="24">
          <cell r="B24">
            <v>22.579166666666666</v>
          </cell>
          <cell r="C24">
            <v>25.2</v>
          </cell>
          <cell r="D24">
            <v>20.5</v>
          </cell>
          <cell r="E24">
            <v>90.916666666666671</v>
          </cell>
          <cell r="F24">
            <v>100</v>
          </cell>
          <cell r="G24">
            <v>77</v>
          </cell>
          <cell r="H24">
            <v>0</v>
          </cell>
          <cell r="I24" t="str">
            <v>NE</v>
          </cell>
          <cell r="J24">
            <v>25.2</v>
          </cell>
          <cell r="K24">
            <v>17.599999999999998</v>
          </cell>
        </row>
        <row r="25">
          <cell r="B25">
            <v>22.720833333333331</v>
          </cell>
          <cell r="C25">
            <v>28.4</v>
          </cell>
          <cell r="D25">
            <v>20.7</v>
          </cell>
          <cell r="E25">
            <v>89.833333333333329</v>
          </cell>
          <cell r="F25">
            <v>100</v>
          </cell>
          <cell r="G25">
            <v>66</v>
          </cell>
          <cell r="H25">
            <v>16.559999999999999</v>
          </cell>
          <cell r="I25" t="str">
            <v>NE</v>
          </cell>
          <cell r="J25">
            <v>38.880000000000003</v>
          </cell>
          <cell r="K25">
            <v>4.6000000000000005</v>
          </cell>
        </row>
        <row r="26">
          <cell r="B26">
            <v>23.804166666666664</v>
          </cell>
          <cell r="C26">
            <v>29.8</v>
          </cell>
          <cell r="D26">
            <v>20.7</v>
          </cell>
          <cell r="E26">
            <v>83.875</v>
          </cell>
          <cell r="F26">
            <v>97</v>
          </cell>
          <cell r="G26">
            <v>57</v>
          </cell>
          <cell r="H26">
            <v>19.079999999999998</v>
          </cell>
          <cell r="I26" t="str">
            <v>N</v>
          </cell>
          <cell r="J26">
            <v>33.480000000000004</v>
          </cell>
          <cell r="K26">
            <v>0</v>
          </cell>
        </row>
        <row r="27">
          <cell r="B27">
            <v>23.308333333333334</v>
          </cell>
          <cell r="C27">
            <v>30.5</v>
          </cell>
          <cell r="D27">
            <v>19.7</v>
          </cell>
          <cell r="E27">
            <v>83.166666666666671</v>
          </cell>
          <cell r="F27">
            <v>96</v>
          </cell>
          <cell r="G27">
            <v>55</v>
          </cell>
          <cell r="H27">
            <v>20.52</v>
          </cell>
          <cell r="I27" t="str">
            <v>NE</v>
          </cell>
          <cell r="J27">
            <v>86.4</v>
          </cell>
          <cell r="K27">
            <v>18.2</v>
          </cell>
        </row>
        <row r="28">
          <cell r="B28">
            <v>24.995833333333334</v>
          </cell>
          <cell r="C28">
            <v>32.5</v>
          </cell>
          <cell r="D28">
            <v>19.899999999999999</v>
          </cell>
          <cell r="E28">
            <v>80.541666666666671</v>
          </cell>
          <cell r="F28">
            <v>99</v>
          </cell>
          <cell r="G28">
            <v>49</v>
          </cell>
          <cell r="H28">
            <v>9.3600000000000012</v>
          </cell>
          <cell r="I28" t="str">
            <v>NE</v>
          </cell>
          <cell r="J28">
            <v>41.4</v>
          </cell>
          <cell r="K28">
            <v>0</v>
          </cell>
        </row>
        <row r="29">
          <cell r="B29">
            <v>26.912500000000005</v>
          </cell>
          <cell r="C29">
            <v>34.5</v>
          </cell>
          <cell r="D29">
            <v>21.8</v>
          </cell>
          <cell r="E29">
            <v>74.25</v>
          </cell>
          <cell r="F29">
            <v>92</v>
          </cell>
          <cell r="G29">
            <v>43</v>
          </cell>
          <cell r="H29">
            <v>18</v>
          </cell>
          <cell r="I29" t="str">
            <v>N</v>
          </cell>
          <cell r="J29">
            <v>37.800000000000004</v>
          </cell>
          <cell r="K29">
            <v>0</v>
          </cell>
        </row>
        <row r="30">
          <cell r="B30">
            <v>27.558333333333337</v>
          </cell>
          <cell r="C30">
            <v>34.6</v>
          </cell>
          <cell r="D30">
            <v>22.1</v>
          </cell>
          <cell r="E30">
            <v>70.583333333333329</v>
          </cell>
          <cell r="F30">
            <v>94</v>
          </cell>
          <cell r="G30">
            <v>35</v>
          </cell>
          <cell r="H30">
            <v>14.76</v>
          </cell>
          <cell r="I30" t="str">
            <v>N</v>
          </cell>
          <cell r="J30">
            <v>41.04</v>
          </cell>
          <cell r="K30">
            <v>0</v>
          </cell>
        </row>
        <row r="31">
          <cell r="B31">
            <v>27.966666666666665</v>
          </cell>
          <cell r="C31">
            <v>34.700000000000003</v>
          </cell>
          <cell r="D31">
            <v>22.7</v>
          </cell>
          <cell r="E31">
            <v>64.833333333333329</v>
          </cell>
          <cell r="F31">
            <v>86</v>
          </cell>
          <cell r="G31">
            <v>43</v>
          </cell>
          <cell r="H31">
            <v>20.52</v>
          </cell>
          <cell r="I31" t="str">
            <v>NO</v>
          </cell>
          <cell r="J31">
            <v>44.64</v>
          </cell>
          <cell r="K31">
            <v>2.6</v>
          </cell>
        </row>
        <row r="32">
          <cell r="B32">
            <v>28.479166666666668</v>
          </cell>
          <cell r="C32">
            <v>35.700000000000003</v>
          </cell>
          <cell r="D32">
            <v>22.7</v>
          </cell>
          <cell r="E32">
            <v>69.166666666666671</v>
          </cell>
          <cell r="F32">
            <v>94</v>
          </cell>
          <cell r="G32">
            <v>37</v>
          </cell>
          <cell r="H32">
            <v>10.44</v>
          </cell>
          <cell r="I32" t="str">
            <v>O</v>
          </cell>
          <cell r="J32">
            <v>36</v>
          </cell>
          <cell r="K32">
            <v>0</v>
          </cell>
        </row>
        <row r="33">
          <cell r="B33">
            <v>25.304166666666674</v>
          </cell>
          <cell r="C33">
            <v>33.4</v>
          </cell>
          <cell r="D33">
            <v>22.1</v>
          </cell>
          <cell r="E33">
            <v>84.166666666666671</v>
          </cell>
          <cell r="F33">
            <v>98</v>
          </cell>
          <cell r="G33">
            <v>53</v>
          </cell>
          <cell r="H33">
            <v>23.759999999999998</v>
          </cell>
          <cell r="I33" t="str">
            <v>SE</v>
          </cell>
          <cell r="J33">
            <v>45.72</v>
          </cell>
          <cell r="K33">
            <v>36.000000000000007</v>
          </cell>
        </row>
        <row r="34">
          <cell r="B34">
            <v>24.824999999999999</v>
          </cell>
          <cell r="C34">
            <v>28</v>
          </cell>
          <cell r="D34">
            <v>23.1</v>
          </cell>
          <cell r="E34">
            <v>86.541666666666671</v>
          </cell>
          <cell r="F34">
            <v>96</v>
          </cell>
          <cell r="G34">
            <v>74</v>
          </cell>
          <cell r="H34">
            <v>7.2</v>
          </cell>
          <cell r="I34" t="str">
            <v>N</v>
          </cell>
          <cell r="J34">
            <v>21.240000000000002</v>
          </cell>
          <cell r="K34">
            <v>0</v>
          </cell>
        </row>
        <row r="35">
          <cell r="B35">
            <v>24.733333333333334</v>
          </cell>
          <cell r="C35">
            <v>30.7</v>
          </cell>
          <cell r="D35">
            <v>21.9</v>
          </cell>
          <cell r="E35">
            <v>87.583333333333329</v>
          </cell>
          <cell r="F35">
            <v>100</v>
          </cell>
          <cell r="G35">
            <v>64</v>
          </cell>
          <cell r="H35">
            <v>5.4</v>
          </cell>
          <cell r="I35" t="str">
            <v>N</v>
          </cell>
          <cell r="J35">
            <v>30.6</v>
          </cell>
          <cell r="K35">
            <v>0.2</v>
          </cell>
        </row>
        <row r="36">
          <cell r="I36" t="str">
            <v>NE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24.654166666666669</v>
          </cell>
          <cell r="C5">
            <v>31</v>
          </cell>
          <cell r="D5">
            <v>18.600000000000001</v>
          </cell>
          <cell r="E5">
            <v>61.041666666666664</v>
          </cell>
          <cell r="F5">
            <v>75</v>
          </cell>
          <cell r="G5">
            <v>45</v>
          </cell>
          <cell r="H5">
            <v>21.240000000000002</v>
          </cell>
          <cell r="I5" t="str">
            <v>L</v>
          </cell>
          <cell r="J5">
            <v>46.440000000000005</v>
          </cell>
          <cell r="K5">
            <v>0</v>
          </cell>
        </row>
        <row r="6">
          <cell r="B6">
            <v>25.137499999999999</v>
          </cell>
          <cell r="C6">
            <v>33</v>
          </cell>
          <cell r="D6">
            <v>21.8</v>
          </cell>
          <cell r="E6">
            <v>70.791666666666671</v>
          </cell>
          <cell r="F6">
            <v>91</v>
          </cell>
          <cell r="G6">
            <v>48</v>
          </cell>
          <cell r="H6">
            <v>15.120000000000001</v>
          </cell>
          <cell r="I6" t="str">
            <v>L</v>
          </cell>
          <cell r="J6">
            <v>38.159999999999997</v>
          </cell>
          <cell r="K6">
            <v>1.7999999999999998</v>
          </cell>
        </row>
        <row r="7">
          <cell r="B7">
            <v>25.379166666666666</v>
          </cell>
          <cell r="C7">
            <v>31.6</v>
          </cell>
          <cell r="D7">
            <v>22.5</v>
          </cell>
          <cell r="E7">
            <v>77.083333333333329</v>
          </cell>
          <cell r="F7">
            <v>92</v>
          </cell>
          <cell r="G7">
            <v>43</v>
          </cell>
          <cell r="H7">
            <v>30.6</v>
          </cell>
          <cell r="I7" t="str">
            <v>O</v>
          </cell>
          <cell r="J7">
            <v>51.84</v>
          </cell>
          <cell r="K7">
            <v>4.8</v>
          </cell>
        </row>
        <row r="8">
          <cell r="B8">
            <v>26.408333333333331</v>
          </cell>
          <cell r="C8">
            <v>32.5</v>
          </cell>
          <cell r="D8">
            <v>21.7</v>
          </cell>
          <cell r="E8">
            <v>67.791666666666671</v>
          </cell>
          <cell r="F8">
            <v>94</v>
          </cell>
          <cell r="G8">
            <v>33</v>
          </cell>
          <cell r="H8">
            <v>15.48</v>
          </cell>
          <cell r="I8" t="str">
            <v>O</v>
          </cell>
          <cell r="J8">
            <v>44.64</v>
          </cell>
          <cell r="K8">
            <v>0</v>
          </cell>
        </row>
        <row r="9">
          <cell r="B9">
            <v>28.062500000000004</v>
          </cell>
          <cell r="C9">
            <v>35.299999999999997</v>
          </cell>
          <cell r="D9">
            <v>20.5</v>
          </cell>
          <cell r="E9">
            <v>56.291666666666664</v>
          </cell>
          <cell r="F9">
            <v>90</v>
          </cell>
          <cell r="G9">
            <v>26</v>
          </cell>
          <cell r="H9">
            <v>17.64</v>
          </cell>
          <cell r="I9" t="str">
            <v>S</v>
          </cell>
          <cell r="J9">
            <v>42.84</v>
          </cell>
          <cell r="K9">
            <v>0</v>
          </cell>
        </row>
        <row r="10">
          <cell r="B10">
            <v>27.75</v>
          </cell>
          <cell r="C10">
            <v>36.1</v>
          </cell>
          <cell r="D10">
            <v>21.8</v>
          </cell>
          <cell r="E10">
            <v>59.833333333333336</v>
          </cell>
          <cell r="F10">
            <v>92</v>
          </cell>
          <cell r="G10">
            <v>34</v>
          </cell>
          <cell r="H10">
            <v>28.08</v>
          </cell>
          <cell r="I10" t="str">
            <v>NO</v>
          </cell>
          <cell r="J10">
            <v>52.2</v>
          </cell>
          <cell r="K10">
            <v>4.8000000000000007</v>
          </cell>
        </row>
        <row r="11">
          <cell r="B11">
            <v>23.079166666666669</v>
          </cell>
          <cell r="C11">
            <v>28.2</v>
          </cell>
          <cell r="D11">
            <v>19.600000000000001</v>
          </cell>
          <cell r="E11">
            <v>83</v>
          </cell>
          <cell r="F11">
            <v>94</v>
          </cell>
          <cell r="G11">
            <v>67</v>
          </cell>
          <cell r="H11">
            <v>27</v>
          </cell>
          <cell r="I11" t="str">
            <v>N</v>
          </cell>
          <cell r="J11">
            <v>59.04</v>
          </cell>
          <cell r="K11">
            <v>36.599999999999994</v>
          </cell>
        </row>
        <row r="12">
          <cell r="B12">
            <v>24.158333333333331</v>
          </cell>
          <cell r="C12">
            <v>30.7</v>
          </cell>
          <cell r="D12">
            <v>21.1</v>
          </cell>
          <cell r="E12">
            <v>80.166666666666671</v>
          </cell>
          <cell r="F12">
            <v>94</v>
          </cell>
          <cell r="G12">
            <v>58</v>
          </cell>
          <cell r="H12">
            <v>23.040000000000003</v>
          </cell>
          <cell r="I12" t="str">
            <v>NE</v>
          </cell>
          <cell r="J12">
            <v>42.12</v>
          </cell>
          <cell r="K12">
            <v>0</v>
          </cell>
        </row>
        <row r="13">
          <cell r="B13">
            <v>23.3125</v>
          </cell>
          <cell r="C13">
            <v>29.1</v>
          </cell>
          <cell r="D13">
            <v>21.2</v>
          </cell>
          <cell r="E13">
            <v>87.791666666666671</v>
          </cell>
          <cell r="F13">
            <v>96</v>
          </cell>
          <cell r="G13">
            <v>67</v>
          </cell>
          <cell r="H13">
            <v>11.520000000000001</v>
          </cell>
          <cell r="I13" t="str">
            <v>NE</v>
          </cell>
          <cell r="J13">
            <v>54.72</v>
          </cell>
          <cell r="K13">
            <v>17.599999999999998</v>
          </cell>
        </row>
        <row r="14">
          <cell r="B14">
            <v>25.611111111111107</v>
          </cell>
          <cell r="C14">
            <v>31.2</v>
          </cell>
          <cell r="D14">
            <v>22.3</v>
          </cell>
          <cell r="E14">
            <v>82.388888888888886</v>
          </cell>
          <cell r="F14">
            <v>95</v>
          </cell>
          <cell r="G14">
            <v>58</v>
          </cell>
          <cell r="H14">
            <v>20.16</v>
          </cell>
          <cell r="I14" t="str">
            <v>NO</v>
          </cell>
          <cell r="J14">
            <v>44.64</v>
          </cell>
          <cell r="K14">
            <v>7.2</v>
          </cell>
        </row>
        <row r="15">
          <cell r="B15">
            <v>26.779999999999994</v>
          </cell>
          <cell r="C15">
            <v>30</v>
          </cell>
          <cell r="D15">
            <v>23.6</v>
          </cell>
          <cell r="E15">
            <v>75.2</v>
          </cell>
          <cell r="F15">
            <v>93</v>
          </cell>
          <cell r="G15">
            <v>61</v>
          </cell>
          <cell r="H15">
            <v>23.040000000000003</v>
          </cell>
          <cell r="I15" t="str">
            <v>NO</v>
          </cell>
          <cell r="J15">
            <v>46.080000000000005</v>
          </cell>
          <cell r="K15">
            <v>1.4</v>
          </cell>
        </row>
        <row r="16">
          <cell r="B16">
            <v>28.9</v>
          </cell>
          <cell r="C16">
            <v>32.200000000000003</v>
          </cell>
          <cell r="D16">
            <v>24.7</v>
          </cell>
          <cell r="E16">
            <v>59.545454545454547</v>
          </cell>
          <cell r="F16">
            <v>82</v>
          </cell>
          <cell r="G16">
            <v>47</v>
          </cell>
          <cell r="H16">
            <v>11.16</v>
          </cell>
          <cell r="I16" t="str">
            <v>NO</v>
          </cell>
          <cell r="J16">
            <v>21.240000000000002</v>
          </cell>
          <cell r="K16">
            <v>0</v>
          </cell>
        </row>
        <row r="17">
          <cell r="B17">
            <v>32.071428571428569</v>
          </cell>
          <cell r="C17">
            <v>34</v>
          </cell>
          <cell r="D17">
            <v>28.8</v>
          </cell>
          <cell r="E17">
            <v>47.571428571428569</v>
          </cell>
          <cell r="F17">
            <v>70</v>
          </cell>
          <cell r="G17">
            <v>36</v>
          </cell>
          <cell r="H17">
            <v>16.920000000000002</v>
          </cell>
          <cell r="I17" t="str">
            <v>SO</v>
          </cell>
          <cell r="J17">
            <v>32.4</v>
          </cell>
          <cell r="K17">
            <v>0</v>
          </cell>
        </row>
        <row r="18">
          <cell r="B18">
            <v>30.300000000000004</v>
          </cell>
          <cell r="C18">
            <v>32</v>
          </cell>
          <cell r="D18">
            <v>26.8</v>
          </cell>
          <cell r="E18">
            <v>46.857142857142854</v>
          </cell>
          <cell r="F18">
            <v>70</v>
          </cell>
          <cell r="G18">
            <v>33</v>
          </cell>
          <cell r="H18">
            <v>22.68</v>
          </cell>
          <cell r="I18" t="str">
            <v>S</v>
          </cell>
          <cell r="J18">
            <v>38.519999999999996</v>
          </cell>
          <cell r="K18">
            <v>0</v>
          </cell>
        </row>
        <row r="19">
          <cell r="B19">
            <v>30.128571428571426</v>
          </cell>
          <cell r="C19">
            <v>31.4</v>
          </cell>
          <cell r="D19">
            <v>25.7</v>
          </cell>
          <cell r="E19">
            <v>52.285714285714285</v>
          </cell>
          <cell r="F19">
            <v>65</v>
          </cell>
          <cell r="G19">
            <v>48</v>
          </cell>
          <cell r="H19">
            <v>16.559999999999999</v>
          </cell>
          <cell r="I19" t="str">
            <v>L</v>
          </cell>
          <cell r="J19">
            <v>36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29.409090909090903</v>
          </cell>
          <cell r="C28">
            <v>32.6</v>
          </cell>
          <cell r="D28">
            <v>24.9</v>
          </cell>
          <cell r="E28">
            <v>59.090909090909093</v>
          </cell>
          <cell r="F28">
            <v>80</v>
          </cell>
          <cell r="G28">
            <v>44</v>
          </cell>
          <cell r="H28">
            <v>13.32</v>
          </cell>
          <cell r="I28" t="str">
            <v>NE</v>
          </cell>
          <cell r="J28">
            <v>30.6</v>
          </cell>
          <cell r="K28">
            <v>0</v>
          </cell>
        </row>
        <row r="29">
          <cell r="B29">
            <v>28.527272727272727</v>
          </cell>
          <cell r="C29">
            <v>34</v>
          </cell>
          <cell r="D29">
            <v>24.4</v>
          </cell>
          <cell r="E29">
            <v>67.909090909090907</v>
          </cell>
          <cell r="F29">
            <v>85</v>
          </cell>
          <cell r="G29">
            <v>46</v>
          </cell>
          <cell r="H29">
            <v>13.68</v>
          </cell>
          <cell r="I29" t="str">
            <v>N</v>
          </cell>
          <cell r="J29">
            <v>54</v>
          </cell>
          <cell r="K29">
            <v>3.4</v>
          </cell>
        </row>
        <row r="30">
          <cell r="B30">
            <v>31.541666666666668</v>
          </cell>
          <cell r="C30">
            <v>34.799999999999997</v>
          </cell>
          <cell r="D30">
            <v>24.8</v>
          </cell>
          <cell r="E30">
            <v>51.666666666666664</v>
          </cell>
          <cell r="F30">
            <v>85</v>
          </cell>
          <cell r="G30">
            <v>36</v>
          </cell>
          <cell r="H30">
            <v>17.28</v>
          </cell>
          <cell r="I30" t="str">
            <v>N</v>
          </cell>
          <cell r="J30">
            <v>38.519999999999996</v>
          </cell>
          <cell r="K30">
            <v>0</v>
          </cell>
        </row>
        <row r="31">
          <cell r="B31">
            <v>28.170833333333331</v>
          </cell>
          <cell r="C31">
            <v>33.200000000000003</v>
          </cell>
          <cell r="D31">
            <v>23.2</v>
          </cell>
          <cell r="E31">
            <v>63.875</v>
          </cell>
          <cell r="F31">
            <v>86</v>
          </cell>
          <cell r="G31">
            <v>42</v>
          </cell>
          <cell r="H31">
            <v>15.48</v>
          </cell>
          <cell r="I31" t="str">
            <v>N</v>
          </cell>
          <cell r="J31">
            <v>31.319999999999997</v>
          </cell>
          <cell r="K31">
            <v>0</v>
          </cell>
        </row>
        <row r="32">
          <cell r="B32">
            <v>28.329166666666666</v>
          </cell>
          <cell r="C32">
            <v>34.5</v>
          </cell>
          <cell r="D32">
            <v>23.6</v>
          </cell>
          <cell r="E32">
            <v>63.5</v>
          </cell>
          <cell r="F32">
            <v>83</v>
          </cell>
          <cell r="G32">
            <v>37</v>
          </cell>
          <cell r="H32">
            <v>15.120000000000001</v>
          </cell>
          <cell r="I32" t="str">
            <v>N</v>
          </cell>
          <cell r="J32">
            <v>45.36</v>
          </cell>
          <cell r="K32">
            <v>8.4</v>
          </cell>
        </row>
        <row r="33">
          <cell r="B33">
            <v>27.516666666666662</v>
          </cell>
          <cell r="C33">
            <v>33.6</v>
          </cell>
          <cell r="D33">
            <v>23</v>
          </cell>
          <cell r="E33">
            <v>71.25</v>
          </cell>
          <cell r="F33">
            <v>93</v>
          </cell>
          <cell r="G33">
            <v>45</v>
          </cell>
          <cell r="H33">
            <v>13.68</v>
          </cell>
          <cell r="I33" t="str">
            <v>S</v>
          </cell>
          <cell r="J33">
            <v>25.56</v>
          </cell>
          <cell r="K33">
            <v>0</v>
          </cell>
        </row>
        <row r="34">
          <cell r="B34">
            <v>24.625</v>
          </cell>
          <cell r="C34">
            <v>30.2</v>
          </cell>
          <cell r="D34">
            <v>22.5</v>
          </cell>
          <cell r="E34">
            <v>84.875</v>
          </cell>
          <cell r="F34">
            <v>94</v>
          </cell>
          <cell r="G34">
            <v>58</v>
          </cell>
          <cell r="H34">
            <v>19.8</v>
          </cell>
          <cell r="I34" t="str">
            <v>N</v>
          </cell>
          <cell r="J34">
            <v>40.680000000000007</v>
          </cell>
          <cell r="K34">
            <v>4.8</v>
          </cell>
        </row>
        <row r="35">
          <cell r="B35">
            <v>24.662500000000005</v>
          </cell>
          <cell r="C35">
            <v>31.4</v>
          </cell>
          <cell r="D35">
            <v>21.8</v>
          </cell>
          <cell r="E35">
            <v>83.208333333333329</v>
          </cell>
          <cell r="F35">
            <v>95</v>
          </cell>
          <cell r="G35">
            <v>50</v>
          </cell>
          <cell r="H35">
            <v>18.720000000000002</v>
          </cell>
          <cell r="I35" t="str">
            <v>N</v>
          </cell>
          <cell r="J35">
            <v>55.080000000000005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27.174999999999997</v>
          </cell>
          <cell r="C5">
            <v>33.1</v>
          </cell>
          <cell r="D5">
            <v>23.2</v>
          </cell>
          <cell r="E5">
            <v>66.25</v>
          </cell>
          <cell r="F5">
            <v>97</v>
          </cell>
          <cell r="G5">
            <v>45</v>
          </cell>
          <cell r="H5">
            <v>10.44</v>
          </cell>
          <cell r="I5" t="str">
            <v>L</v>
          </cell>
          <cell r="J5">
            <v>27</v>
          </cell>
          <cell r="K5">
            <v>0</v>
          </cell>
        </row>
        <row r="6">
          <cell r="B6">
            <v>26.429166666666656</v>
          </cell>
          <cell r="C6">
            <v>30.4</v>
          </cell>
          <cell r="D6">
            <v>24</v>
          </cell>
          <cell r="E6">
            <v>73.333333333333329</v>
          </cell>
          <cell r="F6">
            <v>91</v>
          </cell>
          <cell r="G6">
            <v>55</v>
          </cell>
          <cell r="H6">
            <v>19.079999999999998</v>
          </cell>
          <cell r="I6" t="str">
            <v>N</v>
          </cell>
          <cell r="J6">
            <v>38.159999999999997</v>
          </cell>
          <cell r="K6">
            <v>0.6</v>
          </cell>
        </row>
        <row r="7">
          <cell r="B7">
            <v>24.624999999999996</v>
          </cell>
          <cell r="C7">
            <v>31.4</v>
          </cell>
          <cell r="D7">
            <v>20.8</v>
          </cell>
          <cell r="E7">
            <v>85.291666666666671</v>
          </cell>
          <cell r="F7">
            <v>99</v>
          </cell>
          <cell r="G7">
            <v>55</v>
          </cell>
          <cell r="H7">
            <v>14.04</v>
          </cell>
          <cell r="I7" t="str">
            <v>N</v>
          </cell>
          <cell r="J7">
            <v>30.6</v>
          </cell>
          <cell r="K7">
            <v>21.6</v>
          </cell>
        </row>
        <row r="8">
          <cell r="B8">
            <v>27.216666666666669</v>
          </cell>
          <cell r="C8">
            <v>34.4</v>
          </cell>
          <cell r="D8">
            <v>22.4</v>
          </cell>
          <cell r="E8">
            <v>74.25</v>
          </cell>
          <cell r="F8">
            <v>99</v>
          </cell>
          <cell r="G8">
            <v>38</v>
          </cell>
          <cell r="H8">
            <v>10.08</v>
          </cell>
          <cell r="I8" t="str">
            <v>S</v>
          </cell>
          <cell r="J8">
            <v>33.119999999999997</v>
          </cell>
          <cell r="K8">
            <v>0</v>
          </cell>
        </row>
        <row r="9">
          <cell r="B9">
            <v>27.795833333333334</v>
          </cell>
          <cell r="C9">
            <v>37.200000000000003</v>
          </cell>
          <cell r="D9">
            <v>19.600000000000001</v>
          </cell>
          <cell r="E9">
            <v>64.625</v>
          </cell>
          <cell r="F9">
            <v>98</v>
          </cell>
          <cell r="G9">
            <v>31</v>
          </cell>
          <cell r="H9">
            <v>11.879999999999999</v>
          </cell>
          <cell r="I9" t="str">
            <v>S</v>
          </cell>
          <cell r="J9">
            <v>27.720000000000002</v>
          </cell>
          <cell r="K9">
            <v>0</v>
          </cell>
        </row>
        <row r="10">
          <cell r="B10">
            <v>28.425000000000008</v>
          </cell>
          <cell r="C10">
            <v>34.799999999999997</v>
          </cell>
          <cell r="D10">
            <v>25</v>
          </cell>
          <cell r="E10">
            <v>72.833333333333329</v>
          </cell>
          <cell r="F10">
            <v>89</v>
          </cell>
          <cell r="G10">
            <v>48</v>
          </cell>
          <cell r="H10">
            <v>12.6</v>
          </cell>
          <cell r="I10" t="str">
            <v>SE</v>
          </cell>
          <cell r="J10">
            <v>37.800000000000004</v>
          </cell>
          <cell r="K10">
            <v>0.4</v>
          </cell>
        </row>
        <row r="11">
          <cell r="B11">
            <v>24.558333333333326</v>
          </cell>
          <cell r="C11">
            <v>28.6</v>
          </cell>
          <cell r="D11">
            <v>19.899999999999999</v>
          </cell>
          <cell r="E11">
            <v>83.041666666666671</v>
          </cell>
          <cell r="F11">
            <v>99</v>
          </cell>
          <cell r="G11">
            <v>72</v>
          </cell>
          <cell r="H11">
            <v>7.5600000000000005</v>
          </cell>
          <cell r="I11" t="str">
            <v>SE</v>
          </cell>
          <cell r="J11">
            <v>53.64</v>
          </cell>
          <cell r="K11">
            <v>26.8</v>
          </cell>
        </row>
        <row r="12">
          <cell r="B12">
            <v>25.116666666666664</v>
          </cell>
          <cell r="C12">
            <v>32.5</v>
          </cell>
          <cell r="D12">
            <v>21.2</v>
          </cell>
          <cell r="E12">
            <v>81.833333333333329</v>
          </cell>
          <cell r="F12">
            <v>98</v>
          </cell>
          <cell r="G12">
            <v>54</v>
          </cell>
          <cell r="H12">
            <v>15.48</v>
          </cell>
          <cell r="I12" t="str">
            <v>N</v>
          </cell>
          <cell r="J12">
            <v>27.720000000000002</v>
          </cell>
          <cell r="K12">
            <v>3</v>
          </cell>
        </row>
        <row r="13">
          <cell r="B13">
            <v>24.734782608695649</v>
          </cell>
          <cell r="C13">
            <v>29.1</v>
          </cell>
          <cell r="D13">
            <v>22.3</v>
          </cell>
          <cell r="E13">
            <v>85.956521739130437</v>
          </cell>
          <cell r="F13">
            <v>98</v>
          </cell>
          <cell r="G13">
            <v>68</v>
          </cell>
          <cell r="H13">
            <v>17.28</v>
          </cell>
          <cell r="I13" t="str">
            <v>N</v>
          </cell>
          <cell r="J13">
            <v>51.480000000000004</v>
          </cell>
          <cell r="K13">
            <v>17.2</v>
          </cell>
        </row>
        <row r="14">
          <cell r="B14">
            <v>24.8</v>
          </cell>
          <cell r="C14">
            <v>30.9</v>
          </cell>
          <cell r="D14">
            <v>22.1</v>
          </cell>
          <cell r="E14">
            <v>89.25</v>
          </cell>
          <cell r="F14">
            <v>99</v>
          </cell>
          <cell r="G14">
            <v>63</v>
          </cell>
          <cell r="H14">
            <v>14.76</v>
          </cell>
          <cell r="I14" t="str">
            <v>N</v>
          </cell>
          <cell r="J14">
            <v>50.4</v>
          </cell>
          <cell r="K14">
            <v>20.599999999999998</v>
          </cell>
        </row>
        <row r="15">
          <cell r="B15">
            <v>25.400000000000002</v>
          </cell>
          <cell r="C15">
            <v>37.200000000000003</v>
          </cell>
          <cell r="D15">
            <v>22.5</v>
          </cell>
          <cell r="E15">
            <v>85.565217391304344</v>
          </cell>
          <cell r="F15">
            <v>99</v>
          </cell>
          <cell r="G15">
            <v>55</v>
          </cell>
          <cell r="H15">
            <v>13.32</v>
          </cell>
          <cell r="I15" t="str">
            <v>NO</v>
          </cell>
          <cell r="J15">
            <v>26.28</v>
          </cell>
          <cell r="K15">
            <v>9.5999999999999979</v>
          </cell>
        </row>
        <row r="16">
          <cell r="B16">
            <v>26.624999999999996</v>
          </cell>
          <cell r="C16">
            <v>33</v>
          </cell>
          <cell r="D16">
            <v>22.2</v>
          </cell>
          <cell r="E16">
            <v>76.791666666666671</v>
          </cell>
          <cell r="F16">
            <v>99</v>
          </cell>
          <cell r="G16">
            <v>47</v>
          </cell>
          <cell r="H16">
            <v>9</v>
          </cell>
          <cell r="I16" t="str">
            <v>SE</v>
          </cell>
          <cell r="J16">
            <v>30.96</v>
          </cell>
          <cell r="K16">
            <v>0.2</v>
          </cell>
        </row>
        <row r="17">
          <cell r="B17">
            <v>27.412500000000005</v>
          </cell>
          <cell r="C17">
            <v>35.5</v>
          </cell>
          <cell r="D17">
            <v>23.4</v>
          </cell>
          <cell r="E17">
            <v>79.208333333333329</v>
          </cell>
          <cell r="F17">
            <v>98</v>
          </cell>
          <cell r="G17">
            <v>40</v>
          </cell>
          <cell r="H17">
            <v>14.4</v>
          </cell>
          <cell r="I17" t="str">
            <v>L</v>
          </cell>
          <cell r="J17">
            <v>29.16</v>
          </cell>
          <cell r="K17">
            <v>31.799999999999997</v>
          </cell>
        </row>
        <row r="18">
          <cell r="B18">
            <v>24.426315789473687</v>
          </cell>
          <cell r="C18">
            <v>32.799999999999997</v>
          </cell>
          <cell r="D18">
            <v>20.9</v>
          </cell>
          <cell r="E18">
            <v>84.368421052631575</v>
          </cell>
          <cell r="F18">
            <v>99</v>
          </cell>
          <cell r="G18">
            <v>46</v>
          </cell>
          <cell r="H18">
            <v>12.96</v>
          </cell>
          <cell r="I18" t="str">
            <v>S</v>
          </cell>
          <cell r="J18">
            <v>41.4</v>
          </cell>
          <cell r="K18">
            <v>33.6</v>
          </cell>
        </row>
        <row r="19">
          <cell r="B19">
            <v>24.775000000000002</v>
          </cell>
          <cell r="C19">
            <v>33.1</v>
          </cell>
          <cell r="D19">
            <v>16.2</v>
          </cell>
          <cell r="E19">
            <v>60.833333333333336</v>
          </cell>
          <cell r="F19">
            <v>88</v>
          </cell>
          <cell r="G19">
            <v>38</v>
          </cell>
          <cell r="H19">
            <v>7.9200000000000008</v>
          </cell>
          <cell r="I19" t="str">
            <v>S</v>
          </cell>
          <cell r="J19">
            <v>19.079999999999998</v>
          </cell>
          <cell r="K19">
            <v>0</v>
          </cell>
        </row>
        <row r="20">
          <cell r="B20">
            <v>25.404166666666669</v>
          </cell>
          <cell r="C20">
            <v>28.9</v>
          </cell>
          <cell r="D20">
            <v>21.4</v>
          </cell>
          <cell r="E20">
            <v>67.916666666666671</v>
          </cell>
          <cell r="F20">
            <v>84</v>
          </cell>
          <cell r="G20">
            <v>51</v>
          </cell>
          <cell r="H20">
            <v>12.96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26.470833333333331</v>
          </cell>
          <cell r="C21">
            <v>31.3</v>
          </cell>
          <cell r="D21">
            <v>22.2</v>
          </cell>
          <cell r="E21">
            <v>70.583333333333329</v>
          </cell>
          <cell r="F21">
            <v>92</v>
          </cell>
          <cell r="G21">
            <v>50</v>
          </cell>
          <cell r="H21">
            <v>24.48</v>
          </cell>
          <cell r="I21" t="str">
            <v>NE</v>
          </cell>
          <cell r="J21">
            <v>46.440000000000005</v>
          </cell>
          <cell r="K21">
            <v>0.4</v>
          </cell>
        </row>
        <row r="22">
          <cell r="B22">
            <v>27.116666666666671</v>
          </cell>
          <cell r="C22">
            <v>32.299999999999997</v>
          </cell>
          <cell r="D22">
            <v>22.3</v>
          </cell>
          <cell r="E22">
            <v>68.708333333333329</v>
          </cell>
          <cell r="F22">
            <v>90</v>
          </cell>
          <cell r="G22">
            <v>46</v>
          </cell>
          <cell r="H22">
            <v>13.32</v>
          </cell>
          <cell r="I22" t="str">
            <v>N</v>
          </cell>
          <cell r="J22">
            <v>33.119999999999997</v>
          </cell>
          <cell r="K22">
            <v>0</v>
          </cell>
        </row>
        <row r="23">
          <cell r="B23">
            <v>26.670833333333334</v>
          </cell>
          <cell r="C23">
            <v>32.1</v>
          </cell>
          <cell r="D23">
            <v>22.7</v>
          </cell>
          <cell r="E23">
            <v>69.958333333333329</v>
          </cell>
          <cell r="F23">
            <v>88</v>
          </cell>
          <cell r="G23">
            <v>50</v>
          </cell>
          <cell r="H23">
            <v>16.920000000000002</v>
          </cell>
          <cell r="I23" t="str">
            <v>N</v>
          </cell>
          <cell r="J23">
            <v>48.24</v>
          </cell>
          <cell r="K23">
            <v>0.2</v>
          </cell>
        </row>
        <row r="24">
          <cell r="B24">
            <v>23.608333333333331</v>
          </cell>
          <cell r="C24">
            <v>28.8</v>
          </cell>
          <cell r="D24">
            <v>20.8</v>
          </cell>
          <cell r="E24">
            <v>86.916666666666671</v>
          </cell>
          <cell r="F24">
            <v>100</v>
          </cell>
          <cell r="G24">
            <v>60</v>
          </cell>
          <cell r="H24">
            <v>7.9200000000000008</v>
          </cell>
          <cell r="I24" t="str">
            <v>N</v>
          </cell>
          <cell r="J24">
            <v>36</v>
          </cell>
          <cell r="K24">
            <v>64.2</v>
          </cell>
        </row>
        <row r="25">
          <cell r="B25">
            <v>23.224999999999998</v>
          </cell>
          <cell r="C25">
            <v>29.9</v>
          </cell>
          <cell r="D25">
            <v>20.8</v>
          </cell>
          <cell r="E25">
            <v>87.208333333333329</v>
          </cell>
          <cell r="F25">
            <v>99</v>
          </cell>
          <cell r="G25">
            <v>58</v>
          </cell>
          <cell r="H25">
            <v>18.36</v>
          </cell>
          <cell r="I25" t="str">
            <v>NE</v>
          </cell>
          <cell r="J25">
            <v>36</v>
          </cell>
          <cell r="K25">
            <v>19.399999999999999</v>
          </cell>
        </row>
        <row r="26">
          <cell r="B26">
            <v>24.674999999999997</v>
          </cell>
          <cell r="C26">
            <v>30.1</v>
          </cell>
          <cell r="D26">
            <v>21.3</v>
          </cell>
          <cell r="E26">
            <v>77.541666666666671</v>
          </cell>
          <cell r="F26">
            <v>98</v>
          </cell>
          <cell r="G26">
            <v>54</v>
          </cell>
          <cell r="H26">
            <v>15.48</v>
          </cell>
          <cell r="I26" t="str">
            <v>N</v>
          </cell>
          <cell r="J26">
            <v>31.319999999999997</v>
          </cell>
          <cell r="K26">
            <v>0</v>
          </cell>
        </row>
        <row r="27">
          <cell r="B27">
            <v>24.443478260869568</v>
          </cell>
          <cell r="C27">
            <v>31.1</v>
          </cell>
          <cell r="D27">
            <v>21.5</v>
          </cell>
          <cell r="E27">
            <v>78.782608695652172</v>
          </cell>
          <cell r="F27">
            <v>98</v>
          </cell>
          <cell r="G27">
            <v>51</v>
          </cell>
          <cell r="H27">
            <v>17.64</v>
          </cell>
          <cell r="I27" t="str">
            <v>N</v>
          </cell>
          <cell r="J27">
            <v>41.76</v>
          </cell>
          <cell r="K27">
            <v>4.4000000000000004</v>
          </cell>
        </row>
        <row r="28">
          <cell r="B28">
            <v>26.087499999999995</v>
          </cell>
          <cell r="C28">
            <v>32.799999999999997</v>
          </cell>
          <cell r="D28">
            <v>21.8</v>
          </cell>
          <cell r="E28">
            <v>77.375</v>
          </cell>
          <cell r="F28">
            <v>99</v>
          </cell>
          <cell r="G28">
            <v>43</v>
          </cell>
          <cell r="H28">
            <v>17.64</v>
          </cell>
          <cell r="I28" t="str">
            <v>N</v>
          </cell>
          <cell r="J28">
            <v>34.200000000000003</v>
          </cell>
          <cell r="K28">
            <v>1.6</v>
          </cell>
        </row>
        <row r="29">
          <cell r="B29">
            <v>27.883333333333329</v>
          </cell>
          <cell r="C29">
            <v>33.9</v>
          </cell>
          <cell r="D29">
            <v>23.2</v>
          </cell>
          <cell r="E29">
            <v>68.708333333333329</v>
          </cell>
          <cell r="F29">
            <v>91</v>
          </cell>
          <cell r="G29">
            <v>40</v>
          </cell>
          <cell r="H29">
            <v>18.720000000000002</v>
          </cell>
          <cell r="I29" t="str">
            <v>N</v>
          </cell>
          <cell r="J29">
            <v>38.880000000000003</v>
          </cell>
          <cell r="K29">
            <v>0</v>
          </cell>
        </row>
        <row r="30">
          <cell r="B30">
            <v>28.166666666666671</v>
          </cell>
          <cell r="C30">
            <v>33.9</v>
          </cell>
          <cell r="D30">
            <v>22.8</v>
          </cell>
          <cell r="E30">
            <v>64.666666666666671</v>
          </cell>
          <cell r="F30">
            <v>93</v>
          </cell>
          <cell r="G30">
            <v>41</v>
          </cell>
          <cell r="H30">
            <v>22.32</v>
          </cell>
          <cell r="I30" t="str">
            <v>N</v>
          </cell>
          <cell r="J30">
            <v>42.12</v>
          </cell>
          <cell r="K30">
            <v>0</v>
          </cell>
        </row>
        <row r="31">
          <cell r="B31">
            <v>28.262500000000006</v>
          </cell>
          <cell r="C31">
            <v>33.799999999999997</v>
          </cell>
          <cell r="D31">
            <v>23.6</v>
          </cell>
          <cell r="E31">
            <v>65.5</v>
          </cell>
          <cell r="F31">
            <v>86</v>
          </cell>
          <cell r="G31">
            <v>47</v>
          </cell>
          <cell r="H31">
            <v>16.2</v>
          </cell>
          <cell r="I31" t="str">
            <v>N</v>
          </cell>
          <cell r="J31">
            <v>28.8</v>
          </cell>
          <cell r="K31">
            <v>0</v>
          </cell>
        </row>
        <row r="32">
          <cell r="B32">
            <v>28.133333333333336</v>
          </cell>
          <cell r="C32">
            <v>35.1</v>
          </cell>
          <cell r="D32">
            <v>22.1</v>
          </cell>
          <cell r="E32">
            <v>71.041666666666671</v>
          </cell>
          <cell r="F32">
            <v>99</v>
          </cell>
          <cell r="G32">
            <v>35</v>
          </cell>
          <cell r="H32">
            <v>15.120000000000001</v>
          </cell>
          <cell r="I32" t="str">
            <v>SE</v>
          </cell>
          <cell r="J32">
            <v>29.880000000000003</v>
          </cell>
          <cell r="K32">
            <v>8.3999999999999986</v>
          </cell>
        </row>
        <row r="33">
          <cell r="B33">
            <v>27.908333333333335</v>
          </cell>
          <cell r="C33">
            <v>35.4</v>
          </cell>
          <cell r="D33">
            <v>23.1</v>
          </cell>
          <cell r="E33">
            <v>75.041666666666671</v>
          </cell>
          <cell r="F33">
            <v>99</v>
          </cell>
          <cell r="G33">
            <v>39</v>
          </cell>
          <cell r="H33">
            <v>11.879999999999999</v>
          </cell>
          <cell r="I33" t="str">
            <v>NE</v>
          </cell>
          <cell r="J33">
            <v>26.28</v>
          </cell>
          <cell r="K33">
            <v>0.6</v>
          </cell>
        </row>
        <row r="34">
          <cell r="B34">
            <v>25.9375</v>
          </cell>
          <cell r="C34">
            <v>31.2</v>
          </cell>
          <cell r="D34">
            <v>23.2</v>
          </cell>
          <cell r="E34">
            <v>82.75</v>
          </cell>
          <cell r="F34">
            <v>99</v>
          </cell>
          <cell r="G34">
            <v>60</v>
          </cell>
          <cell r="H34">
            <v>16.920000000000002</v>
          </cell>
          <cell r="I34" t="str">
            <v>NE</v>
          </cell>
          <cell r="J34">
            <v>39.6</v>
          </cell>
          <cell r="K34">
            <v>25.4</v>
          </cell>
        </row>
        <row r="35">
          <cell r="B35">
            <v>26.099999999999998</v>
          </cell>
          <cell r="C35">
            <v>32.1</v>
          </cell>
          <cell r="D35">
            <v>23.5</v>
          </cell>
          <cell r="E35">
            <v>80.625</v>
          </cell>
          <cell r="F35">
            <v>97</v>
          </cell>
          <cell r="G35">
            <v>54</v>
          </cell>
          <cell r="H35">
            <v>20.88</v>
          </cell>
          <cell r="I35" t="str">
            <v>N</v>
          </cell>
          <cell r="J35">
            <v>54.36</v>
          </cell>
          <cell r="K35">
            <v>1.6</v>
          </cell>
        </row>
        <row r="36">
          <cell r="I36" t="str">
            <v>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25.254166666666666</v>
          </cell>
          <cell r="C5">
            <v>32.1</v>
          </cell>
          <cell r="D5">
            <v>18.899999999999999</v>
          </cell>
          <cell r="E5">
            <v>59.375</v>
          </cell>
          <cell r="F5">
            <v>74</v>
          </cell>
          <cell r="G5">
            <v>43</v>
          </cell>
          <cell r="H5">
            <v>12.96</v>
          </cell>
          <cell r="I5" t="str">
            <v>O</v>
          </cell>
          <cell r="J5">
            <v>35.64</v>
          </cell>
          <cell r="K5">
            <v>0</v>
          </cell>
        </row>
        <row r="6">
          <cell r="B6">
            <v>25.641666666666662</v>
          </cell>
          <cell r="C6">
            <v>33.5</v>
          </cell>
          <cell r="D6">
            <v>21.7</v>
          </cell>
          <cell r="E6">
            <v>68.375</v>
          </cell>
          <cell r="F6">
            <v>82</v>
          </cell>
          <cell r="G6">
            <v>44</v>
          </cell>
          <cell r="H6">
            <v>12.96</v>
          </cell>
          <cell r="I6" t="str">
            <v>O</v>
          </cell>
          <cell r="J6">
            <v>42.84</v>
          </cell>
          <cell r="K6">
            <v>1.4000000000000001</v>
          </cell>
        </row>
        <row r="7">
          <cell r="B7">
            <v>24.412500000000005</v>
          </cell>
          <cell r="C7">
            <v>28.2</v>
          </cell>
          <cell r="D7">
            <v>19.5</v>
          </cell>
          <cell r="E7">
            <v>83.375</v>
          </cell>
          <cell r="F7">
            <v>97</v>
          </cell>
          <cell r="G7">
            <v>64</v>
          </cell>
          <cell r="H7">
            <v>12.96</v>
          </cell>
          <cell r="I7" t="str">
            <v>S</v>
          </cell>
          <cell r="J7">
            <v>40.32</v>
          </cell>
          <cell r="K7">
            <v>14.599999999999998</v>
          </cell>
        </row>
        <row r="8">
          <cell r="B8">
            <v>24.966666666666665</v>
          </cell>
          <cell r="C8">
            <v>31.2</v>
          </cell>
          <cell r="D8">
            <v>19.899999999999999</v>
          </cell>
          <cell r="E8">
            <v>75</v>
          </cell>
          <cell r="F8">
            <v>97</v>
          </cell>
          <cell r="G8">
            <v>42</v>
          </cell>
          <cell r="H8">
            <v>11.16</v>
          </cell>
          <cell r="I8" t="str">
            <v>L</v>
          </cell>
          <cell r="J8">
            <v>24.12</v>
          </cell>
          <cell r="K8">
            <v>0</v>
          </cell>
        </row>
        <row r="9">
          <cell r="B9">
            <v>26.987499999999997</v>
          </cell>
          <cell r="C9">
            <v>35.5</v>
          </cell>
          <cell r="D9">
            <v>19.100000000000001</v>
          </cell>
          <cell r="E9">
            <v>63.333333333333336</v>
          </cell>
          <cell r="F9">
            <v>96</v>
          </cell>
          <cell r="G9">
            <v>29</v>
          </cell>
          <cell r="H9">
            <v>14.4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26</v>
          </cell>
          <cell r="C10">
            <v>35</v>
          </cell>
          <cell r="D10">
            <v>21.2</v>
          </cell>
          <cell r="E10">
            <v>68.166666666666671</v>
          </cell>
          <cell r="F10">
            <v>91</v>
          </cell>
          <cell r="G10">
            <v>44</v>
          </cell>
          <cell r="H10">
            <v>10.8</v>
          </cell>
          <cell r="I10" t="str">
            <v>N</v>
          </cell>
          <cell r="J10">
            <v>39.6</v>
          </cell>
          <cell r="K10">
            <v>4.2</v>
          </cell>
        </row>
        <row r="11">
          <cell r="B11">
            <v>21.533333333333331</v>
          </cell>
          <cell r="C11">
            <v>24.1</v>
          </cell>
          <cell r="D11">
            <v>20.3</v>
          </cell>
          <cell r="E11">
            <v>92.708333333333329</v>
          </cell>
          <cell r="F11">
            <v>97</v>
          </cell>
          <cell r="G11">
            <v>82</v>
          </cell>
          <cell r="H11">
            <v>8.64</v>
          </cell>
          <cell r="I11" t="str">
            <v>S</v>
          </cell>
          <cell r="J11">
            <v>31.319999999999997</v>
          </cell>
          <cell r="K11">
            <v>87.600000000000009</v>
          </cell>
        </row>
        <row r="12">
          <cell r="B12">
            <v>22.279166666666669</v>
          </cell>
          <cell r="C12">
            <v>24.1</v>
          </cell>
          <cell r="D12">
            <v>20.7</v>
          </cell>
          <cell r="E12">
            <v>88.333333333333329</v>
          </cell>
          <cell r="F12">
            <v>96</v>
          </cell>
          <cell r="G12">
            <v>79</v>
          </cell>
          <cell r="H12">
            <v>11.520000000000001</v>
          </cell>
          <cell r="I12" t="str">
            <v>SO</v>
          </cell>
          <cell r="J12">
            <v>24.48</v>
          </cell>
          <cell r="K12">
            <v>0</v>
          </cell>
        </row>
        <row r="13">
          <cell r="B13">
            <v>21.95</v>
          </cell>
          <cell r="C13">
            <v>24</v>
          </cell>
          <cell r="D13">
            <v>20.9</v>
          </cell>
          <cell r="E13">
            <v>93.541666666666671</v>
          </cell>
          <cell r="F13">
            <v>97</v>
          </cell>
          <cell r="G13">
            <v>84</v>
          </cell>
          <cell r="H13">
            <v>8.64</v>
          </cell>
          <cell r="I13" t="str">
            <v>O</v>
          </cell>
          <cell r="J13">
            <v>21.6</v>
          </cell>
          <cell r="K13">
            <v>59.600000000000009</v>
          </cell>
        </row>
        <row r="14">
          <cell r="B14">
            <v>24.541666666666668</v>
          </cell>
          <cell r="C14">
            <v>31.4</v>
          </cell>
          <cell r="D14">
            <v>21.6</v>
          </cell>
          <cell r="E14">
            <v>86.416666666666671</v>
          </cell>
          <cell r="F14">
            <v>97</v>
          </cell>
          <cell r="G14">
            <v>61</v>
          </cell>
          <cell r="H14">
            <v>13.32</v>
          </cell>
          <cell r="I14" t="str">
            <v>S</v>
          </cell>
          <cell r="J14">
            <v>36</v>
          </cell>
          <cell r="K14">
            <v>38.599999999999994</v>
          </cell>
        </row>
        <row r="15">
          <cell r="B15">
            <v>24.925000000000001</v>
          </cell>
          <cell r="C15">
            <v>29.4</v>
          </cell>
          <cell r="D15">
            <v>22.8</v>
          </cell>
          <cell r="E15">
            <v>86.291666666666671</v>
          </cell>
          <cell r="F15">
            <v>95</v>
          </cell>
          <cell r="G15">
            <v>66</v>
          </cell>
          <cell r="H15">
            <v>15.840000000000002</v>
          </cell>
          <cell r="I15" t="str">
            <v>S</v>
          </cell>
          <cell r="J15">
            <v>39.6</v>
          </cell>
          <cell r="K15">
            <v>4</v>
          </cell>
        </row>
        <row r="16">
          <cell r="B16">
            <v>25.320833333333336</v>
          </cell>
          <cell r="C16">
            <v>31.2</v>
          </cell>
          <cell r="D16">
            <v>20.6</v>
          </cell>
          <cell r="E16">
            <v>78.875</v>
          </cell>
          <cell r="F16">
            <v>97</v>
          </cell>
          <cell r="G16">
            <v>51</v>
          </cell>
          <cell r="H16">
            <v>7.5600000000000005</v>
          </cell>
          <cell r="I16" t="str">
            <v>SE</v>
          </cell>
          <cell r="J16">
            <v>20.52</v>
          </cell>
          <cell r="K16">
            <v>0</v>
          </cell>
        </row>
        <row r="17">
          <cell r="B17">
            <v>27.262499999999992</v>
          </cell>
          <cell r="C17">
            <v>34.5</v>
          </cell>
          <cell r="D17">
            <v>22.5</v>
          </cell>
          <cell r="E17">
            <v>71.083333333333329</v>
          </cell>
          <cell r="F17">
            <v>93</v>
          </cell>
          <cell r="G17">
            <v>37</v>
          </cell>
          <cell r="H17">
            <v>11.16</v>
          </cell>
          <cell r="I17" t="str">
            <v>L</v>
          </cell>
          <cell r="J17">
            <v>26.28</v>
          </cell>
          <cell r="K17">
            <v>0</v>
          </cell>
        </row>
        <row r="18">
          <cell r="B18">
            <v>25.4375</v>
          </cell>
          <cell r="C18">
            <v>31.2</v>
          </cell>
          <cell r="D18">
            <v>21.6</v>
          </cell>
          <cell r="E18">
            <v>70.125</v>
          </cell>
          <cell r="F18">
            <v>93</v>
          </cell>
          <cell r="G18">
            <v>30</v>
          </cell>
          <cell r="H18">
            <v>15.840000000000002</v>
          </cell>
          <cell r="I18" t="str">
            <v>NE</v>
          </cell>
          <cell r="J18">
            <v>38.159999999999997</v>
          </cell>
          <cell r="K18">
            <v>0.6</v>
          </cell>
        </row>
        <row r="19">
          <cell r="B19">
            <v>23.395833333333332</v>
          </cell>
          <cell r="C19">
            <v>31.1</v>
          </cell>
          <cell r="D19">
            <v>16.3</v>
          </cell>
          <cell r="E19">
            <v>65.25</v>
          </cell>
          <cell r="F19">
            <v>85</v>
          </cell>
          <cell r="G19">
            <v>49</v>
          </cell>
          <cell r="H19">
            <v>13.68</v>
          </cell>
          <cell r="I19" t="str">
            <v>N</v>
          </cell>
          <cell r="J19">
            <v>28.08</v>
          </cell>
          <cell r="K19">
            <v>0</v>
          </cell>
        </row>
        <row r="20">
          <cell r="B20">
            <v>23.970833333333335</v>
          </cell>
          <cell r="C20">
            <v>29.1</v>
          </cell>
          <cell r="D20">
            <v>18</v>
          </cell>
          <cell r="E20">
            <v>66.416666666666671</v>
          </cell>
          <cell r="F20">
            <v>78</v>
          </cell>
          <cell r="G20">
            <v>50</v>
          </cell>
          <cell r="H20">
            <v>17.64</v>
          </cell>
          <cell r="I20" t="str">
            <v>NO</v>
          </cell>
          <cell r="J20">
            <v>42.84</v>
          </cell>
          <cell r="K20">
            <v>0</v>
          </cell>
        </row>
        <row r="21">
          <cell r="B21">
            <v>26.158333333333335</v>
          </cell>
          <cell r="C21">
            <v>32.200000000000003</v>
          </cell>
          <cell r="D21">
            <v>21.1</v>
          </cell>
          <cell r="E21">
            <v>66.458333333333329</v>
          </cell>
          <cell r="F21">
            <v>92</v>
          </cell>
          <cell r="G21">
            <v>43</v>
          </cell>
          <cell r="H21">
            <v>18.720000000000002</v>
          </cell>
          <cell r="I21" t="str">
            <v>O</v>
          </cell>
          <cell r="J21">
            <v>38.880000000000003</v>
          </cell>
          <cell r="K21">
            <v>0.2</v>
          </cell>
        </row>
        <row r="22">
          <cell r="B22">
            <v>26.824999999999992</v>
          </cell>
          <cell r="C22">
            <v>33.6</v>
          </cell>
          <cell r="D22">
            <v>21.5</v>
          </cell>
          <cell r="E22">
            <v>63.583333333333336</v>
          </cell>
          <cell r="F22">
            <v>90</v>
          </cell>
          <cell r="G22">
            <v>36</v>
          </cell>
          <cell r="H22">
            <v>15.840000000000002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25.583333333333339</v>
          </cell>
          <cell r="C23">
            <v>32.6</v>
          </cell>
          <cell r="D23">
            <v>21.2</v>
          </cell>
          <cell r="E23">
            <v>69.083333333333329</v>
          </cell>
          <cell r="F23">
            <v>95</v>
          </cell>
          <cell r="G23">
            <v>45</v>
          </cell>
          <cell r="H23">
            <v>17.64</v>
          </cell>
          <cell r="I23" t="str">
            <v>O</v>
          </cell>
          <cell r="J23">
            <v>40.680000000000007</v>
          </cell>
          <cell r="K23">
            <v>11.799999999999999</v>
          </cell>
        </row>
        <row r="24">
          <cell r="B24">
            <v>22.458333333333329</v>
          </cell>
          <cell r="C24">
            <v>25.6</v>
          </cell>
          <cell r="D24">
            <v>21</v>
          </cell>
          <cell r="E24">
            <v>90.333333333333329</v>
          </cell>
          <cell r="F24">
            <v>96</v>
          </cell>
          <cell r="G24">
            <v>77</v>
          </cell>
          <cell r="H24">
            <v>12.96</v>
          </cell>
          <cell r="I24" t="str">
            <v>SO</v>
          </cell>
          <cell r="J24">
            <v>27.36</v>
          </cell>
          <cell r="K24">
            <v>18.2</v>
          </cell>
        </row>
        <row r="25">
          <cell r="B25">
            <v>22.670833333333331</v>
          </cell>
          <cell r="C25">
            <v>28</v>
          </cell>
          <cell r="D25">
            <v>19.8</v>
          </cell>
          <cell r="E25">
            <v>84.666666666666671</v>
          </cell>
          <cell r="F25">
            <v>95</v>
          </cell>
          <cell r="G25">
            <v>63</v>
          </cell>
          <cell r="H25">
            <v>22.68</v>
          </cell>
          <cell r="I25" t="str">
            <v>SO</v>
          </cell>
          <cell r="J25">
            <v>42.84</v>
          </cell>
          <cell r="K25">
            <v>5.4</v>
          </cell>
        </row>
        <row r="26">
          <cell r="B26">
            <v>23.212499999999995</v>
          </cell>
          <cell r="C26">
            <v>29.1</v>
          </cell>
          <cell r="D26">
            <v>21.1</v>
          </cell>
          <cell r="E26">
            <v>84.083333333333329</v>
          </cell>
          <cell r="F26">
            <v>94</v>
          </cell>
          <cell r="G26">
            <v>57</v>
          </cell>
          <cell r="H26">
            <v>13.32</v>
          </cell>
          <cell r="I26" t="str">
            <v>SO</v>
          </cell>
          <cell r="J26">
            <v>40.32</v>
          </cell>
          <cell r="K26">
            <v>3.0000000000000004</v>
          </cell>
        </row>
        <row r="27">
          <cell r="B27">
            <v>23.225000000000005</v>
          </cell>
          <cell r="C27">
            <v>30.9</v>
          </cell>
          <cell r="D27">
            <v>20.2</v>
          </cell>
          <cell r="E27">
            <v>83.541666666666671</v>
          </cell>
          <cell r="F27">
            <v>95</v>
          </cell>
          <cell r="G27">
            <v>52</v>
          </cell>
          <cell r="H27">
            <v>12.96</v>
          </cell>
          <cell r="I27" t="str">
            <v>SO</v>
          </cell>
          <cell r="J27">
            <v>45.72</v>
          </cell>
          <cell r="K27">
            <v>16.8</v>
          </cell>
        </row>
        <row r="28">
          <cell r="B28">
            <v>25.445833333333326</v>
          </cell>
          <cell r="C28">
            <v>32.5</v>
          </cell>
          <cell r="D28">
            <v>20.399999999999999</v>
          </cell>
          <cell r="E28">
            <v>76.875</v>
          </cell>
          <cell r="F28">
            <v>96</v>
          </cell>
          <cell r="G28">
            <v>45</v>
          </cell>
          <cell r="H28">
            <v>9.3600000000000012</v>
          </cell>
          <cell r="I28" t="str">
            <v>S</v>
          </cell>
          <cell r="J28">
            <v>27</v>
          </cell>
          <cell r="K28">
            <v>0.2</v>
          </cell>
        </row>
        <row r="29">
          <cell r="B29">
            <v>27.166666666666661</v>
          </cell>
          <cell r="C29">
            <v>33.799999999999997</v>
          </cell>
          <cell r="D29">
            <v>22</v>
          </cell>
          <cell r="E29">
            <v>72.083333333333329</v>
          </cell>
          <cell r="F29">
            <v>94</v>
          </cell>
          <cell r="G29">
            <v>45</v>
          </cell>
          <cell r="H29">
            <v>15.120000000000001</v>
          </cell>
          <cell r="I29" t="str">
            <v>SO</v>
          </cell>
          <cell r="J29">
            <v>34.56</v>
          </cell>
          <cell r="K29">
            <v>0</v>
          </cell>
        </row>
        <row r="30">
          <cell r="B30">
            <v>27.645833333333329</v>
          </cell>
          <cell r="C30">
            <v>33.700000000000003</v>
          </cell>
          <cell r="D30">
            <v>22.8</v>
          </cell>
          <cell r="E30">
            <v>67.541666666666671</v>
          </cell>
          <cell r="F30">
            <v>89</v>
          </cell>
          <cell r="G30">
            <v>41</v>
          </cell>
          <cell r="H30">
            <v>19.079999999999998</v>
          </cell>
          <cell r="I30" t="str">
            <v>SO</v>
          </cell>
          <cell r="J30">
            <v>40.680000000000007</v>
          </cell>
          <cell r="K30">
            <v>0</v>
          </cell>
        </row>
        <row r="31">
          <cell r="B31">
            <v>27.637499999999999</v>
          </cell>
          <cell r="C31">
            <v>33.299999999999997</v>
          </cell>
          <cell r="D31">
            <v>23.5</v>
          </cell>
          <cell r="E31">
            <v>66.083333333333329</v>
          </cell>
          <cell r="F31">
            <v>84</v>
          </cell>
          <cell r="G31">
            <v>47</v>
          </cell>
          <cell r="H31">
            <v>17.64</v>
          </cell>
          <cell r="I31" t="str">
            <v>SO</v>
          </cell>
          <cell r="J31">
            <v>35.28</v>
          </cell>
          <cell r="K31">
            <v>0</v>
          </cell>
        </row>
        <row r="32">
          <cell r="B32">
            <v>28.112500000000001</v>
          </cell>
          <cell r="C32">
            <v>35.1</v>
          </cell>
          <cell r="D32">
            <v>22.3</v>
          </cell>
          <cell r="E32">
            <v>68.041666666666671</v>
          </cell>
          <cell r="F32">
            <v>92</v>
          </cell>
          <cell r="G32">
            <v>36</v>
          </cell>
          <cell r="H32">
            <v>10.44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25.791666666666661</v>
          </cell>
          <cell r="C33">
            <v>33.200000000000003</v>
          </cell>
          <cell r="D33">
            <v>22.2</v>
          </cell>
          <cell r="E33">
            <v>79.541666666666671</v>
          </cell>
          <cell r="F33">
            <v>94</v>
          </cell>
          <cell r="G33">
            <v>49</v>
          </cell>
          <cell r="H33">
            <v>11.520000000000001</v>
          </cell>
          <cell r="I33" t="str">
            <v>NO</v>
          </cell>
          <cell r="J33">
            <v>34.92</v>
          </cell>
          <cell r="K33">
            <v>1</v>
          </cell>
        </row>
        <row r="34">
          <cell r="B34">
            <v>24.204166666666662</v>
          </cell>
          <cell r="C34">
            <v>29.4</v>
          </cell>
          <cell r="D34">
            <v>21.3</v>
          </cell>
          <cell r="E34">
            <v>86.916666666666671</v>
          </cell>
          <cell r="F34">
            <v>97</v>
          </cell>
          <cell r="G34">
            <v>68</v>
          </cell>
          <cell r="H34">
            <v>12.6</v>
          </cell>
          <cell r="I34" t="str">
            <v>S</v>
          </cell>
          <cell r="J34">
            <v>40.32</v>
          </cell>
          <cell r="K34">
            <v>39.200000000000003</v>
          </cell>
        </row>
        <row r="35">
          <cell r="B35">
            <v>25.45</v>
          </cell>
          <cell r="C35">
            <v>32.1</v>
          </cell>
          <cell r="D35">
            <v>21.5</v>
          </cell>
          <cell r="E35">
            <v>82.125</v>
          </cell>
          <cell r="F35">
            <v>96</v>
          </cell>
          <cell r="G35">
            <v>55</v>
          </cell>
          <cell r="H35">
            <v>15.120000000000001</v>
          </cell>
          <cell r="I35" t="str">
            <v>S</v>
          </cell>
          <cell r="J35">
            <v>37.440000000000005</v>
          </cell>
          <cell r="K35">
            <v>0.6</v>
          </cell>
        </row>
        <row r="36">
          <cell r="I36" t="str">
            <v>SO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25.283333333333331</v>
          </cell>
          <cell r="C5">
            <v>31</v>
          </cell>
          <cell r="D5">
            <v>19.899999999999999</v>
          </cell>
          <cell r="E5">
            <v>64.708333333333329</v>
          </cell>
          <cell r="F5">
            <v>81</v>
          </cell>
          <cell r="G5">
            <v>48</v>
          </cell>
          <cell r="H5">
            <v>15.840000000000002</v>
          </cell>
          <cell r="I5" t="str">
            <v>SO</v>
          </cell>
          <cell r="J5">
            <v>29.880000000000003</v>
          </cell>
          <cell r="K5">
            <v>0.4</v>
          </cell>
        </row>
        <row r="6">
          <cell r="B6">
            <v>26.395833333333329</v>
          </cell>
          <cell r="C6">
            <v>32.700000000000003</v>
          </cell>
          <cell r="D6">
            <v>22</v>
          </cell>
          <cell r="E6">
            <v>67.541666666666671</v>
          </cell>
          <cell r="F6">
            <v>82</v>
          </cell>
          <cell r="G6">
            <v>43</v>
          </cell>
          <cell r="H6">
            <v>8.64</v>
          </cell>
          <cell r="I6" t="str">
            <v>SO</v>
          </cell>
          <cell r="J6">
            <v>24.48</v>
          </cell>
          <cell r="K6">
            <v>0</v>
          </cell>
        </row>
        <row r="7">
          <cell r="B7">
            <v>24.375</v>
          </cell>
          <cell r="C7">
            <v>30.5</v>
          </cell>
          <cell r="D7">
            <v>20.2</v>
          </cell>
          <cell r="E7">
            <v>81.166666666666671</v>
          </cell>
          <cell r="F7">
            <v>94</v>
          </cell>
          <cell r="G7">
            <v>57</v>
          </cell>
          <cell r="H7">
            <v>15.48</v>
          </cell>
          <cell r="I7" t="str">
            <v>NE</v>
          </cell>
          <cell r="J7">
            <v>38.159999999999997</v>
          </cell>
          <cell r="K7">
            <v>13.999999999999998</v>
          </cell>
        </row>
        <row r="8">
          <cell r="B8">
            <v>26.241666666666664</v>
          </cell>
          <cell r="C8">
            <v>32.9</v>
          </cell>
          <cell r="D8">
            <v>20.9</v>
          </cell>
          <cell r="E8">
            <v>70.75</v>
          </cell>
          <cell r="F8">
            <v>95</v>
          </cell>
          <cell r="G8">
            <v>34</v>
          </cell>
          <cell r="H8">
            <v>13.68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26.099999999999994</v>
          </cell>
          <cell r="C9">
            <v>35.6</v>
          </cell>
          <cell r="D9">
            <v>18</v>
          </cell>
          <cell r="E9">
            <v>67</v>
          </cell>
          <cell r="F9">
            <v>93</v>
          </cell>
          <cell r="G9">
            <v>32</v>
          </cell>
          <cell r="H9">
            <v>12.96</v>
          </cell>
          <cell r="I9" t="str">
            <v>NE</v>
          </cell>
          <cell r="J9">
            <v>27.36</v>
          </cell>
          <cell r="K9">
            <v>0</v>
          </cell>
        </row>
        <row r="10">
          <cell r="B10">
            <v>28.345833333333328</v>
          </cell>
          <cell r="C10">
            <v>35.299999999999997</v>
          </cell>
          <cell r="D10">
            <v>22.9</v>
          </cell>
          <cell r="E10">
            <v>70.625</v>
          </cell>
          <cell r="F10">
            <v>92</v>
          </cell>
          <cell r="G10">
            <v>43</v>
          </cell>
          <cell r="H10">
            <v>19.8</v>
          </cell>
          <cell r="I10" t="str">
            <v>NE</v>
          </cell>
          <cell r="J10">
            <v>37.080000000000005</v>
          </cell>
          <cell r="K10">
            <v>0</v>
          </cell>
        </row>
        <row r="11">
          <cell r="B11">
            <v>22.783333333333335</v>
          </cell>
          <cell r="C11">
            <v>27.8</v>
          </cell>
          <cell r="D11">
            <v>20.6</v>
          </cell>
          <cell r="E11">
            <v>84.625</v>
          </cell>
          <cell r="F11">
            <v>92</v>
          </cell>
          <cell r="G11">
            <v>70</v>
          </cell>
          <cell r="H11">
            <v>8.64</v>
          </cell>
          <cell r="I11" t="str">
            <v>L</v>
          </cell>
          <cell r="J11">
            <v>29.16</v>
          </cell>
          <cell r="K11">
            <v>1.6</v>
          </cell>
        </row>
        <row r="12">
          <cell r="B12">
            <v>23.254166666666666</v>
          </cell>
          <cell r="C12">
            <v>30.6</v>
          </cell>
          <cell r="D12">
            <v>19</v>
          </cell>
          <cell r="E12">
            <v>85.25</v>
          </cell>
          <cell r="F12">
            <v>95</v>
          </cell>
          <cell r="G12">
            <v>59</v>
          </cell>
          <cell r="H12">
            <v>14.4</v>
          </cell>
          <cell r="I12" t="str">
            <v>NE</v>
          </cell>
          <cell r="J12">
            <v>30.96</v>
          </cell>
          <cell r="K12">
            <v>6.8</v>
          </cell>
        </row>
        <row r="13">
          <cell r="B13">
            <v>23.083333333333332</v>
          </cell>
          <cell r="C13">
            <v>29</v>
          </cell>
          <cell r="D13">
            <v>20.9</v>
          </cell>
          <cell r="E13">
            <v>89.458333333333329</v>
          </cell>
          <cell r="F13">
            <v>95</v>
          </cell>
          <cell r="G13">
            <v>72</v>
          </cell>
          <cell r="H13">
            <v>14.4</v>
          </cell>
          <cell r="I13" t="str">
            <v>L</v>
          </cell>
          <cell r="J13">
            <v>34.200000000000003</v>
          </cell>
          <cell r="K13">
            <v>8.2000000000000011</v>
          </cell>
        </row>
        <row r="14">
          <cell r="B14">
            <v>24.599999999999994</v>
          </cell>
          <cell r="C14">
            <v>31.3</v>
          </cell>
          <cell r="D14">
            <v>21.1</v>
          </cell>
          <cell r="E14">
            <v>83.791666666666671</v>
          </cell>
          <cell r="F14">
            <v>95</v>
          </cell>
          <cell r="G14">
            <v>57</v>
          </cell>
          <cell r="H14">
            <v>21.6</v>
          </cell>
          <cell r="I14" t="str">
            <v>NE</v>
          </cell>
          <cell r="J14">
            <v>40.32</v>
          </cell>
          <cell r="K14">
            <v>5.2</v>
          </cell>
        </row>
        <row r="15">
          <cell r="B15">
            <v>24.654166666666669</v>
          </cell>
          <cell r="C15">
            <v>30.5</v>
          </cell>
          <cell r="D15">
            <v>22.1</v>
          </cell>
          <cell r="E15">
            <v>85.5</v>
          </cell>
          <cell r="F15">
            <v>95</v>
          </cell>
          <cell r="G15">
            <v>60</v>
          </cell>
          <cell r="H15">
            <v>19.079999999999998</v>
          </cell>
          <cell r="I15" t="str">
            <v>NE</v>
          </cell>
          <cell r="J15">
            <v>37.080000000000005</v>
          </cell>
          <cell r="K15">
            <v>1.4000000000000001</v>
          </cell>
        </row>
        <row r="16">
          <cell r="B16">
            <v>25.462499999999995</v>
          </cell>
          <cell r="C16">
            <v>32</v>
          </cell>
          <cell r="D16">
            <v>20.2</v>
          </cell>
          <cell r="E16">
            <v>77.791666666666671</v>
          </cell>
          <cell r="F16">
            <v>95</v>
          </cell>
          <cell r="G16">
            <v>50</v>
          </cell>
          <cell r="H16">
            <v>9.7200000000000006</v>
          </cell>
          <cell r="I16" t="str">
            <v>NE</v>
          </cell>
          <cell r="J16">
            <v>22.68</v>
          </cell>
          <cell r="K16">
            <v>0</v>
          </cell>
        </row>
        <row r="17">
          <cell r="B17">
            <v>25.708333333333329</v>
          </cell>
          <cell r="C17">
            <v>33.6</v>
          </cell>
          <cell r="D17">
            <v>20.6</v>
          </cell>
          <cell r="E17">
            <v>79.708333333333329</v>
          </cell>
          <cell r="F17">
            <v>95</v>
          </cell>
          <cell r="G17">
            <v>47</v>
          </cell>
          <cell r="H17">
            <v>16.2</v>
          </cell>
          <cell r="I17" t="str">
            <v>NE</v>
          </cell>
          <cell r="J17">
            <v>35.64</v>
          </cell>
          <cell r="K17">
            <v>44.400000000000006</v>
          </cell>
        </row>
        <row r="18">
          <cell r="B18">
            <v>24.254166666666666</v>
          </cell>
          <cell r="C18">
            <v>30.5</v>
          </cell>
          <cell r="D18">
            <v>19.399999999999999</v>
          </cell>
          <cell r="E18">
            <v>77.5</v>
          </cell>
          <cell r="F18">
            <v>95</v>
          </cell>
          <cell r="G18">
            <v>49</v>
          </cell>
          <cell r="H18">
            <v>14.76</v>
          </cell>
          <cell r="I18" t="str">
            <v>O</v>
          </cell>
          <cell r="J18">
            <v>44.28</v>
          </cell>
          <cell r="K18">
            <v>18.8</v>
          </cell>
        </row>
        <row r="19">
          <cell r="B19">
            <v>23.041666666666671</v>
          </cell>
          <cell r="C19">
            <v>29.8</v>
          </cell>
          <cell r="D19">
            <v>16.600000000000001</v>
          </cell>
          <cell r="E19">
            <v>67.875</v>
          </cell>
          <cell r="F19">
            <v>77</v>
          </cell>
          <cell r="G19">
            <v>59</v>
          </cell>
          <cell r="H19">
            <v>12.24</v>
          </cell>
          <cell r="I19" t="str">
            <v>SO</v>
          </cell>
          <cell r="J19">
            <v>30.6</v>
          </cell>
          <cell r="K19">
            <v>0</v>
          </cell>
        </row>
        <row r="20">
          <cell r="B20">
            <v>23.599999999999998</v>
          </cell>
          <cell r="C20">
            <v>27.4</v>
          </cell>
          <cell r="D20">
            <v>18.7</v>
          </cell>
          <cell r="E20">
            <v>71.833333333333329</v>
          </cell>
          <cell r="F20">
            <v>83</v>
          </cell>
          <cell r="G20">
            <v>60</v>
          </cell>
          <cell r="H20">
            <v>15.840000000000002</v>
          </cell>
          <cell r="I20" t="str">
            <v>SO</v>
          </cell>
          <cell r="J20">
            <v>37.080000000000005</v>
          </cell>
          <cell r="K20">
            <v>0</v>
          </cell>
        </row>
        <row r="21">
          <cell r="B21">
            <v>25.595833333333335</v>
          </cell>
          <cell r="C21">
            <v>32.5</v>
          </cell>
          <cell r="D21">
            <v>21</v>
          </cell>
          <cell r="E21">
            <v>73.25</v>
          </cell>
          <cell r="F21">
            <v>92</v>
          </cell>
          <cell r="G21">
            <v>44</v>
          </cell>
          <cell r="H21">
            <v>10.44</v>
          </cell>
          <cell r="I21" t="str">
            <v>S</v>
          </cell>
          <cell r="J21">
            <v>30.6</v>
          </cell>
          <cell r="K21">
            <v>7.6</v>
          </cell>
        </row>
        <row r="22">
          <cell r="B22">
            <v>25.350000000000005</v>
          </cell>
          <cell r="C22">
            <v>33.1</v>
          </cell>
          <cell r="D22">
            <v>20.3</v>
          </cell>
          <cell r="E22">
            <v>76.25</v>
          </cell>
          <cell r="F22">
            <v>95</v>
          </cell>
          <cell r="G22">
            <v>43</v>
          </cell>
          <cell r="H22">
            <v>6.84</v>
          </cell>
          <cell r="I22" t="str">
            <v>L</v>
          </cell>
          <cell r="J22">
            <v>24.48</v>
          </cell>
          <cell r="K22">
            <v>1.4</v>
          </cell>
        </row>
        <row r="23">
          <cell r="B23">
            <v>25.850000000000005</v>
          </cell>
          <cell r="C23">
            <v>32.5</v>
          </cell>
          <cell r="D23">
            <v>20</v>
          </cell>
          <cell r="E23">
            <v>71.458333333333329</v>
          </cell>
          <cell r="F23">
            <v>92</v>
          </cell>
          <cell r="G23">
            <v>48</v>
          </cell>
          <cell r="H23">
            <v>14.76</v>
          </cell>
          <cell r="I23" t="str">
            <v>L</v>
          </cell>
          <cell r="J23">
            <v>31.319999999999997</v>
          </cell>
          <cell r="K23">
            <v>0</v>
          </cell>
        </row>
        <row r="24">
          <cell r="B24">
            <v>22.466666666666669</v>
          </cell>
          <cell r="C24">
            <v>27.5</v>
          </cell>
          <cell r="D24">
            <v>20.7</v>
          </cell>
          <cell r="E24">
            <v>89.291666666666671</v>
          </cell>
          <cell r="F24">
            <v>95</v>
          </cell>
          <cell r="G24">
            <v>66</v>
          </cell>
          <cell r="H24">
            <v>9.3600000000000012</v>
          </cell>
          <cell r="I24" t="str">
            <v>SO</v>
          </cell>
          <cell r="J24">
            <v>28.8</v>
          </cell>
          <cell r="K24">
            <v>41</v>
          </cell>
        </row>
        <row r="25">
          <cell r="B25">
            <v>22.845833333333335</v>
          </cell>
          <cell r="C25">
            <v>27.9</v>
          </cell>
          <cell r="D25">
            <v>20</v>
          </cell>
          <cell r="E25">
            <v>85.083333333333329</v>
          </cell>
          <cell r="F25">
            <v>95</v>
          </cell>
          <cell r="G25">
            <v>62</v>
          </cell>
          <cell r="H25">
            <v>8.64</v>
          </cell>
          <cell r="I25" t="str">
            <v>SE</v>
          </cell>
          <cell r="J25">
            <v>24.48</v>
          </cell>
          <cell r="K25">
            <v>0.4</v>
          </cell>
        </row>
        <row r="26">
          <cell r="B26">
            <v>23.804166666666674</v>
          </cell>
          <cell r="C26">
            <v>30.4</v>
          </cell>
          <cell r="D26">
            <v>20.399999999999999</v>
          </cell>
          <cell r="E26">
            <v>81.458333333333329</v>
          </cell>
          <cell r="F26">
            <v>93</v>
          </cell>
          <cell r="G26">
            <v>53</v>
          </cell>
          <cell r="H26">
            <v>6.84</v>
          </cell>
          <cell r="I26" t="str">
            <v>L</v>
          </cell>
          <cell r="J26">
            <v>33.840000000000003</v>
          </cell>
          <cell r="K26">
            <v>1.8</v>
          </cell>
        </row>
        <row r="27">
          <cell r="B27">
            <v>22.774999999999995</v>
          </cell>
          <cell r="C27">
            <v>29.4</v>
          </cell>
          <cell r="D27">
            <v>20.6</v>
          </cell>
          <cell r="E27">
            <v>88.583333333333329</v>
          </cell>
          <cell r="F27">
            <v>95</v>
          </cell>
          <cell r="G27">
            <v>63</v>
          </cell>
          <cell r="H27">
            <v>5.4</v>
          </cell>
          <cell r="I27" t="str">
            <v>L</v>
          </cell>
          <cell r="J27">
            <v>28.44</v>
          </cell>
          <cell r="K27">
            <v>27.2</v>
          </cell>
        </row>
        <row r="28">
          <cell r="B28">
            <v>23.741666666666664</v>
          </cell>
          <cell r="C28">
            <v>30.5</v>
          </cell>
          <cell r="D28">
            <v>20.7</v>
          </cell>
          <cell r="E28">
            <v>84.916666666666671</v>
          </cell>
          <cell r="F28">
            <v>95</v>
          </cell>
          <cell r="G28">
            <v>61</v>
          </cell>
          <cell r="H28">
            <v>6.84</v>
          </cell>
          <cell r="I28" t="str">
            <v>SO</v>
          </cell>
          <cell r="J28">
            <v>28.8</v>
          </cell>
          <cell r="K28">
            <v>5.8</v>
          </cell>
        </row>
        <row r="29">
          <cell r="B29">
            <v>26.212500000000002</v>
          </cell>
          <cell r="C29">
            <v>34.6</v>
          </cell>
          <cell r="D29">
            <v>20.8</v>
          </cell>
          <cell r="E29">
            <v>75.666666666666671</v>
          </cell>
          <cell r="F29">
            <v>95</v>
          </cell>
          <cell r="G29">
            <v>40</v>
          </cell>
          <cell r="H29">
            <v>8.64</v>
          </cell>
          <cell r="I29" t="str">
            <v>L</v>
          </cell>
          <cell r="J29">
            <v>42.480000000000004</v>
          </cell>
          <cell r="K29">
            <v>0.2</v>
          </cell>
        </row>
        <row r="30">
          <cell r="B30">
            <v>26.745833333333337</v>
          </cell>
          <cell r="C30">
            <v>34.200000000000003</v>
          </cell>
          <cell r="D30">
            <v>19.899999999999999</v>
          </cell>
          <cell r="E30">
            <v>70.25</v>
          </cell>
          <cell r="F30">
            <v>95</v>
          </cell>
          <cell r="G30">
            <v>41</v>
          </cell>
          <cell r="H30">
            <v>10.08</v>
          </cell>
          <cell r="I30" t="str">
            <v>L</v>
          </cell>
          <cell r="J30">
            <v>34.92</v>
          </cell>
          <cell r="K30">
            <v>0</v>
          </cell>
        </row>
        <row r="31">
          <cell r="B31">
            <v>26.737500000000001</v>
          </cell>
          <cell r="C31">
            <v>32.9</v>
          </cell>
          <cell r="D31">
            <v>21.1</v>
          </cell>
          <cell r="E31">
            <v>70.291666666666671</v>
          </cell>
          <cell r="F31">
            <v>91</v>
          </cell>
          <cell r="G31">
            <v>46</v>
          </cell>
          <cell r="H31">
            <v>11.879999999999999</v>
          </cell>
          <cell r="I31" t="str">
            <v>L</v>
          </cell>
          <cell r="J31">
            <v>27.720000000000002</v>
          </cell>
          <cell r="K31">
            <v>0</v>
          </cell>
        </row>
        <row r="32">
          <cell r="B32">
            <v>26.245833333333334</v>
          </cell>
          <cell r="C32">
            <v>32.6</v>
          </cell>
          <cell r="D32">
            <v>21.9</v>
          </cell>
          <cell r="E32">
            <v>76.041666666666671</v>
          </cell>
          <cell r="F32">
            <v>90</v>
          </cell>
          <cell r="G32">
            <v>46</v>
          </cell>
          <cell r="H32">
            <v>7.2</v>
          </cell>
          <cell r="I32" t="str">
            <v>NE</v>
          </cell>
          <cell r="J32">
            <v>25.56</v>
          </cell>
          <cell r="K32">
            <v>1.7999999999999998</v>
          </cell>
        </row>
        <row r="33">
          <cell r="B33">
            <v>26.887499999999999</v>
          </cell>
          <cell r="C33">
            <v>33.4</v>
          </cell>
          <cell r="D33">
            <v>22.8</v>
          </cell>
          <cell r="E33">
            <v>73.75</v>
          </cell>
          <cell r="F33">
            <v>89</v>
          </cell>
          <cell r="G33">
            <v>49</v>
          </cell>
          <cell r="H33">
            <v>19.8</v>
          </cell>
          <cell r="I33" t="str">
            <v>NE</v>
          </cell>
          <cell r="J33">
            <v>45.36</v>
          </cell>
          <cell r="K33">
            <v>0</v>
          </cell>
        </row>
        <row r="34">
          <cell r="B34">
            <v>25.233333333333334</v>
          </cell>
          <cell r="C34">
            <v>32.200000000000003</v>
          </cell>
          <cell r="D34">
            <v>22</v>
          </cell>
          <cell r="E34">
            <v>81.791666666666671</v>
          </cell>
          <cell r="F34">
            <v>94</v>
          </cell>
          <cell r="G34">
            <v>54</v>
          </cell>
          <cell r="H34">
            <v>13.32</v>
          </cell>
          <cell r="I34" t="str">
            <v>NE</v>
          </cell>
          <cell r="J34">
            <v>28.8</v>
          </cell>
          <cell r="K34">
            <v>12.8</v>
          </cell>
        </row>
        <row r="35">
          <cell r="B35">
            <v>24.520833333333343</v>
          </cell>
          <cell r="C35">
            <v>31.8</v>
          </cell>
          <cell r="D35">
            <v>21.7</v>
          </cell>
          <cell r="E35">
            <v>85.958333333333329</v>
          </cell>
          <cell r="F35">
            <v>95</v>
          </cell>
          <cell r="G35">
            <v>57</v>
          </cell>
          <cell r="H35">
            <v>7.9200000000000008</v>
          </cell>
          <cell r="I35" t="str">
            <v>L</v>
          </cell>
          <cell r="J35">
            <v>27.36</v>
          </cell>
          <cell r="K35">
            <v>20.799999999999997</v>
          </cell>
        </row>
        <row r="36">
          <cell r="I36" t="str">
            <v>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28.241666666666664</v>
          </cell>
          <cell r="C5">
            <v>33.700000000000003</v>
          </cell>
          <cell r="D5">
            <v>24.7</v>
          </cell>
          <cell r="E5">
            <v>68.916666666666671</v>
          </cell>
          <cell r="F5">
            <v>85</v>
          </cell>
          <cell r="G5">
            <v>47</v>
          </cell>
          <cell r="H5">
            <v>11.520000000000001</v>
          </cell>
          <cell r="I5" t="str">
            <v>SE</v>
          </cell>
          <cell r="J5">
            <v>28.8</v>
          </cell>
          <cell r="K5">
            <v>0</v>
          </cell>
        </row>
        <row r="6">
          <cell r="B6">
            <v>25.079166666666669</v>
          </cell>
          <cell r="C6">
            <v>30.6</v>
          </cell>
          <cell r="D6">
            <v>21.9</v>
          </cell>
          <cell r="E6">
            <v>85.666666666666671</v>
          </cell>
          <cell r="F6">
            <v>95</v>
          </cell>
          <cell r="G6">
            <v>59</v>
          </cell>
          <cell r="H6">
            <v>11.16</v>
          </cell>
          <cell r="I6" t="str">
            <v>L</v>
          </cell>
          <cell r="J6">
            <v>47.16</v>
          </cell>
          <cell r="K6">
            <v>75.199999999999989</v>
          </cell>
        </row>
        <row r="7">
          <cell r="B7">
            <v>26.137500000000003</v>
          </cell>
          <cell r="C7">
            <v>33.200000000000003</v>
          </cell>
          <cell r="D7">
            <v>22.8</v>
          </cell>
          <cell r="E7">
            <v>80.75</v>
          </cell>
          <cell r="F7">
            <v>94</v>
          </cell>
          <cell r="G7">
            <v>52</v>
          </cell>
          <cell r="H7">
            <v>10.08</v>
          </cell>
          <cell r="I7" t="str">
            <v>N</v>
          </cell>
          <cell r="J7">
            <v>24.48</v>
          </cell>
          <cell r="K7">
            <v>0</v>
          </cell>
        </row>
        <row r="8">
          <cell r="B8">
            <v>28.766666666666666</v>
          </cell>
          <cell r="C8">
            <v>35.700000000000003</v>
          </cell>
          <cell r="D8">
            <v>23.5</v>
          </cell>
          <cell r="E8">
            <v>68.75</v>
          </cell>
          <cell r="F8">
            <v>92</v>
          </cell>
          <cell r="G8">
            <v>36</v>
          </cell>
          <cell r="H8">
            <v>9</v>
          </cell>
          <cell r="I8" t="str">
            <v>S</v>
          </cell>
          <cell r="J8">
            <v>28.08</v>
          </cell>
          <cell r="K8">
            <v>0</v>
          </cell>
        </row>
        <row r="9">
          <cell r="B9">
            <v>28.704166666666666</v>
          </cell>
          <cell r="C9">
            <v>35.4</v>
          </cell>
          <cell r="D9">
            <v>21.3</v>
          </cell>
          <cell r="E9">
            <v>67.083333333333329</v>
          </cell>
          <cell r="F9">
            <v>92</v>
          </cell>
          <cell r="G9">
            <v>42</v>
          </cell>
          <cell r="H9">
            <v>10.08</v>
          </cell>
          <cell r="I9" t="str">
            <v>N</v>
          </cell>
          <cell r="J9">
            <v>24.840000000000003</v>
          </cell>
          <cell r="K9">
            <v>0</v>
          </cell>
        </row>
        <row r="10">
          <cell r="B10">
            <v>28.587499999999991</v>
          </cell>
          <cell r="C10">
            <v>33</v>
          </cell>
          <cell r="D10">
            <v>25.2</v>
          </cell>
          <cell r="E10">
            <v>76.708333333333329</v>
          </cell>
          <cell r="F10">
            <v>91</v>
          </cell>
          <cell r="G10">
            <v>57</v>
          </cell>
          <cell r="H10">
            <v>12.24</v>
          </cell>
          <cell r="I10" t="str">
            <v>NO</v>
          </cell>
          <cell r="J10">
            <v>38.880000000000003</v>
          </cell>
          <cell r="K10">
            <v>3.2</v>
          </cell>
        </row>
        <row r="11">
          <cell r="B11">
            <v>27.670833333333331</v>
          </cell>
          <cell r="C11">
            <v>32.799999999999997</v>
          </cell>
          <cell r="D11">
            <v>24.4</v>
          </cell>
          <cell r="E11">
            <v>77.5</v>
          </cell>
          <cell r="F11">
            <v>92</v>
          </cell>
          <cell r="G11">
            <v>55</v>
          </cell>
          <cell r="H11">
            <v>15.120000000000001</v>
          </cell>
          <cell r="I11" t="str">
            <v>N</v>
          </cell>
          <cell r="J11">
            <v>52.2</v>
          </cell>
          <cell r="K11">
            <v>0</v>
          </cell>
        </row>
        <row r="12">
          <cell r="B12">
            <v>26.5</v>
          </cell>
          <cell r="C12">
            <v>33.200000000000003</v>
          </cell>
          <cell r="D12">
            <v>22.2</v>
          </cell>
          <cell r="E12">
            <v>78.208333333333329</v>
          </cell>
          <cell r="F12">
            <v>93</v>
          </cell>
          <cell r="G12">
            <v>53</v>
          </cell>
          <cell r="H12">
            <v>10.8</v>
          </cell>
          <cell r="I12" t="str">
            <v>N</v>
          </cell>
          <cell r="J12">
            <v>27.720000000000002</v>
          </cell>
          <cell r="K12">
            <v>0</v>
          </cell>
        </row>
        <row r="13">
          <cell r="B13">
            <v>25.949999999999989</v>
          </cell>
          <cell r="C13">
            <v>30.9</v>
          </cell>
          <cell r="D13">
            <v>22.3</v>
          </cell>
          <cell r="E13">
            <v>81.958333333333329</v>
          </cell>
          <cell r="F13">
            <v>92</v>
          </cell>
          <cell r="G13">
            <v>61</v>
          </cell>
          <cell r="H13">
            <v>15.120000000000001</v>
          </cell>
          <cell r="I13" t="str">
            <v>N</v>
          </cell>
          <cell r="J13">
            <v>44.64</v>
          </cell>
          <cell r="K13">
            <v>13</v>
          </cell>
        </row>
        <row r="14">
          <cell r="B14">
            <v>25.879166666666666</v>
          </cell>
          <cell r="C14">
            <v>31.8</v>
          </cell>
          <cell r="D14">
            <v>22.8</v>
          </cell>
          <cell r="E14">
            <v>82.875</v>
          </cell>
          <cell r="F14">
            <v>93</v>
          </cell>
          <cell r="G14">
            <v>58</v>
          </cell>
          <cell r="H14">
            <v>16.2</v>
          </cell>
          <cell r="I14" t="str">
            <v>N</v>
          </cell>
          <cell r="J14">
            <v>62.639999999999993</v>
          </cell>
          <cell r="K14">
            <v>7.3999999999999995</v>
          </cell>
        </row>
        <row r="15">
          <cell r="B15">
            <v>25.433333333333334</v>
          </cell>
          <cell r="C15">
            <v>29.2</v>
          </cell>
          <cell r="D15">
            <v>23.2</v>
          </cell>
          <cell r="E15">
            <v>83.958333333333329</v>
          </cell>
          <cell r="F15">
            <v>93</v>
          </cell>
          <cell r="G15">
            <v>64</v>
          </cell>
          <cell r="H15">
            <v>11.879999999999999</v>
          </cell>
          <cell r="I15" t="str">
            <v>NO</v>
          </cell>
          <cell r="J15">
            <v>26.28</v>
          </cell>
          <cell r="K15">
            <v>5.2</v>
          </cell>
        </row>
        <row r="16">
          <cell r="B16">
            <v>26.520833333333332</v>
          </cell>
          <cell r="C16">
            <v>31.6</v>
          </cell>
          <cell r="D16">
            <v>22.3</v>
          </cell>
          <cell r="E16">
            <v>76.625</v>
          </cell>
          <cell r="F16">
            <v>92</v>
          </cell>
          <cell r="G16">
            <v>51</v>
          </cell>
          <cell r="H16">
            <v>8.2799999999999994</v>
          </cell>
          <cell r="I16" t="str">
            <v>N</v>
          </cell>
          <cell r="J16">
            <v>20.16</v>
          </cell>
          <cell r="K16">
            <v>0</v>
          </cell>
        </row>
        <row r="17">
          <cell r="B17">
            <v>26.908333333333342</v>
          </cell>
          <cell r="C17">
            <v>34.1</v>
          </cell>
          <cell r="D17">
            <v>22.3</v>
          </cell>
          <cell r="E17">
            <v>79.75</v>
          </cell>
          <cell r="F17">
            <v>93</v>
          </cell>
          <cell r="G17">
            <v>50</v>
          </cell>
          <cell r="H17">
            <v>10.08</v>
          </cell>
          <cell r="I17" t="str">
            <v>L</v>
          </cell>
          <cell r="J17">
            <v>48.6</v>
          </cell>
          <cell r="K17">
            <v>19.399999999999999</v>
          </cell>
        </row>
        <row r="18">
          <cell r="B18">
            <v>25.512499999999999</v>
          </cell>
          <cell r="C18">
            <v>31.7</v>
          </cell>
          <cell r="D18">
            <v>20.5</v>
          </cell>
          <cell r="E18">
            <v>75.958333333333329</v>
          </cell>
          <cell r="F18">
            <v>92</v>
          </cell>
          <cell r="G18">
            <v>50</v>
          </cell>
          <cell r="H18">
            <v>19.440000000000001</v>
          </cell>
          <cell r="I18" t="str">
            <v>S</v>
          </cell>
          <cell r="J18">
            <v>57.6</v>
          </cell>
          <cell r="K18">
            <v>16.200000000000003</v>
          </cell>
        </row>
        <row r="19">
          <cell r="B19">
            <v>26.179166666666671</v>
          </cell>
          <cell r="C19">
            <v>33.1</v>
          </cell>
          <cell r="D19">
            <v>18.600000000000001</v>
          </cell>
          <cell r="E19">
            <v>54.041666666666664</v>
          </cell>
          <cell r="F19">
            <v>79</v>
          </cell>
          <cell r="G19">
            <v>29</v>
          </cell>
          <cell r="H19">
            <v>9.7200000000000006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26.662499999999998</v>
          </cell>
          <cell r="C20">
            <v>29.9</v>
          </cell>
          <cell r="D20">
            <v>22.8</v>
          </cell>
          <cell r="E20">
            <v>65.416666666666671</v>
          </cell>
          <cell r="F20">
            <v>84</v>
          </cell>
          <cell r="G20">
            <v>37</v>
          </cell>
          <cell r="H20">
            <v>11.16</v>
          </cell>
          <cell r="I20" t="str">
            <v>S</v>
          </cell>
          <cell r="J20">
            <v>26.28</v>
          </cell>
          <cell r="K20">
            <v>0</v>
          </cell>
        </row>
        <row r="21">
          <cell r="B21">
            <v>26.212500000000002</v>
          </cell>
          <cell r="C21">
            <v>31.3</v>
          </cell>
          <cell r="D21">
            <v>22.8</v>
          </cell>
          <cell r="E21">
            <v>76.166666666666671</v>
          </cell>
          <cell r="F21">
            <v>92</v>
          </cell>
          <cell r="G21">
            <v>53</v>
          </cell>
          <cell r="H21">
            <v>15.840000000000002</v>
          </cell>
          <cell r="I21" t="str">
            <v>NE</v>
          </cell>
          <cell r="J21">
            <v>39.6</v>
          </cell>
          <cell r="K21">
            <v>12</v>
          </cell>
        </row>
        <row r="22">
          <cell r="B22">
            <v>26.395833333333329</v>
          </cell>
          <cell r="C22">
            <v>32.200000000000003</v>
          </cell>
          <cell r="D22">
            <v>22.5</v>
          </cell>
          <cell r="E22">
            <v>76.458333333333329</v>
          </cell>
          <cell r="F22">
            <v>92</v>
          </cell>
          <cell r="G22">
            <v>49</v>
          </cell>
          <cell r="H22">
            <v>12.24</v>
          </cell>
          <cell r="I22" t="str">
            <v>NE</v>
          </cell>
          <cell r="J22">
            <v>25.2</v>
          </cell>
          <cell r="K22">
            <v>0.4</v>
          </cell>
        </row>
        <row r="23">
          <cell r="B23">
            <v>27.533333333333335</v>
          </cell>
          <cell r="C23">
            <v>32.9</v>
          </cell>
          <cell r="D23">
            <v>22.4</v>
          </cell>
          <cell r="E23">
            <v>71.833333333333329</v>
          </cell>
          <cell r="F23">
            <v>92</v>
          </cell>
          <cell r="G23">
            <v>46</v>
          </cell>
          <cell r="H23">
            <v>10.8</v>
          </cell>
          <cell r="I23" t="str">
            <v>N</v>
          </cell>
          <cell r="J23">
            <v>30.96</v>
          </cell>
          <cell r="K23">
            <v>0</v>
          </cell>
        </row>
        <row r="24">
          <cell r="B24">
            <v>25.45</v>
          </cell>
          <cell r="C24">
            <v>31.2</v>
          </cell>
          <cell r="D24">
            <v>21.9</v>
          </cell>
          <cell r="E24">
            <v>76.916666666666671</v>
          </cell>
          <cell r="F24">
            <v>93</v>
          </cell>
          <cell r="G24">
            <v>54</v>
          </cell>
          <cell r="H24">
            <v>11.879999999999999</v>
          </cell>
          <cell r="I24" t="str">
            <v>SE</v>
          </cell>
          <cell r="J24">
            <v>30.240000000000002</v>
          </cell>
          <cell r="K24">
            <v>9.2000000000000011</v>
          </cell>
        </row>
        <row r="25">
          <cell r="B25">
            <v>23.670833333333334</v>
          </cell>
          <cell r="C25">
            <v>27.5</v>
          </cell>
          <cell r="D25">
            <v>21.1</v>
          </cell>
          <cell r="E25">
            <v>83.958333333333329</v>
          </cell>
          <cell r="F25">
            <v>95</v>
          </cell>
          <cell r="G25">
            <v>67</v>
          </cell>
          <cell r="H25">
            <v>18.36</v>
          </cell>
          <cell r="I25" t="str">
            <v>NE</v>
          </cell>
          <cell r="J25">
            <v>45.36</v>
          </cell>
          <cell r="K25">
            <v>5.0000000000000009</v>
          </cell>
        </row>
        <row r="26">
          <cell r="B26">
            <v>24.441666666666666</v>
          </cell>
          <cell r="C26">
            <v>28.7</v>
          </cell>
          <cell r="D26">
            <v>21.9</v>
          </cell>
          <cell r="E26">
            <v>79.541666666666671</v>
          </cell>
          <cell r="F26">
            <v>92</v>
          </cell>
          <cell r="G26">
            <v>62</v>
          </cell>
          <cell r="H26">
            <v>17.28</v>
          </cell>
          <cell r="I26" t="str">
            <v>N</v>
          </cell>
          <cell r="J26">
            <v>41.04</v>
          </cell>
          <cell r="K26">
            <v>0</v>
          </cell>
        </row>
        <row r="27">
          <cell r="B27">
            <v>24.341666666666669</v>
          </cell>
          <cell r="C27">
            <v>30</v>
          </cell>
          <cell r="D27">
            <v>21.8</v>
          </cell>
          <cell r="E27">
            <v>82.5</v>
          </cell>
          <cell r="F27">
            <v>94</v>
          </cell>
          <cell r="G27">
            <v>56</v>
          </cell>
          <cell r="H27">
            <v>12.96</v>
          </cell>
          <cell r="I27" t="str">
            <v>S</v>
          </cell>
          <cell r="J27">
            <v>49.680000000000007</v>
          </cell>
          <cell r="K27">
            <v>11.399999999999999</v>
          </cell>
        </row>
        <row r="28">
          <cell r="B28">
            <v>25.958333333333332</v>
          </cell>
          <cell r="C28">
            <v>32.5</v>
          </cell>
          <cell r="D28">
            <v>22.2</v>
          </cell>
          <cell r="E28">
            <v>78.833333333333329</v>
          </cell>
          <cell r="F28">
            <v>94</v>
          </cell>
          <cell r="G28">
            <v>48</v>
          </cell>
          <cell r="H28">
            <v>15.120000000000001</v>
          </cell>
          <cell r="I28" t="str">
            <v>S</v>
          </cell>
          <cell r="J28">
            <v>32.76</v>
          </cell>
          <cell r="K28">
            <v>0.2</v>
          </cell>
        </row>
        <row r="29">
          <cell r="B29">
            <v>27.566666666666663</v>
          </cell>
          <cell r="C29">
            <v>33.4</v>
          </cell>
          <cell r="D29">
            <v>23.3</v>
          </cell>
          <cell r="E29">
            <v>73.875</v>
          </cell>
          <cell r="F29">
            <v>92</v>
          </cell>
          <cell r="G29">
            <v>49</v>
          </cell>
          <cell r="H29">
            <v>12.24</v>
          </cell>
          <cell r="I29" t="str">
            <v>N</v>
          </cell>
          <cell r="J29">
            <v>42.12</v>
          </cell>
          <cell r="K29">
            <v>1</v>
          </cell>
        </row>
        <row r="30">
          <cell r="B30">
            <v>27.974999999999994</v>
          </cell>
          <cell r="C30">
            <v>33.799999999999997</v>
          </cell>
          <cell r="D30">
            <v>22.4</v>
          </cell>
          <cell r="E30">
            <v>68.75</v>
          </cell>
          <cell r="F30">
            <v>94</v>
          </cell>
          <cell r="G30">
            <v>43</v>
          </cell>
          <cell r="H30">
            <v>13.32</v>
          </cell>
          <cell r="I30" t="str">
            <v>N</v>
          </cell>
          <cell r="J30">
            <v>35.28</v>
          </cell>
          <cell r="K30">
            <v>0</v>
          </cell>
        </row>
        <row r="31">
          <cell r="B31">
            <v>28.158333333333331</v>
          </cell>
          <cell r="C31">
            <v>33.6</v>
          </cell>
          <cell r="D31">
            <v>22.6</v>
          </cell>
          <cell r="E31">
            <v>67.208333333333329</v>
          </cell>
          <cell r="F31">
            <v>89</v>
          </cell>
          <cell r="G31">
            <v>45</v>
          </cell>
          <cell r="H31">
            <v>12.6</v>
          </cell>
          <cell r="I31" t="str">
            <v>N</v>
          </cell>
          <cell r="J31">
            <v>36.36</v>
          </cell>
          <cell r="K31">
            <v>0</v>
          </cell>
        </row>
        <row r="32">
          <cell r="B32">
            <v>28.458333333333339</v>
          </cell>
          <cell r="C32">
            <v>35.299999999999997</v>
          </cell>
          <cell r="D32">
            <v>22.4</v>
          </cell>
          <cell r="E32">
            <v>69.583333333333329</v>
          </cell>
          <cell r="F32">
            <v>93</v>
          </cell>
          <cell r="G32">
            <v>39</v>
          </cell>
          <cell r="H32">
            <v>7.9200000000000008</v>
          </cell>
          <cell r="I32" t="str">
            <v>O</v>
          </cell>
          <cell r="J32">
            <v>24.840000000000003</v>
          </cell>
          <cell r="K32">
            <v>0</v>
          </cell>
        </row>
        <row r="33">
          <cell r="B33">
            <v>28.987500000000001</v>
          </cell>
          <cell r="C33">
            <v>36.1</v>
          </cell>
          <cell r="D33">
            <v>23.4</v>
          </cell>
          <cell r="E33">
            <v>68.208333333333329</v>
          </cell>
          <cell r="F33">
            <v>92</v>
          </cell>
          <cell r="G33">
            <v>35</v>
          </cell>
          <cell r="H33">
            <v>16.559999999999999</v>
          </cell>
          <cell r="I33" t="str">
            <v>SO</v>
          </cell>
          <cell r="J33">
            <v>30.240000000000002</v>
          </cell>
          <cell r="K33">
            <v>0</v>
          </cell>
        </row>
        <row r="34">
          <cell r="B34">
            <v>27.587500000000002</v>
          </cell>
          <cell r="C34">
            <v>32.1</v>
          </cell>
          <cell r="D34">
            <v>24.2</v>
          </cell>
          <cell r="E34">
            <v>74.916666666666671</v>
          </cell>
          <cell r="F34">
            <v>89</v>
          </cell>
          <cell r="G34">
            <v>58</v>
          </cell>
          <cell r="H34">
            <v>13.32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B35">
            <v>26.379166666666666</v>
          </cell>
          <cell r="C35">
            <v>31.1</v>
          </cell>
          <cell r="D35">
            <v>22.7</v>
          </cell>
          <cell r="E35">
            <v>82</v>
          </cell>
          <cell r="F35">
            <v>94</v>
          </cell>
          <cell r="G35">
            <v>61</v>
          </cell>
          <cell r="H35">
            <v>14.4</v>
          </cell>
          <cell r="I35" t="str">
            <v>NE</v>
          </cell>
          <cell r="J35">
            <v>36.36</v>
          </cell>
          <cell r="K35">
            <v>29.400000000000002</v>
          </cell>
        </row>
        <row r="36">
          <cell r="I36" t="str">
            <v>N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27.158333333333331</v>
          </cell>
          <cell r="C5">
            <v>33.299999999999997</v>
          </cell>
          <cell r="D5">
            <v>23.9</v>
          </cell>
          <cell r="E5">
            <v>78.791666666666671</v>
          </cell>
          <cell r="F5">
            <v>94</v>
          </cell>
          <cell r="G5">
            <v>49</v>
          </cell>
          <cell r="H5">
            <v>17.64</v>
          </cell>
          <cell r="I5" t="str">
            <v>N</v>
          </cell>
          <cell r="J5">
            <v>36.72</v>
          </cell>
          <cell r="K5">
            <v>0.8</v>
          </cell>
        </row>
        <row r="6">
          <cell r="B6">
            <v>26.666666666666675</v>
          </cell>
          <cell r="C6">
            <v>34.1</v>
          </cell>
          <cell r="D6">
            <v>24</v>
          </cell>
          <cell r="E6">
            <v>81.208333333333329</v>
          </cell>
          <cell r="F6">
            <v>94</v>
          </cell>
          <cell r="G6">
            <v>42</v>
          </cell>
          <cell r="H6">
            <v>16.920000000000002</v>
          </cell>
          <cell r="I6" t="str">
            <v>L</v>
          </cell>
          <cell r="J6">
            <v>54.72</v>
          </cell>
          <cell r="K6">
            <v>3</v>
          </cell>
        </row>
        <row r="7">
          <cell r="B7">
            <v>27.324999999999992</v>
          </cell>
          <cell r="C7">
            <v>35</v>
          </cell>
          <cell r="D7">
            <v>21.8</v>
          </cell>
          <cell r="E7">
            <v>74.375</v>
          </cell>
          <cell r="F7">
            <v>95</v>
          </cell>
          <cell r="G7">
            <v>40</v>
          </cell>
          <cell r="H7">
            <v>16.920000000000002</v>
          </cell>
          <cell r="I7" t="str">
            <v>O</v>
          </cell>
          <cell r="J7">
            <v>31.680000000000003</v>
          </cell>
          <cell r="K7">
            <v>0.2</v>
          </cell>
        </row>
        <row r="8">
          <cell r="B8">
            <v>29.929166666666656</v>
          </cell>
          <cell r="C8">
            <v>37.200000000000003</v>
          </cell>
          <cell r="D8">
            <v>24</v>
          </cell>
          <cell r="E8">
            <v>70.625</v>
          </cell>
          <cell r="F8">
            <v>94</v>
          </cell>
          <cell r="G8">
            <v>43</v>
          </cell>
          <cell r="H8">
            <v>17.64</v>
          </cell>
          <cell r="I8" t="str">
            <v>SO</v>
          </cell>
          <cell r="J8">
            <v>35.64</v>
          </cell>
          <cell r="K8">
            <v>0</v>
          </cell>
        </row>
        <row r="9">
          <cell r="B9">
            <v>30.749999999999996</v>
          </cell>
          <cell r="C9">
            <v>37.200000000000003</v>
          </cell>
          <cell r="D9">
            <v>26</v>
          </cell>
          <cell r="E9">
            <v>66.125</v>
          </cell>
          <cell r="F9">
            <v>90</v>
          </cell>
          <cell r="G9">
            <v>37</v>
          </cell>
          <cell r="H9">
            <v>18.720000000000002</v>
          </cell>
          <cell r="I9" t="str">
            <v>O</v>
          </cell>
          <cell r="J9">
            <v>37.440000000000005</v>
          </cell>
          <cell r="K9">
            <v>0</v>
          </cell>
        </row>
        <row r="10">
          <cell r="B10">
            <v>30.841666666666669</v>
          </cell>
          <cell r="C10">
            <v>37.200000000000003</v>
          </cell>
          <cell r="D10">
            <v>26.1</v>
          </cell>
          <cell r="E10">
            <v>64.916666666666671</v>
          </cell>
          <cell r="F10">
            <v>87</v>
          </cell>
          <cell r="G10">
            <v>38</v>
          </cell>
          <cell r="H10">
            <v>19.079999999999998</v>
          </cell>
          <cell r="I10" t="str">
            <v>NO</v>
          </cell>
          <cell r="J10">
            <v>36</v>
          </cell>
          <cell r="K10">
            <v>0.2</v>
          </cell>
        </row>
        <row r="11">
          <cell r="B11">
            <v>29.599999999999994</v>
          </cell>
          <cell r="C11">
            <v>37.1</v>
          </cell>
          <cell r="D11">
            <v>24.9</v>
          </cell>
          <cell r="E11">
            <v>68.75</v>
          </cell>
          <cell r="F11">
            <v>90</v>
          </cell>
          <cell r="G11">
            <v>39</v>
          </cell>
          <cell r="H11">
            <v>14.76</v>
          </cell>
          <cell r="I11" t="str">
            <v>NO</v>
          </cell>
          <cell r="J11">
            <v>43.56</v>
          </cell>
          <cell r="K11">
            <v>7.8000000000000007</v>
          </cell>
        </row>
        <row r="12">
          <cell r="B12">
            <v>28.837499999999995</v>
          </cell>
          <cell r="C12">
            <v>36.1</v>
          </cell>
          <cell r="D12">
            <v>23.9</v>
          </cell>
          <cell r="E12">
            <v>70</v>
          </cell>
          <cell r="F12">
            <v>91</v>
          </cell>
          <cell r="G12">
            <v>42</v>
          </cell>
          <cell r="H12">
            <v>16.920000000000002</v>
          </cell>
          <cell r="I12" t="str">
            <v>O</v>
          </cell>
          <cell r="J12">
            <v>36.36</v>
          </cell>
          <cell r="K12">
            <v>0</v>
          </cell>
        </row>
        <row r="13">
          <cell r="B13">
            <v>27.262500000000003</v>
          </cell>
          <cell r="C13">
            <v>33.5</v>
          </cell>
          <cell r="D13">
            <v>22.5</v>
          </cell>
          <cell r="E13">
            <v>80.083333333333329</v>
          </cell>
          <cell r="F13">
            <v>96</v>
          </cell>
          <cell r="G13">
            <v>50</v>
          </cell>
          <cell r="H13">
            <v>20.88</v>
          </cell>
          <cell r="I13" t="str">
            <v>NO</v>
          </cell>
          <cell r="J13">
            <v>81</v>
          </cell>
          <cell r="K13">
            <v>22.2</v>
          </cell>
        </row>
        <row r="14">
          <cell r="B14">
            <v>26.9375</v>
          </cell>
          <cell r="C14">
            <v>32.799999999999997</v>
          </cell>
          <cell r="D14">
            <v>23.2</v>
          </cell>
          <cell r="E14">
            <v>79.708333333333329</v>
          </cell>
          <cell r="F14">
            <v>96</v>
          </cell>
          <cell r="G14">
            <v>56</v>
          </cell>
          <cell r="H14">
            <v>19.440000000000001</v>
          </cell>
          <cell r="I14" t="str">
            <v>NO</v>
          </cell>
          <cell r="J14">
            <v>37.800000000000004</v>
          </cell>
          <cell r="K14">
            <v>1.2</v>
          </cell>
        </row>
        <row r="15">
          <cell r="B15">
            <v>26.00833333333334</v>
          </cell>
          <cell r="C15">
            <v>31.8</v>
          </cell>
          <cell r="D15">
            <v>22.5</v>
          </cell>
          <cell r="E15">
            <v>83.708333333333329</v>
          </cell>
          <cell r="F15">
            <v>96</v>
          </cell>
          <cell r="G15">
            <v>59</v>
          </cell>
          <cell r="H15">
            <v>15.48</v>
          </cell>
          <cell r="I15" t="str">
            <v>O</v>
          </cell>
          <cell r="J15">
            <v>30.240000000000002</v>
          </cell>
          <cell r="K15">
            <v>71.200000000000017</v>
          </cell>
        </row>
        <row r="16">
          <cell r="B16">
            <v>26.974999999999998</v>
          </cell>
          <cell r="C16">
            <v>32.6</v>
          </cell>
          <cell r="D16">
            <v>23.9</v>
          </cell>
          <cell r="E16">
            <v>78.875</v>
          </cell>
          <cell r="F16">
            <v>95</v>
          </cell>
          <cell r="G16">
            <v>53</v>
          </cell>
          <cell r="H16">
            <v>13.68</v>
          </cell>
          <cell r="I16" t="str">
            <v>NO</v>
          </cell>
          <cell r="J16">
            <v>29.880000000000003</v>
          </cell>
          <cell r="K16">
            <v>0.2</v>
          </cell>
        </row>
        <row r="17">
          <cell r="B17">
            <v>28.762499999999999</v>
          </cell>
          <cell r="C17">
            <v>35.200000000000003</v>
          </cell>
          <cell r="D17">
            <v>24.9</v>
          </cell>
          <cell r="E17">
            <v>75</v>
          </cell>
          <cell r="F17">
            <v>92</v>
          </cell>
          <cell r="G17">
            <v>50</v>
          </cell>
          <cell r="H17">
            <v>20.16</v>
          </cell>
          <cell r="I17" t="str">
            <v>O</v>
          </cell>
          <cell r="J17">
            <v>48.24</v>
          </cell>
          <cell r="K17">
            <v>0.6</v>
          </cell>
        </row>
        <row r="18">
          <cell r="B18">
            <v>25.458333333333332</v>
          </cell>
          <cell r="C18">
            <v>30</v>
          </cell>
          <cell r="D18">
            <v>19.7</v>
          </cell>
          <cell r="E18">
            <v>77.375</v>
          </cell>
          <cell r="F18">
            <v>96</v>
          </cell>
          <cell r="G18">
            <v>50</v>
          </cell>
          <cell r="H18">
            <v>46.440000000000005</v>
          </cell>
          <cell r="I18" t="str">
            <v>N</v>
          </cell>
          <cell r="J18">
            <v>87.84</v>
          </cell>
          <cell r="K18">
            <v>28.599999999999998</v>
          </cell>
        </row>
        <row r="19">
          <cell r="B19">
            <v>26.829166666666666</v>
          </cell>
          <cell r="C19">
            <v>32.700000000000003</v>
          </cell>
          <cell r="D19">
            <v>21.4</v>
          </cell>
          <cell r="E19">
            <v>63.708333333333336</v>
          </cell>
          <cell r="F19">
            <v>92</v>
          </cell>
          <cell r="G19">
            <v>43</v>
          </cell>
          <cell r="H19">
            <v>18.36</v>
          </cell>
          <cell r="I19" t="str">
            <v>SE</v>
          </cell>
          <cell r="J19">
            <v>31.319999999999997</v>
          </cell>
          <cell r="K19">
            <v>0</v>
          </cell>
        </row>
        <row r="20">
          <cell r="B20">
            <v>26.058333333333337</v>
          </cell>
          <cell r="C20">
            <v>32.299999999999997</v>
          </cell>
          <cell r="D20">
            <v>21.5</v>
          </cell>
          <cell r="E20">
            <v>79.791666666666671</v>
          </cell>
          <cell r="F20">
            <v>95</v>
          </cell>
          <cell r="G20">
            <v>55</v>
          </cell>
          <cell r="H20">
            <v>13.68</v>
          </cell>
          <cell r="I20" t="str">
            <v>SE</v>
          </cell>
          <cell r="J20">
            <v>39.96</v>
          </cell>
          <cell r="K20">
            <v>15.399999999999999</v>
          </cell>
        </row>
        <row r="21">
          <cell r="B21">
            <v>26.566666666666663</v>
          </cell>
          <cell r="C21">
            <v>31.3</v>
          </cell>
          <cell r="D21">
            <v>23.5</v>
          </cell>
          <cell r="E21">
            <v>77.875</v>
          </cell>
          <cell r="F21">
            <v>95</v>
          </cell>
          <cell r="G21">
            <v>54</v>
          </cell>
          <cell r="H21">
            <v>27.36</v>
          </cell>
          <cell r="I21" t="str">
            <v>N</v>
          </cell>
          <cell r="J21">
            <v>49.32</v>
          </cell>
          <cell r="K21">
            <v>18.8</v>
          </cell>
        </row>
        <row r="22">
          <cell r="B22">
            <v>27.754166666666666</v>
          </cell>
          <cell r="C22">
            <v>33.1</v>
          </cell>
          <cell r="D22">
            <v>23.3</v>
          </cell>
          <cell r="E22">
            <v>70.25</v>
          </cell>
          <cell r="F22">
            <v>90</v>
          </cell>
          <cell r="G22">
            <v>46</v>
          </cell>
          <cell r="H22">
            <v>20.16</v>
          </cell>
          <cell r="I22" t="str">
            <v>N</v>
          </cell>
          <cell r="J22">
            <v>40.680000000000007</v>
          </cell>
          <cell r="K22">
            <v>0</v>
          </cell>
        </row>
        <row r="23">
          <cell r="B23">
            <v>28.037500000000005</v>
          </cell>
          <cell r="C23">
            <v>33.4</v>
          </cell>
          <cell r="D23">
            <v>22.6</v>
          </cell>
          <cell r="E23">
            <v>69.166666666666671</v>
          </cell>
          <cell r="F23">
            <v>92</v>
          </cell>
          <cell r="G23">
            <v>44</v>
          </cell>
          <cell r="H23">
            <v>20.16</v>
          </cell>
          <cell r="I23" t="str">
            <v>N</v>
          </cell>
          <cell r="J23">
            <v>34.56</v>
          </cell>
          <cell r="K23">
            <v>0</v>
          </cell>
        </row>
        <row r="24">
          <cell r="B24">
            <v>25.970833333333335</v>
          </cell>
          <cell r="C24">
            <v>30.5</v>
          </cell>
          <cell r="D24">
            <v>21.1</v>
          </cell>
          <cell r="E24">
            <v>80.291666666666671</v>
          </cell>
          <cell r="F24">
            <v>95</v>
          </cell>
          <cell r="G24">
            <v>56</v>
          </cell>
          <cell r="H24">
            <v>11.520000000000001</v>
          </cell>
          <cell r="I24" t="str">
            <v>L</v>
          </cell>
          <cell r="J24">
            <v>52.92</v>
          </cell>
          <cell r="K24">
            <v>12.399999999999999</v>
          </cell>
        </row>
        <row r="25">
          <cell r="B25">
            <v>23.754166666666666</v>
          </cell>
          <cell r="C25">
            <v>28.4</v>
          </cell>
          <cell r="D25">
            <v>22.2</v>
          </cell>
          <cell r="E25">
            <v>87.416666666666671</v>
          </cell>
          <cell r="F25">
            <v>95</v>
          </cell>
          <cell r="G25">
            <v>60</v>
          </cell>
          <cell r="H25">
            <v>24.48</v>
          </cell>
          <cell r="I25" t="str">
            <v>N</v>
          </cell>
          <cell r="J25">
            <v>38.519999999999996</v>
          </cell>
          <cell r="K25">
            <v>17.8</v>
          </cell>
        </row>
        <row r="26">
          <cell r="B26">
            <v>24.083333333333329</v>
          </cell>
          <cell r="C26">
            <v>27</v>
          </cell>
          <cell r="D26">
            <v>22.1</v>
          </cell>
          <cell r="E26">
            <v>85.75</v>
          </cell>
          <cell r="F26">
            <v>94</v>
          </cell>
          <cell r="G26">
            <v>69</v>
          </cell>
          <cell r="H26">
            <v>26.28</v>
          </cell>
          <cell r="I26" t="str">
            <v>N</v>
          </cell>
          <cell r="J26">
            <v>48.6</v>
          </cell>
          <cell r="K26">
            <v>6.9999999999999991</v>
          </cell>
        </row>
        <row r="27">
          <cell r="B27">
            <v>24.691666666666659</v>
          </cell>
          <cell r="C27">
            <v>30.1</v>
          </cell>
          <cell r="D27">
            <v>22.6</v>
          </cell>
          <cell r="E27">
            <v>85.791666666666671</v>
          </cell>
          <cell r="F27">
            <v>95</v>
          </cell>
          <cell r="G27">
            <v>60</v>
          </cell>
          <cell r="H27">
            <v>19.440000000000001</v>
          </cell>
          <cell r="I27" t="str">
            <v>NE</v>
          </cell>
          <cell r="J27">
            <v>46.800000000000004</v>
          </cell>
          <cell r="K27">
            <v>9.8000000000000007</v>
          </cell>
        </row>
        <row r="28">
          <cell r="B28">
            <v>26.787500000000005</v>
          </cell>
          <cell r="C28">
            <v>33.700000000000003</v>
          </cell>
          <cell r="D28">
            <v>22.4</v>
          </cell>
          <cell r="E28">
            <v>78.5</v>
          </cell>
          <cell r="F28">
            <v>95</v>
          </cell>
          <cell r="G28">
            <v>46</v>
          </cell>
          <cell r="H28">
            <v>15.120000000000001</v>
          </cell>
          <cell r="I28" t="str">
            <v>NE</v>
          </cell>
          <cell r="J28">
            <v>30.6</v>
          </cell>
          <cell r="K28">
            <v>0.60000000000000009</v>
          </cell>
        </row>
        <row r="29">
          <cell r="B29">
            <v>27.733333333333331</v>
          </cell>
          <cell r="C29">
            <v>33.4</v>
          </cell>
          <cell r="D29">
            <v>23.1</v>
          </cell>
          <cell r="E29">
            <v>74.166666666666671</v>
          </cell>
          <cell r="F29">
            <v>94</v>
          </cell>
          <cell r="G29">
            <v>49</v>
          </cell>
          <cell r="H29">
            <v>27</v>
          </cell>
          <cell r="I29" t="str">
            <v>N</v>
          </cell>
          <cell r="J29">
            <v>46.440000000000005</v>
          </cell>
          <cell r="K29">
            <v>0</v>
          </cell>
        </row>
        <row r="30">
          <cell r="B30">
            <v>27.537499999999998</v>
          </cell>
          <cell r="C30">
            <v>34</v>
          </cell>
          <cell r="D30">
            <v>22.3</v>
          </cell>
          <cell r="E30">
            <v>72.541666666666671</v>
          </cell>
          <cell r="F30">
            <v>94</v>
          </cell>
          <cell r="G30">
            <v>46</v>
          </cell>
          <cell r="H30">
            <v>21.240000000000002</v>
          </cell>
          <cell r="I30" t="str">
            <v>NO</v>
          </cell>
          <cell r="J30">
            <v>46.800000000000004</v>
          </cell>
          <cell r="K30">
            <v>0</v>
          </cell>
        </row>
        <row r="31">
          <cell r="B31">
            <v>28.249999999999996</v>
          </cell>
          <cell r="C31">
            <v>33.299999999999997</v>
          </cell>
          <cell r="D31">
            <v>23.1</v>
          </cell>
          <cell r="E31">
            <v>68.083333333333329</v>
          </cell>
          <cell r="F31">
            <v>93</v>
          </cell>
          <cell r="G31">
            <v>42</v>
          </cell>
          <cell r="H31">
            <v>26.28</v>
          </cell>
          <cell r="I31" t="str">
            <v>N</v>
          </cell>
          <cell r="J31">
            <v>45.36</v>
          </cell>
          <cell r="K31">
            <v>0</v>
          </cell>
        </row>
        <row r="32">
          <cell r="B32">
            <v>26.849999999999998</v>
          </cell>
          <cell r="C32">
            <v>34.700000000000003</v>
          </cell>
          <cell r="D32">
            <v>21.9</v>
          </cell>
          <cell r="E32">
            <v>77.958333333333329</v>
          </cell>
          <cell r="F32">
            <v>94</v>
          </cell>
          <cell r="G32">
            <v>46</v>
          </cell>
          <cell r="H32">
            <v>24.48</v>
          </cell>
          <cell r="I32" t="str">
            <v>O</v>
          </cell>
          <cell r="J32">
            <v>43.92</v>
          </cell>
          <cell r="K32">
            <v>0.2</v>
          </cell>
        </row>
        <row r="33">
          <cell r="B33">
            <v>28.154166666666669</v>
          </cell>
          <cell r="C33">
            <v>35.5</v>
          </cell>
          <cell r="D33">
            <v>22.1</v>
          </cell>
          <cell r="E33">
            <v>74.375</v>
          </cell>
          <cell r="F33">
            <v>95</v>
          </cell>
          <cell r="G33">
            <v>45</v>
          </cell>
          <cell r="H33">
            <v>11.879999999999999</v>
          </cell>
          <cell r="I33" t="str">
            <v>S</v>
          </cell>
          <cell r="J33">
            <v>25.56</v>
          </cell>
          <cell r="K33">
            <v>0.2</v>
          </cell>
        </row>
        <row r="34">
          <cell r="B34">
            <v>27.970833333333335</v>
          </cell>
          <cell r="C34">
            <v>34.200000000000003</v>
          </cell>
          <cell r="D34">
            <v>23.6</v>
          </cell>
          <cell r="E34">
            <v>74.041666666666671</v>
          </cell>
          <cell r="F34">
            <v>94</v>
          </cell>
          <cell r="G34">
            <v>49</v>
          </cell>
          <cell r="H34">
            <v>20.52</v>
          </cell>
          <cell r="I34" t="str">
            <v>N</v>
          </cell>
          <cell r="J34">
            <v>39.6</v>
          </cell>
          <cell r="K34">
            <v>0.4</v>
          </cell>
        </row>
        <row r="35">
          <cell r="B35">
            <v>27.241666666666664</v>
          </cell>
          <cell r="C35">
            <v>33.5</v>
          </cell>
          <cell r="D35">
            <v>24.2</v>
          </cell>
          <cell r="E35">
            <v>77.25</v>
          </cell>
          <cell r="F35">
            <v>93</v>
          </cell>
          <cell r="G35">
            <v>52</v>
          </cell>
          <cell r="H35">
            <v>23.040000000000003</v>
          </cell>
          <cell r="I35" t="str">
            <v>N</v>
          </cell>
          <cell r="J35">
            <v>40.680000000000007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23.920833333333338</v>
          </cell>
          <cell r="C5">
            <v>31.4</v>
          </cell>
          <cell r="D5">
            <v>17.7</v>
          </cell>
          <cell r="E5">
            <v>66.833333333333329</v>
          </cell>
          <cell r="F5">
            <v>90</v>
          </cell>
          <cell r="G5">
            <v>41</v>
          </cell>
          <cell r="H5">
            <v>24.48</v>
          </cell>
          <cell r="I5" t="str">
            <v>SO</v>
          </cell>
          <cell r="J5">
            <v>37.440000000000005</v>
          </cell>
          <cell r="K5">
            <v>0</v>
          </cell>
        </row>
        <row r="6">
          <cell r="B6">
            <v>24.724999999999994</v>
          </cell>
          <cell r="C6">
            <v>31.7</v>
          </cell>
          <cell r="D6">
            <v>20.100000000000001</v>
          </cell>
          <cell r="E6">
            <v>73.125</v>
          </cell>
          <cell r="F6">
            <v>89</v>
          </cell>
          <cell r="G6">
            <v>48</v>
          </cell>
          <cell r="H6">
            <v>16.559999999999999</v>
          </cell>
          <cell r="I6" t="str">
            <v>SO</v>
          </cell>
          <cell r="J6">
            <v>38.519999999999996</v>
          </cell>
          <cell r="K6">
            <v>5</v>
          </cell>
        </row>
        <row r="7">
          <cell r="B7">
            <v>23.612499999999997</v>
          </cell>
          <cell r="C7">
            <v>28.1</v>
          </cell>
          <cell r="D7">
            <v>19</v>
          </cell>
          <cell r="E7">
            <v>83.958333333333329</v>
          </cell>
          <cell r="F7">
            <v>96</v>
          </cell>
          <cell r="G7">
            <v>67</v>
          </cell>
          <cell r="H7">
            <v>10.44</v>
          </cell>
          <cell r="I7" t="str">
            <v>SO</v>
          </cell>
          <cell r="J7">
            <v>33.840000000000003</v>
          </cell>
          <cell r="K7">
            <v>13.2</v>
          </cell>
        </row>
        <row r="8">
          <cell r="B8">
            <v>24.395833333333329</v>
          </cell>
          <cell r="C8">
            <v>31.5</v>
          </cell>
          <cell r="D8">
            <v>18.7</v>
          </cell>
          <cell r="E8">
            <v>75.75</v>
          </cell>
          <cell r="F8">
            <v>97</v>
          </cell>
          <cell r="G8">
            <v>41</v>
          </cell>
          <cell r="H8">
            <v>9</v>
          </cell>
          <cell r="I8" t="str">
            <v>SO</v>
          </cell>
          <cell r="J8">
            <v>27</v>
          </cell>
          <cell r="K8">
            <v>0.2</v>
          </cell>
        </row>
        <row r="9">
          <cell r="B9">
            <v>25.245833333333337</v>
          </cell>
          <cell r="C9">
            <v>34.5</v>
          </cell>
          <cell r="D9">
            <v>17.3</v>
          </cell>
          <cell r="E9">
            <v>68.791666666666671</v>
          </cell>
          <cell r="F9">
            <v>97</v>
          </cell>
          <cell r="G9">
            <v>31</v>
          </cell>
          <cell r="H9">
            <v>14.4</v>
          </cell>
          <cell r="I9" t="str">
            <v>SO</v>
          </cell>
          <cell r="J9">
            <v>28.8</v>
          </cell>
          <cell r="K9">
            <v>0</v>
          </cell>
        </row>
        <row r="10">
          <cell r="B10">
            <v>24.866666666666674</v>
          </cell>
          <cell r="C10">
            <v>35.6</v>
          </cell>
          <cell r="D10">
            <v>19.2</v>
          </cell>
          <cell r="E10">
            <v>74.416666666666671</v>
          </cell>
          <cell r="F10">
            <v>94</v>
          </cell>
          <cell r="G10">
            <v>40</v>
          </cell>
          <cell r="H10">
            <v>17.28</v>
          </cell>
          <cell r="I10" t="str">
            <v>SO</v>
          </cell>
          <cell r="J10">
            <v>46.800000000000004</v>
          </cell>
          <cell r="K10">
            <v>9.6</v>
          </cell>
        </row>
        <row r="11">
          <cell r="B11">
            <v>20.737500000000001</v>
          </cell>
          <cell r="C11">
            <v>23.3</v>
          </cell>
          <cell r="D11">
            <v>19.399999999999999</v>
          </cell>
          <cell r="E11">
            <v>90.666666666666671</v>
          </cell>
          <cell r="F11">
            <v>96</v>
          </cell>
          <cell r="G11">
            <v>67</v>
          </cell>
          <cell r="H11">
            <v>27</v>
          </cell>
          <cell r="I11" t="str">
            <v>SO</v>
          </cell>
          <cell r="J11">
            <v>51.12</v>
          </cell>
          <cell r="K11">
            <v>20.2</v>
          </cell>
        </row>
        <row r="12">
          <cell r="B12">
            <v>20.220833333333335</v>
          </cell>
          <cell r="C12">
            <v>22.2</v>
          </cell>
          <cell r="D12">
            <v>19.3</v>
          </cell>
          <cell r="E12">
            <v>95.916666666666671</v>
          </cell>
          <cell r="F12">
            <v>97</v>
          </cell>
          <cell r="G12">
            <v>88</v>
          </cell>
          <cell r="H12">
            <v>14.4</v>
          </cell>
          <cell r="I12" t="str">
            <v>SO</v>
          </cell>
          <cell r="J12">
            <v>25.2</v>
          </cell>
          <cell r="K12">
            <v>16.600000000000001</v>
          </cell>
        </row>
        <row r="13">
          <cell r="B13">
            <v>20.829166666666666</v>
          </cell>
          <cell r="C13">
            <v>23.6</v>
          </cell>
          <cell r="D13">
            <v>19.3</v>
          </cell>
          <cell r="E13">
            <v>96.625</v>
          </cell>
          <cell r="F13">
            <v>97</v>
          </cell>
          <cell r="G13">
            <v>89</v>
          </cell>
          <cell r="H13">
            <v>12.96</v>
          </cell>
          <cell r="I13" t="str">
            <v>SO</v>
          </cell>
          <cell r="J13">
            <v>23.040000000000003</v>
          </cell>
          <cell r="K13">
            <v>91.6</v>
          </cell>
        </row>
        <row r="14">
          <cell r="B14">
            <v>24.3</v>
          </cell>
          <cell r="C14">
            <v>31.3</v>
          </cell>
          <cell r="D14">
            <v>20.8</v>
          </cell>
          <cell r="E14">
            <v>86.214285714285708</v>
          </cell>
          <cell r="F14">
            <v>97</v>
          </cell>
          <cell r="G14">
            <v>60</v>
          </cell>
          <cell r="H14">
            <v>16.559999999999999</v>
          </cell>
          <cell r="I14" t="str">
            <v>SO</v>
          </cell>
          <cell r="J14">
            <v>38.159999999999997</v>
          </cell>
          <cell r="K14">
            <v>4</v>
          </cell>
        </row>
        <row r="15">
          <cell r="B15">
            <v>24.508333333333326</v>
          </cell>
          <cell r="C15">
            <v>28.5</v>
          </cell>
          <cell r="D15">
            <v>22.3</v>
          </cell>
          <cell r="E15">
            <v>88.291666666666671</v>
          </cell>
          <cell r="F15">
            <v>97</v>
          </cell>
          <cell r="G15">
            <v>70</v>
          </cell>
          <cell r="H15">
            <v>12.6</v>
          </cell>
          <cell r="I15" t="str">
            <v>SO</v>
          </cell>
          <cell r="J15">
            <v>36.36</v>
          </cell>
          <cell r="K15">
            <v>3.6000000000000005</v>
          </cell>
        </row>
        <row r="16">
          <cell r="B16">
            <v>24.549999999999997</v>
          </cell>
          <cell r="C16">
            <v>31.7</v>
          </cell>
          <cell r="D16">
            <v>19.3</v>
          </cell>
          <cell r="E16">
            <v>79.166666666666671</v>
          </cell>
          <cell r="F16">
            <v>98</v>
          </cell>
          <cell r="G16">
            <v>46</v>
          </cell>
          <cell r="H16">
            <v>8.2799999999999994</v>
          </cell>
          <cell r="I16" t="str">
            <v>SO</v>
          </cell>
          <cell r="J16">
            <v>19.8</v>
          </cell>
          <cell r="K16">
            <v>0.8</v>
          </cell>
        </row>
        <row r="17">
          <cell r="B17">
            <v>25.670833333333331</v>
          </cell>
          <cell r="C17">
            <v>34.4</v>
          </cell>
          <cell r="D17">
            <v>19.899999999999999</v>
          </cell>
          <cell r="E17">
            <v>75.458333333333329</v>
          </cell>
          <cell r="F17">
            <v>96</v>
          </cell>
          <cell r="G17">
            <v>39</v>
          </cell>
          <cell r="H17">
            <v>19.440000000000001</v>
          </cell>
          <cell r="I17" t="str">
            <v>SO</v>
          </cell>
          <cell r="J17">
            <v>47.88</v>
          </cell>
          <cell r="K17">
            <v>0</v>
          </cell>
        </row>
        <row r="18">
          <cell r="B18">
            <v>24.770833333333332</v>
          </cell>
          <cell r="C18">
            <v>30.3</v>
          </cell>
          <cell r="D18">
            <v>20.9</v>
          </cell>
          <cell r="E18">
            <v>70.208333333333329</v>
          </cell>
          <cell r="F18">
            <v>94</v>
          </cell>
          <cell r="G18">
            <v>36</v>
          </cell>
          <cell r="H18">
            <v>13.32</v>
          </cell>
          <cell r="I18" t="str">
            <v>SO</v>
          </cell>
          <cell r="J18">
            <v>31.319999999999997</v>
          </cell>
          <cell r="K18">
            <v>0</v>
          </cell>
        </row>
        <row r="19">
          <cell r="B19">
            <v>21.854166666666668</v>
          </cell>
          <cell r="C19">
            <v>30.4</v>
          </cell>
          <cell r="D19">
            <v>14.2</v>
          </cell>
          <cell r="E19">
            <v>64.208333333333329</v>
          </cell>
          <cell r="F19">
            <v>83</v>
          </cell>
          <cell r="G19">
            <v>40</v>
          </cell>
          <cell r="H19">
            <v>17.64</v>
          </cell>
          <cell r="I19" t="str">
            <v>SO</v>
          </cell>
          <cell r="J19">
            <v>31.319999999999997</v>
          </cell>
          <cell r="K19">
            <v>0</v>
          </cell>
        </row>
        <row r="20">
          <cell r="B20">
            <v>22.595833333333335</v>
          </cell>
          <cell r="C20">
            <v>27.7</v>
          </cell>
          <cell r="D20">
            <v>17.100000000000001</v>
          </cell>
          <cell r="E20">
            <v>73.333333333333329</v>
          </cell>
          <cell r="F20">
            <v>87</v>
          </cell>
          <cell r="G20">
            <v>56</v>
          </cell>
          <cell r="H20">
            <v>23.759999999999998</v>
          </cell>
          <cell r="I20" t="str">
            <v>SO</v>
          </cell>
          <cell r="J20">
            <v>41.4</v>
          </cell>
          <cell r="K20">
            <v>0</v>
          </cell>
        </row>
        <row r="21">
          <cell r="B21">
            <v>24.929166666666664</v>
          </cell>
          <cell r="C21">
            <v>31.2</v>
          </cell>
          <cell r="D21">
            <v>20.6</v>
          </cell>
          <cell r="E21">
            <v>74.041666666666671</v>
          </cell>
          <cell r="F21">
            <v>96</v>
          </cell>
          <cell r="G21">
            <v>45</v>
          </cell>
          <cell r="H21">
            <v>15.120000000000001</v>
          </cell>
          <cell r="I21" t="str">
            <v>SO</v>
          </cell>
          <cell r="J21">
            <v>34.200000000000003</v>
          </cell>
          <cell r="K21">
            <v>0.4</v>
          </cell>
        </row>
        <row r="22">
          <cell r="B22">
            <v>25.420833333333334</v>
          </cell>
          <cell r="C22">
            <v>31.8</v>
          </cell>
          <cell r="D22">
            <v>19.399999999999999</v>
          </cell>
          <cell r="E22">
            <v>68.541666666666671</v>
          </cell>
          <cell r="F22">
            <v>96</v>
          </cell>
          <cell r="G22">
            <v>40</v>
          </cell>
          <cell r="H22">
            <v>16.920000000000002</v>
          </cell>
          <cell r="I22" t="str">
            <v>SO</v>
          </cell>
          <cell r="J22">
            <v>40.32</v>
          </cell>
          <cell r="K22">
            <v>0</v>
          </cell>
        </row>
        <row r="23">
          <cell r="B23">
            <v>24.033333333333331</v>
          </cell>
          <cell r="C23">
            <v>31.6</v>
          </cell>
          <cell r="D23">
            <v>19.399999999999999</v>
          </cell>
          <cell r="E23">
            <v>77.833333333333329</v>
          </cell>
          <cell r="F23">
            <v>96</v>
          </cell>
          <cell r="G23">
            <v>46</v>
          </cell>
          <cell r="H23">
            <v>16.559999999999999</v>
          </cell>
          <cell r="I23" t="str">
            <v>SO</v>
          </cell>
          <cell r="J23">
            <v>38.159999999999997</v>
          </cell>
          <cell r="K23">
            <v>12.2</v>
          </cell>
        </row>
        <row r="24">
          <cell r="B24">
            <v>21.758333333333329</v>
          </cell>
          <cell r="C24">
            <v>25.3</v>
          </cell>
          <cell r="D24">
            <v>20.2</v>
          </cell>
          <cell r="E24">
            <v>92.958333333333329</v>
          </cell>
          <cell r="F24">
            <v>97</v>
          </cell>
          <cell r="G24">
            <v>77</v>
          </cell>
          <cell r="H24">
            <v>13.32</v>
          </cell>
          <cell r="I24" t="str">
            <v>SO</v>
          </cell>
          <cell r="J24">
            <v>23.400000000000002</v>
          </cell>
          <cell r="K24">
            <v>26.800000000000004</v>
          </cell>
        </row>
        <row r="25">
          <cell r="B25">
            <v>23.241666666666664</v>
          </cell>
          <cell r="C25">
            <v>29.1</v>
          </cell>
          <cell r="D25">
            <v>19.3</v>
          </cell>
          <cell r="E25">
            <v>82.916666666666671</v>
          </cell>
          <cell r="F25">
            <v>97</v>
          </cell>
          <cell r="G25">
            <v>54</v>
          </cell>
          <cell r="H25">
            <v>13.68</v>
          </cell>
          <cell r="I25" t="str">
            <v>SO</v>
          </cell>
          <cell r="J25">
            <v>31.319999999999997</v>
          </cell>
          <cell r="K25">
            <v>0</v>
          </cell>
        </row>
        <row r="26">
          <cell r="B26">
            <v>22.762500000000006</v>
          </cell>
          <cell r="C26">
            <v>29.7</v>
          </cell>
          <cell r="D26">
            <v>19.5</v>
          </cell>
          <cell r="E26">
            <v>87.041666666666671</v>
          </cell>
          <cell r="F26">
            <v>97</v>
          </cell>
          <cell r="G26">
            <v>55</v>
          </cell>
          <cell r="H26">
            <v>13.68</v>
          </cell>
          <cell r="I26" t="str">
            <v>SO</v>
          </cell>
          <cell r="J26">
            <v>47.519999999999996</v>
          </cell>
          <cell r="K26">
            <v>11.2</v>
          </cell>
        </row>
        <row r="27">
          <cell r="B27">
            <v>22.512499999999999</v>
          </cell>
          <cell r="C27">
            <v>29.7</v>
          </cell>
          <cell r="D27">
            <v>20.100000000000001</v>
          </cell>
          <cell r="E27">
            <v>88.75</v>
          </cell>
          <cell r="F27">
            <v>98</v>
          </cell>
          <cell r="G27">
            <v>56</v>
          </cell>
          <cell r="H27">
            <v>11.16</v>
          </cell>
          <cell r="I27" t="str">
            <v>SO</v>
          </cell>
          <cell r="J27">
            <v>50.04</v>
          </cell>
          <cell r="K27">
            <v>6.0000000000000009</v>
          </cell>
        </row>
        <row r="28">
          <cell r="B28">
            <v>24.529166666666665</v>
          </cell>
          <cell r="C28">
            <v>31.8</v>
          </cell>
          <cell r="D28">
            <v>19.600000000000001</v>
          </cell>
          <cell r="E28">
            <v>79.041666666666671</v>
          </cell>
          <cell r="F28">
            <v>97</v>
          </cell>
          <cell r="G28">
            <v>44</v>
          </cell>
          <cell r="H28">
            <v>12.24</v>
          </cell>
          <cell r="I28" t="str">
            <v>SO</v>
          </cell>
          <cell r="J28">
            <v>27.720000000000002</v>
          </cell>
          <cell r="K28">
            <v>0</v>
          </cell>
        </row>
        <row r="29">
          <cell r="B29">
            <v>26.241666666666664</v>
          </cell>
          <cell r="C29">
            <v>32.9</v>
          </cell>
          <cell r="D29">
            <v>21.1</v>
          </cell>
          <cell r="E29">
            <v>75.958333333333329</v>
          </cell>
          <cell r="F29">
            <v>97</v>
          </cell>
          <cell r="G29">
            <v>44</v>
          </cell>
          <cell r="H29">
            <v>14.76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26.395833333333329</v>
          </cell>
          <cell r="C30">
            <v>32.700000000000003</v>
          </cell>
          <cell r="D30">
            <v>21</v>
          </cell>
          <cell r="E30">
            <v>73</v>
          </cell>
          <cell r="F30">
            <v>97</v>
          </cell>
          <cell r="G30">
            <v>44</v>
          </cell>
          <cell r="H30">
            <v>16.2</v>
          </cell>
          <cell r="I30" t="str">
            <v>SO</v>
          </cell>
          <cell r="J30">
            <v>41.04</v>
          </cell>
          <cell r="K30">
            <v>0</v>
          </cell>
        </row>
        <row r="31">
          <cell r="B31">
            <v>25.437500000000004</v>
          </cell>
          <cell r="C31">
            <v>33.4</v>
          </cell>
          <cell r="D31">
            <v>21</v>
          </cell>
          <cell r="E31">
            <v>75.666666666666671</v>
          </cell>
          <cell r="F31">
            <v>92</v>
          </cell>
          <cell r="G31">
            <v>44</v>
          </cell>
          <cell r="H31">
            <v>11.879999999999999</v>
          </cell>
          <cell r="I31" t="str">
            <v>SO</v>
          </cell>
          <cell r="J31">
            <v>41.04</v>
          </cell>
          <cell r="K31">
            <v>2.8000000000000003</v>
          </cell>
        </row>
        <row r="32">
          <cell r="B32">
            <v>26.2</v>
          </cell>
          <cell r="C32">
            <v>34.299999999999997</v>
          </cell>
          <cell r="D32">
            <v>20.8</v>
          </cell>
          <cell r="E32">
            <v>75.5</v>
          </cell>
          <cell r="F32">
            <v>96</v>
          </cell>
          <cell r="G32">
            <v>37</v>
          </cell>
          <cell r="H32">
            <v>7.9200000000000008</v>
          </cell>
          <cell r="I32" t="str">
            <v>SO</v>
          </cell>
          <cell r="J32">
            <v>28.08</v>
          </cell>
          <cell r="K32">
            <v>0.2</v>
          </cell>
        </row>
        <row r="33">
          <cell r="B33">
            <v>25.008333333333329</v>
          </cell>
          <cell r="C33">
            <v>33.6</v>
          </cell>
          <cell r="D33">
            <v>21.3</v>
          </cell>
          <cell r="E33">
            <v>82.25</v>
          </cell>
          <cell r="F33">
            <v>97</v>
          </cell>
          <cell r="G33">
            <v>45</v>
          </cell>
          <cell r="H33">
            <v>10.08</v>
          </cell>
          <cell r="I33" t="str">
            <v>SO</v>
          </cell>
          <cell r="J33">
            <v>36</v>
          </cell>
          <cell r="K33">
            <v>0</v>
          </cell>
        </row>
        <row r="34">
          <cell r="B34">
            <v>24.404166666666669</v>
          </cell>
          <cell r="C34">
            <v>32.299999999999997</v>
          </cell>
          <cell r="D34">
            <v>20.9</v>
          </cell>
          <cell r="E34">
            <v>84.916666666666671</v>
          </cell>
          <cell r="F34">
            <v>97</v>
          </cell>
          <cell r="G34">
            <v>50</v>
          </cell>
          <cell r="H34">
            <v>25.56</v>
          </cell>
          <cell r="I34" t="str">
            <v>SO</v>
          </cell>
          <cell r="J34">
            <v>56.88</v>
          </cell>
          <cell r="K34">
            <v>22.799999999999997</v>
          </cell>
        </row>
        <row r="35">
          <cell r="B35">
            <v>25.383333333333336</v>
          </cell>
          <cell r="C35">
            <v>32.4</v>
          </cell>
          <cell r="D35">
            <v>21.2</v>
          </cell>
          <cell r="E35">
            <v>81.125</v>
          </cell>
          <cell r="F35">
            <v>98</v>
          </cell>
          <cell r="G35">
            <v>48</v>
          </cell>
          <cell r="H35">
            <v>12.24</v>
          </cell>
          <cell r="I35" t="str">
            <v>SO</v>
          </cell>
          <cell r="J35">
            <v>30.6</v>
          </cell>
          <cell r="K35">
            <v>1.5999999999999999</v>
          </cell>
        </row>
        <row r="36">
          <cell r="I36" t="str">
            <v>SO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25.683333333333334</v>
          </cell>
          <cell r="C5">
            <v>30.3</v>
          </cell>
          <cell r="D5">
            <v>21.7</v>
          </cell>
          <cell r="E5">
            <v>70.583333333333329</v>
          </cell>
          <cell r="F5">
            <v>89</v>
          </cell>
          <cell r="G5">
            <v>54</v>
          </cell>
          <cell r="H5">
            <v>17.28</v>
          </cell>
          <cell r="I5" t="str">
            <v>SE</v>
          </cell>
          <cell r="J5">
            <v>37.080000000000005</v>
          </cell>
          <cell r="K5">
            <v>0</v>
          </cell>
        </row>
        <row r="6">
          <cell r="B6">
            <v>26.266666666666669</v>
          </cell>
          <cell r="C6">
            <v>33.6</v>
          </cell>
          <cell r="D6">
            <v>21.9</v>
          </cell>
          <cell r="E6">
            <v>77.083333333333329</v>
          </cell>
          <cell r="F6">
            <v>93</v>
          </cell>
          <cell r="G6">
            <v>39</v>
          </cell>
          <cell r="H6">
            <v>16.920000000000002</v>
          </cell>
          <cell r="I6" t="str">
            <v>NE</v>
          </cell>
          <cell r="J6">
            <v>39.96</v>
          </cell>
          <cell r="K6">
            <v>3.4000000000000004</v>
          </cell>
        </row>
        <row r="7">
          <cell r="B7">
            <v>25.266666666666669</v>
          </cell>
          <cell r="C7">
            <v>33.5</v>
          </cell>
          <cell r="D7">
            <v>21</v>
          </cell>
          <cell r="E7">
            <v>77.875</v>
          </cell>
          <cell r="F7">
            <v>94</v>
          </cell>
          <cell r="G7">
            <v>39</v>
          </cell>
          <cell r="H7">
            <v>33.480000000000004</v>
          </cell>
          <cell r="I7" t="str">
            <v>N</v>
          </cell>
          <cell r="J7">
            <v>69.84</v>
          </cell>
          <cell r="K7">
            <v>17.400000000000002</v>
          </cell>
        </row>
        <row r="8">
          <cell r="B8">
            <v>26.241666666666671</v>
          </cell>
          <cell r="C8">
            <v>33</v>
          </cell>
          <cell r="D8">
            <v>22.1</v>
          </cell>
          <cell r="E8">
            <v>75.791666666666671</v>
          </cell>
          <cell r="F8">
            <v>93</v>
          </cell>
          <cell r="G8">
            <v>46</v>
          </cell>
          <cell r="H8">
            <v>20.88</v>
          </cell>
          <cell r="I8" t="str">
            <v>O</v>
          </cell>
          <cell r="J8">
            <v>51.12</v>
          </cell>
          <cell r="K8">
            <v>13</v>
          </cell>
        </row>
        <row r="9">
          <cell r="B9">
            <v>27.670833333333331</v>
          </cell>
          <cell r="C9">
            <v>34.299999999999997</v>
          </cell>
          <cell r="D9">
            <v>22.7</v>
          </cell>
          <cell r="E9">
            <v>72.75</v>
          </cell>
          <cell r="F9">
            <v>94</v>
          </cell>
          <cell r="G9">
            <v>40</v>
          </cell>
          <cell r="H9">
            <v>21.6</v>
          </cell>
          <cell r="I9" t="str">
            <v>NO</v>
          </cell>
          <cell r="J9">
            <v>40.680000000000007</v>
          </cell>
          <cell r="K9">
            <v>6.6000000000000005</v>
          </cell>
        </row>
        <row r="10">
          <cell r="B10">
            <v>26.704166666666676</v>
          </cell>
          <cell r="C10">
            <v>34.5</v>
          </cell>
          <cell r="D10">
            <v>23.2</v>
          </cell>
          <cell r="E10">
            <v>74.25</v>
          </cell>
          <cell r="F10">
            <v>89</v>
          </cell>
          <cell r="G10">
            <v>44</v>
          </cell>
          <cell r="H10">
            <v>15.120000000000001</v>
          </cell>
          <cell r="I10" t="str">
            <v>N</v>
          </cell>
          <cell r="J10">
            <v>40.32</v>
          </cell>
          <cell r="K10">
            <v>1.4</v>
          </cell>
        </row>
        <row r="11">
          <cell r="B11">
            <v>27.095833333333335</v>
          </cell>
          <cell r="C11">
            <v>34.5</v>
          </cell>
          <cell r="D11">
            <v>21.9</v>
          </cell>
          <cell r="E11">
            <v>67.708333333333329</v>
          </cell>
          <cell r="F11">
            <v>89</v>
          </cell>
          <cell r="G11">
            <v>34</v>
          </cell>
          <cell r="H11">
            <v>30.6</v>
          </cell>
          <cell r="I11" t="str">
            <v>N</v>
          </cell>
          <cell r="J11">
            <v>47.88</v>
          </cell>
          <cell r="K11">
            <v>0</v>
          </cell>
        </row>
        <row r="12">
          <cell r="B12">
            <v>26.229166666666668</v>
          </cell>
          <cell r="C12">
            <v>34</v>
          </cell>
          <cell r="D12">
            <v>21.1</v>
          </cell>
          <cell r="E12">
            <v>70.625</v>
          </cell>
          <cell r="F12">
            <v>91</v>
          </cell>
          <cell r="G12">
            <v>40</v>
          </cell>
          <cell r="H12">
            <v>14.76</v>
          </cell>
          <cell r="I12" t="str">
            <v>O</v>
          </cell>
          <cell r="J12">
            <v>47.88</v>
          </cell>
          <cell r="K12">
            <v>0</v>
          </cell>
        </row>
        <row r="13">
          <cell r="B13">
            <v>26.091666666666669</v>
          </cell>
          <cell r="C13">
            <v>33.6</v>
          </cell>
          <cell r="D13">
            <v>22.2</v>
          </cell>
          <cell r="E13">
            <v>74.916666666666671</v>
          </cell>
          <cell r="F13">
            <v>90</v>
          </cell>
          <cell r="G13">
            <v>40</v>
          </cell>
          <cell r="H13">
            <v>21.6</v>
          </cell>
          <cell r="I13" t="str">
            <v>N</v>
          </cell>
          <cell r="J13">
            <v>42.480000000000004</v>
          </cell>
          <cell r="K13">
            <v>0</v>
          </cell>
        </row>
        <row r="14">
          <cell r="B14">
            <v>25.043478260869559</v>
          </cell>
          <cell r="C14">
            <v>31.5</v>
          </cell>
          <cell r="D14">
            <v>21.8</v>
          </cell>
          <cell r="E14">
            <v>81.304347826086953</v>
          </cell>
          <cell r="F14">
            <v>95</v>
          </cell>
          <cell r="G14">
            <v>53</v>
          </cell>
          <cell r="H14">
            <v>23.040000000000003</v>
          </cell>
          <cell r="I14" t="str">
            <v>N</v>
          </cell>
          <cell r="J14">
            <v>43.2</v>
          </cell>
          <cell r="K14">
            <v>33</v>
          </cell>
        </row>
        <row r="15">
          <cell r="B15">
            <v>26.552631578947366</v>
          </cell>
          <cell r="C15">
            <v>32.799999999999997</v>
          </cell>
          <cell r="D15">
            <v>21.8</v>
          </cell>
          <cell r="E15">
            <v>74.05263157894737</v>
          </cell>
          <cell r="F15">
            <v>95</v>
          </cell>
          <cell r="G15">
            <v>39</v>
          </cell>
          <cell r="H15">
            <v>21.240000000000002</v>
          </cell>
          <cell r="I15" t="str">
            <v>O</v>
          </cell>
          <cell r="J15">
            <v>52.56</v>
          </cell>
          <cell r="K15">
            <v>3.6000000000000005</v>
          </cell>
        </row>
        <row r="16">
          <cell r="B16">
            <v>27.158333333333335</v>
          </cell>
          <cell r="C16">
            <v>33.700000000000003</v>
          </cell>
          <cell r="D16">
            <v>22.7</v>
          </cell>
          <cell r="E16">
            <v>71.958333333333329</v>
          </cell>
          <cell r="F16">
            <v>88</v>
          </cell>
          <cell r="G16">
            <v>40</v>
          </cell>
          <cell r="H16">
            <v>15.840000000000002</v>
          </cell>
          <cell r="I16" t="str">
            <v>O</v>
          </cell>
          <cell r="J16">
            <v>44.28</v>
          </cell>
          <cell r="K16">
            <v>0.2</v>
          </cell>
        </row>
        <row r="17">
          <cell r="B17">
            <v>26.286956521739132</v>
          </cell>
          <cell r="C17">
            <v>32.4</v>
          </cell>
          <cell r="D17">
            <v>23.1</v>
          </cell>
          <cell r="E17">
            <v>81.173913043478265</v>
          </cell>
          <cell r="F17">
            <v>94</v>
          </cell>
          <cell r="G17">
            <v>50</v>
          </cell>
          <cell r="H17">
            <v>12.96</v>
          </cell>
          <cell r="I17" t="str">
            <v>N</v>
          </cell>
          <cell r="J17">
            <v>32.76</v>
          </cell>
          <cell r="K17">
            <v>9.2000000000000011</v>
          </cell>
        </row>
        <row r="18">
          <cell r="B18">
            <v>24.211764705882356</v>
          </cell>
          <cell r="C18">
            <v>29.8</v>
          </cell>
          <cell r="D18">
            <v>22.4</v>
          </cell>
          <cell r="E18">
            <v>87.117647058823536</v>
          </cell>
          <cell r="F18">
            <v>94</v>
          </cell>
          <cell r="G18">
            <v>63</v>
          </cell>
          <cell r="H18">
            <v>22.68</v>
          </cell>
          <cell r="I18" t="str">
            <v>N</v>
          </cell>
          <cell r="J18">
            <v>33.840000000000003</v>
          </cell>
          <cell r="K18">
            <v>0.8</v>
          </cell>
        </row>
        <row r="19">
          <cell r="B19">
            <v>25.858823529411769</v>
          </cell>
          <cell r="C19">
            <v>30.8</v>
          </cell>
          <cell r="D19">
            <v>22.7</v>
          </cell>
          <cell r="E19">
            <v>80.882352941176464</v>
          </cell>
          <cell r="F19">
            <v>95</v>
          </cell>
          <cell r="G19">
            <v>57</v>
          </cell>
          <cell r="H19">
            <v>21.240000000000002</v>
          </cell>
          <cell r="I19" t="str">
            <v>SE</v>
          </cell>
          <cell r="J19">
            <v>38.880000000000003</v>
          </cell>
          <cell r="K19">
            <v>14.4</v>
          </cell>
        </row>
        <row r="20">
          <cell r="B20">
            <v>24.720000000000002</v>
          </cell>
          <cell r="C20">
            <v>29.2</v>
          </cell>
          <cell r="D20">
            <v>21.2</v>
          </cell>
          <cell r="E20">
            <v>77.533333333333331</v>
          </cell>
          <cell r="F20">
            <v>94</v>
          </cell>
          <cell r="G20">
            <v>55</v>
          </cell>
          <cell r="H20">
            <v>18.36</v>
          </cell>
          <cell r="I20" t="str">
            <v>L</v>
          </cell>
          <cell r="J20">
            <v>39.24</v>
          </cell>
          <cell r="K20">
            <v>0.60000000000000009</v>
          </cell>
        </row>
        <row r="21">
          <cell r="B21">
            <v>26.190909090909091</v>
          </cell>
          <cell r="C21">
            <v>31.4</v>
          </cell>
          <cell r="D21">
            <v>20.6</v>
          </cell>
          <cell r="E21">
            <v>67.045454545454547</v>
          </cell>
          <cell r="F21">
            <v>90</v>
          </cell>
          <cell r="G21">
            <v>36</v>
          </cell>
          <cell r="H21">
            <v>16.920000000000002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27.472727272727266</v>
          </cell>
          <cell r="C22">
            <v>32.9</v>
          </cell>
          <cell r="D22">
            <v>21.7</v>
          </cell>
          <cell r="E22">
            <v>61.863636363636367</v>
          </cell>
          <cell r="F22">
            <v>89</v>
          </cell>
          <cell r="G22">
            <v>35</v>
          </cell>
          <cell r="H22">
            <v>13.68</v>
          </cell>
          <cell r="I22" t="str">
            <v>NE</v>
          </cell>
          <cell r="J22">
            <v>27.36</v>
          </cell>
          <cell r="K22">
            <v>0</v>
          </cell>
        </row>
        <row r="23">
          <cell r="B23">
            <v>24.526086956521741</v>
          </cell>
          <cell r="C23">
            <v>31.9</v>
          </cell>
          <cell r="D23">
            <v>21.1</v>
          </cell>
          <cell r="E23">
            <v>76.782608695652172</v>
          </cell>
          <cell r="F23">
            <v>92</v>
          </cell>
          <cell r="G23">
            <v>36</v>
          </cell>
          <cell r="H23">
            <v>19.8</v>
          </cell>
          <cell r="I23" t="str">
            <v>O</v>
          </cell>
          <cell r="J23">
            <v>37.080000000000005</v>
          </cell>
          <cell r="K23">
            <v>0.6</v>
          </cell>
        </row>
        <row r="24">
          <cell r="B24">
            <v>25.474999999999998</v>
          </cell>
          <cell r="C24">
            <v>32.700000000000003</v>
          </cell>
          <cell r="D24">
            <v>20.8</v>
          </cell>
          <cell r="E24">
            <v>70.375</v>
          </cell>
          <cell r="F24">
            <v>93</v>
          </cell>
          <cell r="G24">
            <v>35</v>
          </cell>
          <cell r="H24">
            <v>18.36</v>
          </cell>
          <cell r="I24" t="str">
            <v>NE</v>
          </cell>
          <cell r="J24">
            <v>36.36</v>
          </cell>
          <cell r="K24">
            <v>0.2</v>
          </cell>
        </row>
        <row r="25">
          <cell r="B25">
            <v>22.775000000000006</v>
          </cell>
          <cell r="C25">
            <v>29.5</v>
          </cell>
          <cell r="D25">
            <v>19.600000000000001</v>
          </cell>
          <cell r="E25">
            <v>82.458333333333329</v>
          </cell>
          <cell r="F25">
            <v>95</v>
          </cell>
          <cell r="G25">
            <v>55</v>
          </cell>
          <cell r="H25">
            <v>17.28</v>
          </cell>
          <cell r="I25" t="str">
            <v>L</v>
          </cell>
          <cell r="J25">
            <v>59.04</v>
          </cell>
          <cell r="K25">
            <v>76.399999999999991</v>
          </cell>
        </row>
        <row r="26">
          <cell r="B26">
            <v>24.720833333333331</v>
          </cell>
          <cell r="C26">
            <v>31.8</v>
          </cell>
          <cell r="D26">
            <v>20.2</v>
          </cell>
          <cell r="E26">
            <v>77.583333333333329</v>
          </cell>
          <cell r="F26">
            <v>94</v>
          </cell>
          <cell r="G26">
            <v>46</v>
          </cell>
          <cell r="H26">
            <v>11.520000000000001</v>
          </cell>
          <cell r="I26" t="str">
            <v>L</v>
          </cell>
          <cell r="J26">
            <v>23.040000000000003</v>
          </cell>
          <cell r="K26">
            <v>0.2</v>
          </cell>
        </row>
        <row r="27">
          <cell r="B27">
            <v>27.337500000000002</v>
          </cell>
          <cell r="C27">
            <v>34.5</v>
          </cell>
          <cell r="D27">
            <v>21.3</v>
          </cell>
          <cell r="E27">
            <v>66.833333333333329</v>
          </cell>
          <cell r="F27">
            <v>93</v>
          </cell>
          <cell r="G27">
            <v>33</v>
          </cell>
          <cell r="H27">
            <v>16.920000000000002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27.041666666666668</v>
          </cell>
          <cell r="C28">
            <v>33.700000000000003</v>
          </cell>
          <cell r="D28">
            <v>21.2</v>
          </cell>
          <cell r="E28">
            <v>70</v>
          </cell>
          <cell r="F28">
            <v>93</v>
          </cell>
          <cell r="G28">
            <v>35</v>
          </cell>
          <cell r="H28">
            <v>14.04</v>
          </cell>
          <cell r="I28" t="str">
            <v>SO</v>
          </cell>
          <cell r="J28">
            <v>24.48</v>
          </cell>
          <cell r="K28">
            <v>0</v>
          </cell>
        </row>
        <row r="29">
          <cell r="B29">
            <v>28.825000000000003</v>
          </cell>
          <cell r="C29">
            <v>36</v>
          </cell>
          <cell r="D29">
            <v>23.3</v>
          </cell>
          <cell r="E29">
            <v>63.958333333333336</v>
          </cell>
          <cell r="F29">
            <v>91</v>
          </cell>
          <cell r="G29">
            <v>27</v>
          </cell>
          <cell r="H29">
            <v>18.36</v>
          </cell>
          <cell r="I29" t="str">
            <v>SO</v>
          </cell>
          <cell r="J29">
            <v>31.319999999999997</v>
          </cell>
          <cell r="K29">
            <v>0</v>
          </cell>
        </row>
        <row r="30">
          <cell r="B30">
            <v>27.416666666666668</v>
          </cell>
          <cell r="C30">
            <v>36.1</v>
          </cell>
          <cell r="D30">
            <v>21.9</v>
          </cell>
          <cell r="E30">
            <v>64.083333333333329</v>
          </cell>
          <cell r="F30">
            <v>89</v>
          </cell>
          <cell r="G30">
            <v>35</v>
          </cell>
          <cell r="H30">
            <v>24.48</v>
          </cell>
          <cell r="I30" t="str">
            <v>SO</v>
          </cell>
          <cell r="J30">
            <v>57.6</v>
          </cell>
          <cell r="K30">
            <v>0</v>
          </cell>
        </row>
        <row r="31">
          <cell r="B31">
            <v>27.341666666666658</v>
          </cell>
          <cell r="C31">
            <v>34.299999999999997</v>
          </cell>
          <cell r="D31">
            <v>22</v>
          </cell>
          <cell r="E31">
            <v>68.083333333333329</v>
          </cell>
          <cell r="F31">
            <v>89</v>
          </cell>
          <cell r="G31">
            <v>41</v>
          </cell>
          <cell r="H31">
            <v>20.52</v>
          </cell>
          <cell r="I31" t="str">
            <v>SO</v>
          </cell>
          <cell r="J31">
            <v>46.080000000000005</v>
          </cell>
          <cell r="K31">
            <v>0.2</v>
          </cell>
        </row>
        <row r="32">
          <cell r="B32">
            <v>26.512500000000003</v>
          </cell>
          <cell r="C32">
            <v>35.1</v>
          </cell>
          <cell r="D32">
            <v>22</v>
          </cell>
          <cell r="E32">
            <v>74.5</v>
          </cell>
          <cell r="F32">
            <v>92</v>
          </cell>
          <cell r="G32">
            <v>40</v>
          </cell>
          <cell r="H32">
            <v>27</v>
          </cell>
          <cell r="I32" t="str">
            <v>O</v>
          </cell>
          <cell r="J32">
            <v>51.480000000000004</v>
          </cell>
          <cell r="K32">
            <v>0</v>
          </cell>
        </row>
        <row r="33">
          <cell r="B33">
            <v>26.124999999999996</v>
          </cell>
          <cell r="C33">
            <v>33.1</v>
          </cell>
          <cell r="D33">
            <v>21.7</v>
          </cell>
          <cell r="E33">
            <v>75.416666666666671</v>
          </cell>
          <cell r="F33">
            <v>92</v>
          </cell>
          <cell r="G33">
            <v>47</v>
          </cell>
          <cell r="H33">
            <v>20.88</v>
          </cell>
          <cell r="I33" t="str">
            <v>N</v>
          </cell>
          <cell r="J33">
            <v>50.4</v>
          </cell>
          <cell r="K33">
            <v>0</v>
          </cell>
        </row>
        <row r="34">
          <cell r="B34">
            <v>26.400000000000002</v>
          </cell>
          <cell r="C34">
            <v>32.1</v>
          </cell>
          <cell r="D34">
            <v>22.5</v>
          </cell>
          <cell r="E34">
            <v>71.541666666666671</v>
          </cell>
          <cell r="F34">
            <v>90</v>
          </cell>
          <cell r="G34">
            <v>42</v>
          </cell>
          <cell r="H34">
            <v>19.079999999999998</v>
          </cell>
          <cell r="I34" t="str">
            <v>N</v>
          </cell>
          <cell r="J34">
            <v>41.04</v>
          </cell>
          <cell r="K34">
            <v>1</v>
          </cell>
        </row>
        <row r="35">
          <cell r="B35">
            <v>26.187499999999996</v>
          </cell>
          <cell r="C35">
            <v>32.9</v>
          </cell>
          <cell r="D35">
            <v>21.7</v>
          </cell>
          <cell r="E35">
            <v>69.25</v>
          </cell>
          <cell r="F35">
            <v>92</v>
          </cell>
          <cell r="G35">
            <v>35</v>
          </cell>
          <cell r="H35">
            <v>12.24</v>
          </cell>
          <cell r="I35" t="str">
            <v>SO</v>
          </cell>
          <cell r="J35">
            <v>33.840000000000003</v>
          </cell>
          <cell r="K35">
            <v>0</v>
          </cell>
        </row>
        <row r="36">
          <cell r="I36" t="str">
            <v>SE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23.204166666666662</v>
          </cell>
          <cell r="C5">
            <v>29.9</v>
          </cell>
          <cell r="D5">
            <v>17.399999999999999</v>
          </cell>
          <cell r="E5">
            <v>72.458333333333329</v>
          </cell>
          <cell r="F5">
            <v>90</v>
          </cell>
          <cell r="G5">
            <v>53</v>
          </cell>
          <cell r="H5">
            <v>23.759999999999998</v>
          </cell>
          <cell r="I5" t="str">
            <v>NO</v>
          </cell>
          <cell r="J5">
            <v>44.64</v>
          </cell>
          <cell r="K5">
            <v>0</v>
          </cell>
        </row>
        <row r="6">
          <cell r="B6">
            <v>23.941666666666666</v>
          </cell>
          <cell r="C6">
            <v>28.8</v>
          </cell>
          <cell r="D6">
            <v>20.3</v>
          </cell>
          <cell r="E6">
            <v>72.625</v>
          </cell>
          <cell r="F6">
            <v>85</v>
          </cell>
          <cell r="G6">
            <v>52</v>
          </cell>
          <cell r="H6">
            <v>21.6</v>
          </cell>
          <cell r="I6" t="str">
            <v>NO</v>
          </cell>
          <cell r="J6">
            <v>37.800000000000004</v>
          </cell>
          <cell r="K6">
            <v>0</v>
          </cell>
        </row>
        <row r="7">
          <cell r="B7">
            <v>23.029166666666669</v>
          </cell>
          <cell r="C7">
            <v>26.5</v>
          </cell>
          <cell r="D7">
            <v>18.600000000000001</v>
          </cell>
          <cell r="E7">
            <v>80.541666666666671</v>
          </cell>
          <cell r="F7">
            <v>95</v>
          </cell>
          <cell r="G7">
            <v>67</v>
          </cell>
          <cell r="H7">
            <v>14.76</v>
          </cell>
          <cell r="I7" t="str">
            <v>N</v>
          </cell>
          <cell r="J7">
            <v>31.319999999999997</v>
          </cell>
          <cell r="K7">
            <v>12.2</v>
          </cell>
        </row>
        <row r="8">
          <cell r="B8">
            <v>23.812500000000004</v>
          </cell>
          <cell r="C8">
            <v>29.2</v>
          </cell>
          <cell r="D8">
            <v>19.5</v>
          </cell>
          <cell r="E8">
            <v>73.125</v>
          </cell>
          <cell r="F8">
            <v>92</v>
          </cell>
          <cell r="G8">
            <v>43</v>
          </cell>
          <cell r="H8">
            <v>13.32</v>
          </cell>
          <cell r="I8" t="str">
            <v>SO</v>
          </cell>
          <cell r="J8">
            <v>27.36</v>
          </cell>
          <cell r="K8">
            <v>0</v>
          </cell>
        </row>
        <row r="9">
          <cell r="B9">
            <v>25.504166666666663</v>
          </cell>
          <cell r="C9">
            <v>33.299999999999997</v>
          </cell>
          <cell r="D9">
            <v>18.100000000000001</v>
          </cell>
          <cell r="E9">
            <v>63.291666666666664</v>
          </cell>
          <cell r="F9">
            <v>93</v>
          </cell>
          <cell r="G9">
            <v>33</v>
          </cell>
          <cell r="H9">
            <v>14.04</v>
          </cell>
          <cell r="I9" t="str">
            <v>NO</v>
          </cell>
          <cell r="J9">
            <v>29.880000000000003</v>
          </cell>
          <cell r="K9">
            <v>0</v>
          </cell>
        </row>
        <row r="10">
          <cell r="B10">
            <v>26.891666666666666</v>
          </cell>
          <cell r="C10">
            <v>32.700000000000003</v>
          </cell>
          <cell r="D10">
            <v>22.7</v>
          </cell>
          <cell r="E10">
            <v>62.041666666666664</v>
          </cell>
          <cell r="F10">
            <v>79</v>
          </cell>
          <cell r="G10">
            <v>46</v>
          </cell>
          <cell r="H10">
            <v>18</v>
          </cell>
          <cell r="I10" t="str">
            <v>NO</v>
          </cell>
          <cell r="J10">
            <v>41.04</v>
          </cell>
          <cell r="K10">
            <v>0</v>
          </cell>
        </row>
        <row r="11">
          <cell r="B11">
            <v>20.387499999999999</v>
          </cell>
          <cell r="C11">
            <v>24</v>
          </cell>
          <cell r="D11">
            <v>18.899999999999999</v>
          </cell>
          <cell r="E11">
            <v>88.25</v>
          </cell>
          <cell r="F11">
            <v>96</v>
          </cell>
          <cell r="G11">
            <v>69</v>
          </cell>
          <cell r="H11">
            <v>12.24</v>
          </cell>
          <cell r="I11" t="str">
            <v>NO</v>
          </cell>
          <cell r="J11">
            <v>31.319999999999997</v>
          </cell>
          <cell r="K11">
            <v>74.599999999999994</v>
          </cell>
        </row>
        <row r="12">
          <cell r="B12">
            <v>19.645833333333332</v>
          </cell>
          <cell r="C12">
            <v>22.5</v>
          </cell>
          <cell r="D12">
            <v>18.3</v>
          </cell>
          <cell r="E12">
            <v>94.416666666666671</v>
          </cell>
          <cell r="F12">
            <v>96</v>
          </cell>
          <cell r="G12">
            <v>88</v>
          </cell>
          <cell r="H12">
            <v>15.840000000000002</v>
          </cell>
          <cell r="I12" t="str">
            <v>NE</v>
          </cell>
          <cell r="J12">
            <v>30.6</v>
          </cell>
          <cell r="K12">
            <v>6</v>
          </cell>
        </row>
        <row r="13">
          <cell r="B13">
            <v>21.1</v>
          </cell>
          <cell r="C13">
            <v>26.3</v>
          </cell>
          <cell r="D13">
            <v>19.399999999999999</v>
          </cell>
          <cell r="E13">
            <v>93.166666666666671</v>
          </cell>
          <cell r="F13">
            <v>96</v>
          </cell>
          <cell r="G13">
            <v>75</v>
          </cell>
          <cell r="H13">
            <v>15.840000000000002</v>
          </cell>
          <cell r="I13" t="str">
            <v>NE</v>
          </cell>
          <cell r="J13">
            <v>35.64</v>
          </cell>
          <cell r="K13">
            <v>34.4</v>
          </cell>
        </row>
        <row r="14">
          <cell r="B14">
            <v>22.945833333333329</v>
          </cell>
          <cell r="C14">
            <v>28</v>
          </cell>
          <cell r="D14">
            <v>20.100000000000001</v>
          </cell>
          <cell r="E14">
            <v>87.416666666666671</v>
          </cell>
          <cell r="F14">
            <v>96</v>
          </cell>
          <cell r="G14">
            <v>67</v>
          </cell>
          <cell r="H14">
            <v>19.440000000000001</v>
          </cell>
          <cell r="I14" t="str">
            <v>NO</v>
          </cell>
          <cell r="J14">
            <v>45.36</v>
          </cell>
          <cell r="K14">
            <v>0.8</v>
          </cell>
        </row>
        <row r="15">
          <cell r="B15">
            <v>22.633333333333329</v>
          </cell>
          <cell r="C15">
            <v>25.8</v>
          </cell>
          <cell r="D15">
            <v>21.2</v>
          </cell>
          <cell r="E15">
            <v>90.5</v>
          </cell>
          <cell r="F15">
            <v>96</v>
          </cell>
          <cell r="G15">
            <v>73</v>
          </cell>
          <cell r="H15">
            <v>17.64</v>
          </cell>
          <cell r="I15" t="str">
            <v>O</v>
          </cell>
          <cell r="J15">
            <v>39.6</v>
          </cell>
          <cell r="K15">
            <v>6.2</v>
          </cell>
        </row>
        <row r="16">
          <cell r="B16">
            <v>23.720833333333331</v>
          </cell>
          <cell r="C16">
            <v>29.5</v>
          </cell>
          <cell r="D16">
            <v>19.8</v>
          </cell>
          <cell r="E16">
            <v>78.25</v>
          </cell>
          <cell r="F16">
            <v>97</v>
          </cell>
          <cell r="G16">
            <v>49</v>
          </cell>
          <cell r="H16">
            <v>10.8</v>
          </cell>
          <cell r="I16" t="str">
            <v>SO</v>
          </cell>
          <cell r="J16">
            <v>24.12</v>
          </cell>
          <cell r="K16">
            <v>0.2</v>
          </cell>
        </row>
        <row r="17">
          <cell r="B17">
            <v>25.679166666666664</v>
          </cell>
          <cell r="C17">
            <v>31.8</v>
          </cell>
          <cell r="D17">
            <v>20.9</v>
          </cell>
          <cell r="E17">
            <v>70.208333333333329</v>
          </cell>
          <cell r="F17">
            <v>92</v>
          </cell>
          <cell r="G17">
            <v>50</v>
          </cell>
          <cell r="H17">
            <v>17.64</v>
          </cell>
          <cell r="I17" t="str">
            <v>NO</v>
          </cell>
          <cell r="J17">
            <v>34.56</v>
          </cell>
          <cell r="K17">
            <v>0.4</v>
          </cell>
        </row>
        <row r="18">
          <cell r="B18">
            <v>22.845833333333331</v>
          </cell>
          <cell r="C18">
            <v>28.4</v>
          </cell>
          <cell r="D18">
            <v>19.8</v>
          </cell>
          <cell r="E18">
            <v>77.833333333333329</v>
          </cell>
          <cell r="F18">
            <v>96</v>
          </cell>
          <cell r="G18">
            <v>40</v>
          </cell>
          <cell r="H18">
            <v>19.440000000000001</v>
          </cell>
          <cell r="I18" t="str">
            <v>S</v>
          </cell>
          <cell r="J18">
            <v>51.480000000000004</v>
          </cell>
          <cell r="K18">
            <v>54</v>
          </cell>
        </row>
        <row r="19">
          <cell r="B19">
            <v>21.770833333333332</v>
          </cell>
          <cell r="C19">
            <v>28.9</v>
          </cell>
          <cell r="D19">
            <v>16.2</v>
          </cell>
          <cell r="E19">
            <v>62.166666666666664</v>
          </cell>
          <cell r="F19">
            <v>70</v>
          </cell>
          <cell r="G19">
            <v>42</v>
          </cell>
          <cell r="H19">
            <v>13.68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21.845833333333331</v>
          </cell>
          <cell r="C20">
            <v>26.3</v>
          </cell>
          <cell r="D20">
            <v>16.7</v>
          </cell>
          <cell r="E20">
            <v>77.25</v>
          </cell>
          <cell r="F20">
            <v>91</v>
          </cell>
          <cell r="G20">
            <v>64</v>
          </cell>
          <cell r="H20">
            <v>28.8</v>
          </cell>
          <cell r="I20" t="str">
            <v>NE</v>
          </cell>
          <cell r="J20">
            <v>51.84</v>
          </cell>
          <cell r="K20">
            <v>0</v>
          </cell>
        </row>
        <row r="21">
          <cell r="B21">
            <v>23.891666666666666</v>
          </cell>
          <cell r="C21">
            <v>29.2</v>
          </cell>
          <cell r="D21">
            <v>20.100000000000001</v>
          </cell>
          <cell r="E21">
            <v>76.708333333333329</v>
          </cell>
          <cell r="F21">
            <v>95</v>
          </cell>
          <cell r="G21">
            <v>53</v>
          </cell>
          <cell r="H21">
            <v>18.720000000000002</v>
          </cell>
          <cell r="I21" t="str">
            <v>NE</v>
          </cell>
          <cell r="J21">
            <v>41.4</v>
          </cell>
          <cell r="K21">
            <v>0.8</v>
          </cell>
        </row>
        <row r="22">
          <cell r="B22">
            <v>23.720833333333328</v>
          </cell>
          <cell r="C22">
            <v>30.3</v>
          </cell>
          <cell r="D22">
            <v>18.899999999999999</v>
          </cell>
          <cell r="E22">
            <v>78.541666666666671</v>
          </cell>
          <cell r="F22">
            <v>96</v>
          </cell>
          <cell r="G22">
            <v>51</v>
          </cell>
          <cell r="H22">
            <v>22.68</v>
          </cell>
          <cell r="I22" t="str">
            <v>NO</v>
          </cell>
          <cell r="J22">
            <v>48.6</v>
          </cell>
          <cell r="K22">
            <v>1.8</v>
          </cell>
        </row>
        <row r="23">
          <cell r="B23">
            <v>23.670833333333331</v>
          </cell>
          <cell r="C23">
            <v>30.4</v>
          </cell>
          <cell r="D23">
            <v>19.7</v>
          </cell>
          <cell r="E23">
            <v>76.708333333333329</v>
          </cell>
          <cell r="F23">
            <v>95</v>
          </cell>
          <cell r="G23">
            <v>50</v>
          </cell>
          <cell r="H23">
            <v>15.840000000000002</v>
          </cell>
          <cell r="I23" t="str">
            <v>NO</v>
          </cell>
          <cell r="J23">
            <v>42.480000000000004</v>
          </cell>
          <cell r="K23">
            <v>1</v>
          </cell>
        </row>
        <row r="24">
          <cell r="B24">
            <v>20.899999999999995</v>
          </cell>
          <cell r="C24">
            <v>26.8</v>
          </cell>
          <cell r="D24">
            <v>18.600000000000001</v>
          </cell>
          <cell r="E24">
            <v>90.791666666666671</v>
          </cell>
          <cell r="F24">
            <v>96</v>
          </cell>
          <cell r="G24">
            <v>70</v>
          </cell>
          <cell r="H24">
            <v>14.76</v>
          </cell>
          <cell r="I24" t="str">
            <v>NO</v>
          </cell>
          <cell r="J24">
            <v>34.92</v>
          </cell>
          <cell r="K24">
            <v>70.2</v>
          </cell>
        </row>
        <row r="25">
          <cell r="B25">
            <v>22.174999999999997</v>
          </cell>
          <cell r="C25">
            <v>28.2</v>
          </cell>
          <cell r="D25">
            <v>18.899999999999999</v>
          </cell>
          <cell r="E25">
            <v>84</v>
          </cell>
          <cell r="F25">
            <v>96</v>
          </cell>
          <cell r="G25">
            <v>55</v>
          </cell>
          <cell r="H25">
            <v>15.840000000000002</v>
          </cell>
          <cell r="I25" t="str">
            <v>NO</v>
          </cell>
          <cell r="J25">
            <v>33.480000000000004</v>
          </cell>
          <cell r="K25">
            <v>0</v>
          </cell>
        </row>
        <row r="26">
          <cell r="B26">
            <v>22.583333333333332</v>
          </cell>
          <cell r="C26">
            <v>28.4</v>
          </cell>
          <cell r="D26">
            <v>19.3</v>
          </cell>
          <cell r="E26">
            <v>81.875</v>
          </cell>
          <cell r="F26">
            <v>96</v>
          </cell>
          <cell r="G26">
            <v>52</v>
          </cell>
          <cell r="H26">
            <v>18</v>
          </cell>
          <cell r="I26" t="str">
            <v>NO</v>
          </cell>
          <cell r="J26">
            <v>34.92</v>
          </cell>
          <cell r="K26">
            <v>5.6000000000000005</v>
          </cell>
        </row>
        <row r="27">
          <cell r="B27">
            <v>21.954166666666666</v>
          </cell>
          <cell r="C27">
            <v>28.4</v>
          </cell>
          <cell r="D27">
            <v>18.899999999999999</v>
          </cell>
          <cell r="E27">
            <v>84.125</v>
          </cell>
          <cell r="F27">
            <v>96</v>
          </cell>
          <cell r="G27">
            <v>55</v>
          </cell>
          <cell r="H27">
            <v>16.2</v>
          </cell>
          <cell r="I27" t="str">
            <v>NO</v>
          </cell>
          <cell r="J27">
            <v>47.16</v>
          </cell>
          <cell r="K27">
            <v>7.8</v>
          </cell>
        </row>
        <row r="28">
          <cell r="B28">
            <v>23.029166666666665</v>
          </cell>
          <cell r="C28">
            <v>30.5</v>
          </cell>
          <cell r="D28">
            <v>18.899999999999999</v>
          </cell>
          <cell r="E28">
            <v>79.041666666666671</v>
          </cell>
          <cell r="F28">
            <v>96</v>
          </cell>
          <cell r="G28">
            <v>43</v>
          </cell>
          <cell r="H28">
            <v>16.920000000000002</v>
          </cell>
          <cell r="I28" t="str">
            <v>NO</v>
          </cell>
          <cell r="J28">
            <v>34.56</v>
          </cell>
          <cell r="K28">
            <v>0.2</v>
          </cell>
        </row>
        <row r="29">
          <cell r="B29">
            <v>26.025000000000002</v>
          </cell>
          <cell r="C29">
            <v>32.200000000000003</v>
          </cell>
          <cell r="D29">
            <v>20.399999999999999</v>
          </cell>
          <cell r="E29">
            <v>70.333333333333329</v>
          </cell>
          <cell r="F29">
            <v>92</v>
          </cell>
          <cell r="G29">
            <v>40</v>
          </cell>
          <cell r="H29">
            <v>17.28</v>
          </cell>
          <cell r="I29" t="str">
            <v>NO</v>
          </cell>
          <cell r="J29">
            <v>42.12</v>
          </cell>
          <cell r="K29">
            <v>0</v>
          </cell>
        </row>
        <row r="30">
          <cell r="B30">
            <v>26.337500000000002</v>
          </cell>
          <cell r="C30">
            <v>31.9</v>
          </cell>
          <cell r="D30">
            <v>21</v>
          </cell>
          <cell r="E30">
            <v>66.583333333333329</v>
          </cell>
          <cell r="F30">
            <v>88</v>
          </cell>
          <cell r="G30">
            <v>42</v>
          </cell>
          <cell r="H30">
            <v>18</v>
          </cell>
          <cell r="I30" t="str">
            <v>NO</v>
          </cell>
          <cell r="J30">
            <v>45.72</v>
          </cell>
          <cell r="K30">
            <v>0</v>
          </cell>
        </row>
        <row r="31">
          <cell r="B31">
            <v>26.062499999999996</v>
          </cell>
          <cell r="C31">
            <v>32.299999999999997</v>
          </cell>
          <cell r="D31">
            <v>22.6</v>
          </cell>
          <cell r="E31">
            <v>69.083333333333329</v>
          </cell>
          <cell r="F31">
            <v>87</v>
          </cell>
          <cell r="G31">
            <v>45</v>
          </cell>
          <cell r="H31">
            <v>14.04</v>
          </cell>
          <cell r="I31" t="str">
            <v>NO</v>
          </cell>
          <cell r="J31">
            <v>36.36</v>
          </cell>
          <cell r="K31">
            <v>6.8</v>
          </cell>
        </row>
        <row r="32">
          <cell r="B32">
            <v>25.958333333333329</v>
          </cell>
          <cell r="C32">
            <v>32.6</v>
          </cell>
          <cell r="D32">
            <v>21.4</v>
          </cell>
          <cell r="E32">
            <v>71.208333333333329</v>
          </cell>
          <cell r="F32">
            <v>90</v>
          </cell>
          <cell r="G32">
            <v>42</v>
          </cell>
          <cell r="H32">
            <v>12.24</v>
          </cell>
          <cell r="I32" t="str">
            <v>NO</v>
          </cell>
          <cell r="J32">
            <v>50.04</v>
          </cell>
          <cell r="K32">
            <v>0</v>
          </cell>
        </row>
        <row r="33">
          <cell r="B33">
            <v>24.537500000000005</v>
          </cell>
          <cell r="C33">
            <v>32.1</v>
          </cell>
          <cell r="D33">
            <v>20.399999999999999</v>
          </cell>
          <cell r="E33">
            <v>80.958333333333329</v>
          </cell>
          <cell r="F33">
            <v>91</v>
          </cell>
          <cell r="G33">
            <v>55</v>
          </cell>
          <cell r="H33">
            <v>11.520000000000001</v>
          </cell>
          <cell r="I33" t="str">
            <v>NO</v>
          </cell>
          <cell r="J33">
            <v>52.2</v>
          </cell>
          <cell r="K33">
            <v>58.8</v>
          </cell>
        </row>
        <row r="34">
          <cell r="B34">
            <v>23.370833333333334</v>
          </cell>
          <cell r="C34">
            <v>31.1</v>
          </cell>
          <cell r="D34">
            <v>20.7</v>
          </cell>
          <cell r="E34">
            <v>86.125</v>
          </cell>
          <cell r="F34">
            <v>93</v>
          </cell>
          <cell r="G34">
            <v>61</v>
          </cell>
          <cell r="H34">
            <v>13.68</v>
          </cell>
          <cell r="I34" t="str">
            <v>NO</v>
          </cell>
          <cell r="J34">
            <v>39.96</v>
          </cell>
          <cell r="K34">
            <v>19.600000000000001</v>
          </cell>
        </row>
        <row r="35">
          <cell r="B35">
            <v>23.866666666666664</v>
          </cell>
          <cell r="C35">
            <v>29.9</v>
          </cell>
          <cell r="D35">
            <v>20.5</v>
          </cell>
          <cell r="E35">
            <v>84.333333333333329</v>
          </cell>
          <cell r="F35">
            <v>94</v>
          </cell>
          <cell r="G35">
            <v>65</v>
          </cell>
          <cell r="H35">
            <v>16.920000000000002</v>
          </cell>
          <cell r="I35" t="str">
            <v>NO</v>
          </cell>
          <cell r="J35">
            <v>41.76</v>
          </cell>
          <cell r="K35">
            <v>1</v>
          </cell>
        </row>
        <row r="36">
          <cell r="I36" t="str">
            <v>NO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27.887499999999999</v>
          </cell>
          <cell r="C5">
            <v>34.4</v>
          </cell>
          <cell r="D5">
            <v>23.3</v>
          </cell>
          <cell r="E5">
            <v>69.458333333333329</v>
          </cell>
          <cell r="F5">
            <v>84</v>
          </cell>
          <cell r="G5">
            <v>53</v>
          </cell>
          <cell r="H5">
            <v>18.720000000000002</v>
          </cell>
          <cell r="I5" t="str">
            <v>S</v>
          </cell>
          <cell r="J5">
            <v>35.64</v>
          </cell>
          <cell r="K5" t="str">
            <v>*</v>
          </cell>
        </row>
        <row r="6">
          <cell r="B6">
            <v>26.908333333333335</v>
          </cell>
          <cell r="C6">
            <v>31.7</v>
          </cell>
          <cell r="D6">
            <v>24</v>
          </cell>
          <cell r="E6">
            <v>76.625</v>
          </cell>
          <cell r="F6">
            <v>88</v>
          </cell>
          <cell r="G6">
            <v>59</v>
          </cell>
          <cell r="H6">
            <v>12.6</v>
          </cell>
          <cell r="I6" t="str">
            <v>N</v>
          </cell>
          <cell r="J6">
            <v>29.52</v>
          </cell>
          <cell r="K6" t="str">
            <v>*</v>
          </cell>
        </row>
        <row r="7">
          <cell r="B7">
            <v>25.962499999999995</v>
          </cell>
          <cell r="C7">
            <v>31.3</v>
          </cell>
          <cell r="D7">
            <v>21.3</v>
          </cell>
          <cell r="E7">
            <v>81.25</v>
          </cell>
          <cell r="F7">
            <v>89</v>
          </cell>
          <cell r="G7">
            <v>67</v>
          </cell>
          <cell r="H7">
            <v>10.44</v>
          </cell>
          <cell r="I7" t="str">
            <v>N</v>
          </cell>
          <cell r="J7">
            <v>36</v>
          </cell>
          <cell r="K7" t="str">
            <v>*</v>
          </cell>
        </row>
        <row r="8">
          <cell r="B8">
            <v>28.037499999999998</v>
          </cell>
          <cell r="C8">
            <v>33.799999999999997</v>
          </cell>
          <cell r="D8">
            <v>23.3</v>
          </cell>
          <cell r="E8">
            <v>72.041666666666671</v>
          </cell>
          <cell r="F8">
            <v>90</v>
          </cell>
          <cell r="G8">
            <v>46</v>
          </cell>
          <cell r="H8">
            <v>10.8</v>
          </cell>
          <cell r="I8" t="str">
            <v>S</v>
          </cell>
          <cell r="J8">
            <v>20.88</v>
          </cell>
          <cell r="K8" t="str">
            <v>*</v>
          </cell>
        </row>
        <row r="9">
          <cell r="B9">
            <v>29.029166666666665</v>
          </cell>
          <cell r="C9">
            <v>38</v>
          </cell>
          <cell r="D9">
            <v>21</v>
          </cell>
          <cell r="E9">
            <v>64.666666666666671</v>
          </cell>
          <cell r="F9">
            <v>86</v>
          </cell>
          <cell r="G9">
            <v>40</v>
          </cell>
          <cell r="H9">
            <v>11.879999999999999</v>
          </cell>
          <cell r="I9" t="str">
            <v>L</v>
          </cell>
          <cell r="J9">
            <v>28.08</v>
          </cell>
          <cell r="K9" t="str">
            <v>*</v>
          </cell>
        </row>
        <row r="10">
          <cell r="B10">
            <v>31.741666666666671</v>
          </cell>
          <cell r="C10">
            <v>37.1</v>
          </cell>
          <cell r="D10">
            <v>26.8</v>
          </cell>
          <cell r="E10">
            <v>59.916666666666664</v>
          </cell>
          <cell r="F10">
            <v>78</v>
          </cell>
          <cell r="G10">
            <v>41</v>
          </cell>
          <cell r="H10">
            <v>14.04</v>
          </cell>
          <cell r="I10" t="str">
            <v>NE</v>
          </cell>
          <cell r="J10">
            <v>33.480000000000004</v>
          </cell>
          <cell r="K10" t="str">
            <v>*</v>
          </cell>
        </row>
        <row r="11">
          <cell r="B11">
            <v>29.129166666666666</v>
          </cell>
          <cell r="C11">
            <v>33.9</v>
          </cell>
          <cell r="D11">
            <v>25.5</v>
          </cell>
          <cell r="E11">
            <v>68</v>
          </cell>
          <cell r="F11">
            <v>76</v>
          </cell>
          <cell r="G11">
            <v>53</v>
          </cell>
          <cell r="H11">
            <v>17.64</v>
          </cell>
          <cell r="I11" t="str">
            <v>L</v>
          </cell>
          <cell r="J11">
            <v>53.64</v>
          </cell>
          <cell r="K11" t="str">
            <v>*</v>
          </cell>
        </row>
        <row r="12">
          <cell r="B12">
            <v>26.837499999999995</v>
          </cell>
          <cell r="C12">
            <v>33.200000000000003</v>
          </cell>
          <cell r="D12">
            <v>24.1</v>
          </cell>
          <cell r="E12">
            <v>73.291666666666671</v>
          </cell>
          <cell r="F12">
            <v>82</v>
          </cell>
          <cell r="G12">
            <v>59</v>
          </cell>
          <cell r="H12">
            <v>18.720000000000002</v>
          </cell>
          <cell r="I12" t="str">
            <v>N</v>
          </cell>
          <cell r="J12">
            <v>32.04</v>
          </cell>
          <cell r="K12" t="str">
            <v>*</v>
          </cell>
        </row>
        <row r="13">
          <cell r="B13">
            <v>25.979166666666668</v>
          </cell>
          <cell r="C13">
            <v>30.9</v>
          </cell>
          <cell r="D13">
            <v>22.8</v>
          </cell>
          <cell r="E13">
            <v>81.958333333333329</v>
          </cell>
          <cell r="F13">
            <v>86</v>
          </cell>
          <cell r="G13">
            <v>68</v>
          </cell>
          <cell r="H13">
            <v>14.4</v>
          </cell>
          <cell r="I13" t="str">
            <v>N</v>
          </cell>
          <cell r="J13">
            <v>30.96</v>
          </cell>
          <cell r="K13" t="str">
            <v>*</v>
          </cell>
        </row>
        <row r="14">
          <cell r="B14">
            <v>25.954166666666666</v>
          </cell>
          <cell r="C14">
            <v>30.6</v>
          </cell>
          <cell r="D14">
            <v>22.9</v>
          </cell>
          <cell r="E14">
            <v>81.291666666666671</v>
          </cell>
          <cell r="F14">
            <v>89</v>
          </cell>
          <cell r="G14">
            <v>67</v>
          </cell>
          <cell r="H14">
            <v>12.6</v>
          </cell>
          <cell r="I14" t="str">
            <v>O</v>
          </cell>
          <cell r="J14">
            <v>31.680000000000003</v>
          </cell>
          <cell r="K14" t="str">
            <v>*</v>
          </cell>
        </row>
        <row r="15">
          <cell r="B15">
            <v>25.112499999999997</v>
          </cell>
          <cell r="C15">
            <v>29.7</v>
          </cell>
          <cell r="D15">
            <v>22.5</v>
          </cell>
          <cell r="E15">
            <v>79.708333333333329</v>
          </cell>
          <cell r="F15">
            <v>87</v>
          </cell>
          <cell r="G15">
            <v>66</v>
          </cell>
          <cell r="H15">
            <v>9.3600000000000012</v>
          </cell>
          <cell r="I15" t="str">
            <v>SO</v>
          </cell>
          <cell r="J15">
            <v>22.32</v>
          </cell>
          <cell r="K15" t="str">
            <v>*</v>
          </cell>
        </row>
        <row r="16">
          <cell r="B16">
            <v>26.837499999999995</v>
          </cell>
          <cell r="C16">
            <v>33.5</v>
          </cell>
          <cell r="D16">
            <v>21.9</v>
          </cell>
          <cell r="E16">
            <v>73.708333333333329</v>
          </cell>
          <cell r="F16">
            <v>88</v>
          </cell>
          <cell r="G16">
            <v>48</v>
          </cell>
          <cell r="H16">
            <v>7.2</v>
          </cell>
          <cell r="I16" t="str">
            <v>NE</v>
          </cell>
          <cell r="J16">
            <v>17.28</v>
          </cell>
          <cell r="K16" t="str">
            <v>*</v>
          </cell>
        </row>
        <row r="17">
          <cell r="B17">
            <v>29.599999999999994</v>
          </cell>
          <cell r="C17">
            <v>36.9</v>
          </cell>
          <cell r="D17">
            <v>24.1</v>
          </cell>
          <cell r="E17">
            <v>63.416666666666664</v>
          </cell>
          <cell r="F17">
            <v>82</v>
          </cell>
          <cell r="G17">
            <v>41</v>
          </cell>
          <cell r="H17">
            <v>13.68</v>
          </cell>
          <cell r="I17" t="str">
            <v>N</v>
          </cell>
          <cell r="J17">
            <v>31.319999999999997</v>
          </cell>
          <cell r="K17" t="str">
            <v>*</v>
          </cell>
        </row>
        <row r="18">
          <cell r="B18">
            <v>26.245833333333337</v>
          </cell>
          <cell r="C18">
            <v>31.5</v>
          </cell>
          <cell r="D18">
            <v>22.2</v>
          </cell>
          <cell r="E18">
            <v>70.5</v>
          </cell>
          <cell r="F18">
            <v>89</v>
          </cell>
          <cell r="G18">
            <v>46</v>
          </cell>
          <cell r="H18">
            <v>20.16</v>
          </cell>
          <cell r="I18" t="str">
            <v>S</v>
          </cell>
          <cell r="J18">
            <v>41.76</v>
          </cell>
          <cell r="K18" t="str">
            <v>*</v>
          </cell>
        </row>
        <row r="19">
          <cell r="B19">
            <v>23.837499999999995</v>
          </cell>
          <cell r="C19">
            <v>31.5</v>
          </cell>
          <cell r="D19">
            <v>16.7</v>
          </cell>
          <cell r="E19">
            <v>56.208333333333336</v>
          </cell>
          <cell r="F19">
            <v>78</v>
          </cell>
          <cell r="G19">
            <v>33</v>
          </cell>
          <cell r="H19">
            <v>15.840000000000002</v>
          </cell>
          <cell r="I19" t="str">
            <v>S</v>
          </cell>
          <cell r="J19">
            <v>32.4</v>
          </cell>
          <cell r="K19" t="str">
            <v>*</v>
          </cell>
        </row>
        <row r="20">
          <cell r="B20">
            <v>26.383333333333336</v>
          </cell>
          <cell r="C20">
            <v>34.6</v>
          </cell>
          <cell r="D20">
            <v>19.3</v>
          </cell>
          <cell r="E20">
            <v>60.625</v>
          </cell>
          <cell r="F20">
            <v>80</v>
          </cell>
          <cell r="G20">
            <v>43</v>
          </cell>
          <cell r="H20">
            <v>14.04</v>
          </cell>
          <cell r="I20" t="str">
            <v>S</v>
          </cell>
          <cell r="J20">
            <v>25.92</v>
          </cell>
          <cell r="K20" t="str">
            <v>*</v>
          </cell>
        </row>
        <row r="21">
          <cell r="B21">
            <v>27.112500000000001</v>
          </cell>
          <cell r="C21">
            <v>31.8</v>
          </cell>
          <cell r="D21">
            <v>23.3</v>
          </cell>
          <cell r="E21">
            <v>70.375</v>
          </cell>
          <cell r="F21">
            <v>81</v>
          </cell>
          <cell r="G21">
            <v>55</v>
          </cell>
          <cell r="H21">
            <v>14.76</v>
          </cell>
          <cell r="I21" t="str">
            <v>N</v>
          </cell>
          <cell r="J21">
            <v>37.440000000000005</v>
          </cell>
          <cell r="K21" t="str">
            <v>*</v>
          </cell>
        </row>
        <row r="22">
          <cell r="B22">
            <v>28.416666666666668</v>
          </cell>
          <cell r="C22">
            <v>34.9</v>
          </cell>
          <cell r="D22">
            <v>23.4</v>
          </cell>
          <cell r="E22">
            <v>68.416666666666671</v>
          </cell>
          <cell r="F22">
            <v>85</v>
          </cell>
          <cell r="G22">
            <v>45</v>
          </cell>
          <cell r="H22">
            <v>15.48</v>
          </cell>
          <cell r="I22" t="str">
            <v>N</v>
          </cell>
          <cell r="J22">
            <v>34.200000000000003</v>
          </cell>
          <cell r="K22" t="str">
            <v>*</v>
          </cell>
        </row>
        <row r="23">
          <cell r="B23">
            <v>26.574999999999992</v>
          </cell>
          <cell r="C23">
            <v>33</v>
          </cell>
          <cell r="D23">
            <v>21.8</v>
          </cell>
          <cell r="E23">
            <v>70.541666666666671</v>
          </cell>
          <cell r="F23">
            <v>87</v>
          </cell>
          <cell r="G23">
            <v>50</v>
          </cell>
          <cell r="H23">
            <v>14.76</v>
          </cell>
          <cell r="I23" t="str">
            <v>N</v>
          </cell>
          <cell r="J23">
            <v>45.36</v>
          </cell>
          <cell r="K23" t="str">
            <v>*</v>
          </cell>
        </row>
        <row r="24">
          <cell r="B24">
            <v>25.670833333333334</v>
          </cell>
          <cell r="C24">
            <v>33.5</v>
          </cell>
          <cell r="D24">
            <v>21.2</v>
          </cell>
          <cell r="E24">
            <v>79.541666666666671</v>
          </cell>
          <cell r="F24">
            <v>92</v>
          </cell>
          <cell r="G24">
            <v>54</v>
          </cell>
          <cell r="H24">
            <v>10.8</v>
          </cell>
          <cell r="I24" t="str">
            <v>S</v>
          </cell>
          <cell r="J24">
            <v>23.040000000000003</v>
          </cell>
          <cell r="K24" t="str">
            <v>*</v>
          </cell>
        </row>
        <row r="25">
          <cell r="B25">
            <v>27.016666666666666</v>
          </cell>
          <cell r="C25">
            <v>33.4</v>
          </cell>
          <cell r="D25">
            <v>21.6</v>
          </cell>
          <cell r="E25">
            <v>70.625</v>
          </cell>
          <cell r="F25">
            <v>86</v>
          </cell>
          <cell r="G25">
            <v>48</v>
          </cell>
          <cell r="H25">
            <v>12.96</v>
          </cell>
          <cell r="I25" t="str">
            <v>N</v>
          </cell>
          <cell r="J25">
            <v>34.56</v>
          </cell>
          <cell r="K25" t="str">
            <v>*</v>
          </cell>
        </row>
        <row r="26">
          <cell r="B26">
            <v>26.520833333333329</v>
          </cell>
          <cell r="C26">
            <v>33.200000000000003</v>
          </cell>
          <cell r="D26">
            <v>22.5</v>
          </cell>
          <cell r="E26">
            <v>70.833333333333329</v>
          </cell>
          <cell r="F26">
            <v>84</v>
          </cell>
          <cell r="G26">
            <v>48</v>
          </cell>
          <cell r="H26">
            <v>17.28</v>
          </cell>
          <cell r="I26" t="str">
            <v>N</v>
          </cell>
          <cell r="J26">
            <v>51.12</v>
          </cell>
          <cell r="K26" t="str">
            <v>*</v>
          </cell>
        </row>
        <row r="27">
          <cell r="B27">
            <v>26.212500000000002</v>
          </cell>
          <cell r="C27">
            <v>31.4</v>
          </cell>
          <cell r="D27">
            <v>22.2</v>
          </cell>
          <cell r="E27">
            <v>73.041666666666671</v>
          </cell>
          <cell r="F27">
            <v>84</v>
          </cell>
          <cell r="G27">
            <v>57</v>
          </cell>
          <cell r="H27">
            <v>14.76</v>
          </cell>
          <cell r="I27" t="str">
            <v>N</v>
          </cell>
          <cell r="J27">
            <v>39.96</v>
          </cell>
          <cell r="K27" t="str">
            <v>*</v>
          </cell>
        </row>
        <row r="28">
          <cell r="B28">
            <v>27.616666666666671</v>
          </cell>
          <cell r="C28">
            <v>34.799999999999997</v>
          </cell>
          <cell r="D28">
            <v>22.6</v>
          </cell>
          <cell r="E28">
            <v>69.625</v>
          </cell>
          <cell r="F28">
            <v>86</v>
          </cell>
          <cell r="G28">
            <v>46</v>
          </cell>
          <cell r="H28">
            <v>18</v>
          </cell>
          <cell r="I28" t="str">
            <v>N</v>
          </cell>
          <cell r="J28">
            <v>45</v>
          </cell>
          <cell r="K28" t="str">
            <v>*</v>
          </cell>
        </row>
        <row r="29">
          <cell r="B29">
            <v>29.483333333333331</v>
          </cell>
          <cell r="C29">
            <v>36.1</v>
          </cell>
          <cell r="D29">
            <v>24.6</v>
          </cell>
          <cell r="E29">
            <v>65.25</v>
          </cell>
          <cell r="F29">
            <v>83</v>
          </cell>
          <cell r="G29">
            <v>42</v>
          </cell>
          <cell r="H29">
            <v>18.720000000000002</v>
          </cell>
          <cell r="I29" t="str">
            <v>N</v>
          </cell>
          <cell r="J29">
            <v>43.2</v>
          </cell>
          <cell r="K29" t="str">
            <v>*</v>
          </cell>
        </row>
        <row r="30">
          <cell r="B30">
            <v>30.429166666666664</v>
          </cell>
          <cell r="C30">
            <v>36.5</v>
          </cell>
          <cell r="D30">
            <v>24.9</v>
          </cell>
          <cell r="E30">
            <v>58.25</v>
          </cell>
          <cell r="F30">
            <v>74</v>
          </cell>
          <cell r="G30">
            <v>41</v>
          </cell>
          <cell r="H30">
            <v>19.440000000000001</v>
          </cell>
          <cell r="I30" t="str">
            <v>N</v>
          </cell>
          <cell r="J30">
            <v>49.680000000000007</v>
          </cell>
          <cell r="K30" t="str">
            <v>*</v>
          </cell>
        </row>
        <row r="31">
          <cell r="B31">
            <v>30.779166666666669</v>
          </cell>
          <cell r="C31">
            <v>37</v>
          </cell>
          <cell r="D31">
            <v>26.7</v>
          </cell>
          <cell r="E31">
            <v>56.208333333333336</v>
          </cell>
          <cell r="F31">
            <v>70</v>
          </cell>
          <cell r="G31">
            <v>38</v>
          </cell>
          <cell r="H31">
            <v>14.76</v>
          </cell>
          <cell r="I31" t="str">
            <v>N</v>
          </cell>
          <cell r="J31">
            <v>35.28</v>
          </cell>
          <cell r="K31" t="str">
            <v>*</v>
          </cell>
        </row>
        <row r="32">
          <cell r="B32">
            <v>29.320833333333329</v>
          </cell>
          <cell r="C32">
            <v>35.1</v>
          </cell>
          <cell r="D32">
            <v>24.8</v>
          </cell>
          <cell r="E32">
            <v>65.375</v>
          </cell>
          <cell r="F32">
            <v>85</v>
          </cell>
          <cell r="G32">
            <v>42</v>
          </cell>
          <cell r="H32">
            <v>14.4</v>
          </cell>
          <cell r="I32" t="str">
            <v>O</v>
          </cell>
          <cell r="J32">
            <v>33.119999999999997</v>
          </cell>
          <cell r="K32" t="str">
            <v>*</v>
          </cell>
        </row>
        <row r="33">
          <cell r="B33">
            <v>29.845833333333335</v>
          </cell>
          <cell r="C33">
            <v>36.799999999999997</v>
          </cell>
          <cell r="D33">
            <v>24</v>
          </cell>
          <cell r="E33">
            <v>63.541666666666664</v>
          </cell>
          <cell r="F33">
            <v>85</v>
          </cell>
          <cell r="G33">
            <v>37</v>
          </cell>
          <cell r="H33">
            <v>8.64</v>
          </cell>
          <cell r="I33" t="str">
            <v>NO</v>
          </cell>
          <cell r="J33">
            <v>20.52</v>
          </cell>
          <cell r="K33" t="str">
            <v>*</v>
          </cell>
        </row>
        <row r="34">
          <cell r="B34">
            <v>29.38333333333334</v>
          </cell>
          <cell r="C34">
            <v>35.6</v>
          </cell>
          <cell r="D34">
            <v>25.5</v>
          </cell>
          <cell r="E34">
            <v>65.875</v>
          </cell>
          <cell r="F34">
            <v>83</v>
          </cell>
          <cell r="G34">
            <v>41</v>
          </cell>
          <cell r="H34">
            <v>16.559999999999999</v>
          </cell>
          <cell r="I34" t="str">
            <v>NE</v>
          </cell>
          <cell r="J34">
            <v>41.76</v>
          </cell>
          <cell r="K34">
            <v>1</v>
          </cell>
        </row>
        <row r="35">
          <cell r="B35">
            <v>30.720833333333328</v>
          </cell>
          <cell r="C35">
            <v>36.9</v>
          </cell>
          <cell r="D35">
            <v>26.3</v>
          </cell>
          <cell r="E35">
            <v>62.208333333333336</v>
          </cell>
          <cell r="F35">
            <v>78</v>
          </cell>
          <cell r="G35">
            <v>38</v>
          </cell>
          <cell r="H35">
            <v>14.04</v>
          </cell>
          <cell r="I35" t="str">
            <v>N</v>
          </cell>
          <cell r="J35">
            <v>34.92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25.100000000000005</v>
          </cell>
          <cell r="C5">
            <v>30.6</v>
          </cell>
          <cell r="D5">
            <v>19.8</v>
          </cell>
          <cell r="E5" t="str">
            <v>*</v>
          </cell>
          <cell r="F5" t="str">
            <v>*</v>
          </cell>
          <cell r="G5" t="str">
            <v>*</v>
          </cell>
          <cell r="H5">
            <v>12.96</v>
          </cell>
          <cell r="I5" t="str">
            <v>NE</v>
          </cell>
          <cell r="J5">
            <v>31.319999999999997</v>
          </cell>
          <cell r="K5">
            <v>0</v>
          </cell>
        </row>
        <row r="6">
          <cell r="B6">
            <v>25.712500000000006</v>
          </cell>
          <cell r="C6">
            <v>31.3</v>
          </cell>
          <cell r="D6">
            <v>22.1</v>
          </cell>
          <cell r="E6" t="str">
            <v>*</v>
          </cell>
          <cell r="F6" t="str">
            <v>*</v>
          </cell>
          <cell r="G6" t="str">
            <v>*</v>
          </cell>
          <cell r="H6">
            <v>15.48</v>
          </cell>
          <cell r="I6" t="str">
            <v>NE</v>
          </cell>
          <cell r="J6">
            <v>43.56</v>
          </cell>
          <cell r="K6">
            <v>0.8</v>
          </cell>
        </row>
        <row r="7">
          <cell r="B7">
            <v>24.750000000000004</v>
          </cell>
          <cell r="C7">
            <v>30.3</v>
          </cell>
          <cell r="D7">
            <v>22</v>
          </cell>
          <cell r="E7" t="str">
            <v>*</v>
          </cell>
          <cell r="F7" t="str">
            <v>*</v>
          </cell>
          <cell r="G7" t="str">
            <v>*</v>
          </cell>
          <cell r="H7">
            <v>19.8</v>
          </cell>
          <cell r="I7" t="str">
            <v>O</v>
          </cell>
          <cell r="J7">
            <v>36.72</v>
          </cell>
          <cell r="K7">
            <v>4.4000000000000004</v>
          </cell>
        </row>
        <row r="8">
          <cell r="B8">
            <v>26.650000000000006</v>
          </cell>
          <cell r="C8">
            <v>32.799999999999997</v>
          </cell>
          <cell r="D8">
            <v>21.6</v>
          </cell>
          <cell r="E8" t="str">
            <v>*</v>
          </cell>
          <cell r="F8" t="str">
            <v>*</v>
          </cell>
          <cell r="G8" t="str">
            <v>*</v>
          </cell>
          <cell r="H8">
            <v>15.840000000000002</v>
          </cell>
          <cell r="I8" t="str">
            <v>S</v>
          </cell>
          <cell r="J8">
            <v>32.76</v>
          </cell>
          <cell r="K8">
            <v>0</v>
          </cell>
        </row>
        <row r="9">
          <cell r="B9">
            <v>26.3125</v>
          </cell>
          <cell r="C9">
            <v>34.9</v>
          </cell>
          <cell r="D9">
            <v>17.5</v>
          </cell>
          <cell r="E9" t="str">
            <v>*</v>
          </cell>
          <cell r="F9" t="str">
            <v>*</v>
          </cell>
          <cell r="G9" t="str">
            <v>*</v>
          </cell>
          <cell r="H9">
            <v>19.440000000000001</v>
          </cell>
          <cell r="I9" t="str">
            <v>SO</v>
          </cell>
          <cell r="J9">
            <v>32.4</v>
          </cell>
          <cell r="K9">
            <v>0</v>
          </cell>
        </row>
        <row r="10">
          <cell r="B10">
            <v>27.358333333333331</v>
          </cell>
          <cell r="C10">
            <v>35.200000000000003</v>
          </cell>
          <cell r="D10">
            <v>23.3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20.52</v>
          </cell>
          <cell r="I10" t="str">
            <v>O</v>
          </cell>
          <cell r="J10">
            <v>47.16</v>
          </cell>
          <cell r="K10">
            <v>0.2</v>
          </cell>
        </row>
        <row r="11">
          <cell r="B11">
            <v>23.704166666666669</v>
          </cell>
          <cell r="C11">
            <v>27.7</v>
          </cell>
          <cell r="D11">
            <v>20.3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16.2</v>
          </cell>
          <cell r="I11" t="str">
            <v>NO</v>
          </cell>
          <cell r="J11">
            <v>35.64</v>
          </cell>
          <cell r="K11">
            <v>0</v>
          </cell>
        </row>
        <row r="12">
          <cell r="B12">
            <v>24.125</v>
          </cell>
          <cell r="C12">
            <v>31.3</v>
          </cell>
          <cell r="D12">
            <v>20.2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23.759999999999998</v>
          </cell>
          <cell r="I12" t="str">
            <v>N</v>
          </cell>
          <cell r="J12">
            <v>46.440000000000005</v>
          </cell>
          <cell r="K12">
            <v>2.6000000000000005</v>
          </cell>
        </row>
        <row r="13">
          <cell r="B13">
            <v>23.995833333333326</v>
          </cell>
          <cell r="C13">
            <v>29.5</v>
          </cell>
          <cell r="D13">
            <v>21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28.8</v>
          </cell>
          <cell r="I13" t="str">
            <v>O</v>
          </cell>
          <cell r="J13">
            <v>57.24</v>
          </cell>
          <cell r="K13">
            <v>0.4</v>
          </cell>
        </row>
        <row r="14">
          <cell r="B14">
            <v>25.237500000000001</v>
          </cell>
          <cell r="C14">
            <v>31.9</v>
          </cell>
          <cell r="D14">
            <v>21.9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26.64</v>
          </cell>
          <cell r="I14" t="str">
            <v>O</v>
          </cell>
          <cell r="J14">
            <v>45.72</v>
          </cell>
          <cell r="K14">
            <v>3.6000000000000005</v>
          </cell>
        </row>
        <row r="15">
          <cell r="B15">
            <v>25.466666666666658</v>
          </cell>
          <cell r="C15">
            <v>31.5</v>
          </cell>
          <cell r="D15">
            <v>22.7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24.840000000000003</v>
          </cell>
          <cell r="I15" t="str">
            <v>O</v>
          </cell>
          <cell r="J15">
            <v>42.84</v>
          </cell>
          <cell r="K15">
            <v>1.2</v>
          </cell>
        </row>
        <row r="16">
          <cell r="B16">
            <v>25.912499999999998</v>
          </cell>
          <cell r="C16">
            <v>31.4</v>
          </cell>
          <cell r="D16">
            <v>20.7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15.120000000000001</v>
          </cell>
          <cell r="I16" t="str">
            <v>SO</v>
          </cell>
          <cell r="J16">
            <v>28.44</v>
          </cell>
          <cell r="K16">
            <v>1.8</v>
          </cell>
        </row>
        <row r="17">
          <cell r="B17">
            <v>24.729166666666668</v>
          </cell>
          <cell r="C17">
            <v>32</v>
          </cell>
          <cell r="D17">
            <v>21.1</v>
          </cell>
          <cell r="E17">
            <v>24</v>
          </cell>
          <cell r="F17" t="str">
            <v>*</v>
          </cell>
          <cell r="G17" t="str">
            <v>*</v>
          </cell>
          <cell r="H17">
            <v>16.2</v>
          </cell>
          <cell r="I17" t="str">
            <v>O</v>
          </cell>
          <cell r="J17">
            <v>41.4</v>
          </cell>
          <cell r="K17">
            <v>28.599999999999998</v>
          </cell>
        </row>
        <row r="18">
          <cell r="B18">
            <v>24.625</v>
          </cell>
          <cell r="C18">
            <v>31.6</v>
          </cell>
          <cell r="D18">
            <v>20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16.920000000000002</v>
          </cell>
          <cell r="I18" t="str">
            <v>SE</v>
          </cell>
          <cell r="J18">
            <v>35.28</v>
          </cell>
          <cell r="K18">
            <v>11.799999999999999</v>
          </cell>
        </row>
        <row r="19">
          <cell r="B19">
            <v>23.362499999999997</v>
          </cell>
          <cell r="C19">
            <v>31.8</v>
          </cell>
          <cell r="D19">
            <v>16.5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11.16</v>
          </cell>
          <cell r="I19" t="str">
            <v>SE</v>
          </cell>
          <cell r="J19">
            <v>24.840000000000003</v>
          </cell>
          <cell r="K19">
            <v>0</v>
          </cell>
        </row>
        <row r="20">
          <cell r="B20">
            <v>24.145833333333339</v>
          </cell>
          <cell r="C20">
            <v>28.8</v>
          </cell>
          <cell r="D20">
            <v>19.100000000000001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14.4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25.529166666666669</v>
          </cell>
          <cell r="C21">
            <v>32.6</v>
          </cell>
          <cell r="D21">
            <v>20.9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14.76</v>
          </cell>
          <cell r="I21" t="str">
            <v>N</v>
          </cell>
          <cell r="J21">
            <v>59.4</v>
          </cell>
          <cell r="K21">
            <v>2.2000000000000002</v>
          </cell>
        </row>
        <row r="22">
          <cell r="B22">
            <v>25.508333333333336</v>
          </cell>
          <cell r="C22">
            <v>33</v>
          </cell>
          <cell r="D22">
            <v>20.3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18.36</v>
          </cell>
          <cell r="I22" t="str">
            <v>O</v>
          </cell>
          <cell r="J22">
            <v>39.24</v>
          </cell>
          <cell r="K22">
            <v>5.6000000000000005</v>
          </cell>
        </row>
        <row r="23">
          <cell r="B23">
            <v>24.295833333333334</v>
          </cell>
          <cell r="C23">
            <v>31.9</v>
          </cell>
          <cell r="D23">
            <v>20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14.76</v>
          </cell>
          <cell r="I23" t="str">
            <v>NO</v>
          </cell>
          <cell r="J23">
            <v>50.04</v>
          </cell>
          <cell r="K23">
            <v>24.8</v>
          </cell>
        </row>
        <row r="24">
          <cell r="B24">
            <v>22.070833333333336</v>
          </cell>
          <cell r="C24">
            <v>26</v>
          </cell>
          <cell r="D24">
            <v>19.7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11.16</v>
          </cell>
          <cell r="I24" t="str">
            <v>NE</v>
          </cell>
          <cell r="J24">
            <v>37.800000000000004</v>
          </cell>
          <cell r="K24">
            <v>34.799999999999997</v>
          </cell>
        </row>
        <row r="25">
          <cell r="B25">
            <v>22.945833333333336</v>
          </cell>
          <cell r="C25">
            <v>27.9</v>
          </cell>
          <cell r="D25">
            <v>20.6</v>
          </cell>
          <cell r="E25">
            <v>14</v>
          </cell>
          <cell r="F25" t="str">
            <v>*</v>
          </cell>
          <cell r="G25" t="str">
            <v>*</v>
          </cell>
          <cell r="H25">
            <v>20.88</v>
          </cell>
          <cell r="I25" t="str">
            <v>NO</v>
          </cell>
          <cell r="J25">
            <v>36.72</v>
          </cell>
          <cell r="K25">
            <v>1.2</v>
          </cell>
        </row>
        <row r="26">
          <cell r="B26">
            <v>23.441666666666666</v>
          </cell>
          <cell r="C26">
            <v>29.7</v>
          </cell>
          <cell r="D26">
            <v>20.7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12.6</v>
          </cell>
          <cell r="I26" t="str">
            <v>N</v>
          </cell>
          <cell r="J26">
            <v>39.6</v>
          </cell>
          <cell r="K26">
            <v>4</v>
          </cell>
        </row>
        <row r="27">
          <cell r="B27">
            <v>22.366666666666671</v>
          </cell>
          <cell r="C27">
            <v>29</v>
          </cell>
          <cell r="D27">
            <v>20.2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24.840000000000003</v>
          </cell>
          <cell r="I27" t="str">
            <v>N</v>
          </cell>
          <cell r="J27">
            <v>69.48</v>
          </cell>
          <cell r="K27">
            <v>24.2</v>
          </cell>
        </row>
        <row r="28">
          <cell r="B28">
            <v>25.008333333333336</v>
          </cell>
          <cell r="C28">
            <v>32.1</v>
          </cell>
          <cell r="D28">
            <v>20.2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17.28</v>
          </cell>
          <cell r="I28" t="str">
            <v>N</v>
          </cell>
          <cell r="J28">
            <v>32.76</v>
          </cell>
          <cell r="K28">
            <v>0.8</v>
          </cell>
        </row>
        <row r="29">
          <cell r="B29">
            <v>25.629166666666674</v>
          </cell>
          <cell r="C29">
            <v>33.299999999999997</v>
          </cell>
          <cell r="D29">
            <v>21.7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14.76</v>
          </cell>
          <cell r="I29" t="str">
            <v>N</v>
          </cell>
          <cell r="J29">
            <v>45.36</v>
          </cell>
          <cell r="K29">
            <v>1.2</v>
          </cell>
        </row>
        <row r="30">
          <cell r="B30">
            <v>26.883333333333329</v>
          </cell>
          <cell r="C30">
            <v>33.4</v>
          </cell>
          <cell r="D30">
            <v>20.8</v>
          </cell>
          <cell r="E30">
            <v>12</v>
          </cell>
          <cell r="F30">
            <v>18</v>
          </cell>
          <cell r="G30" t="str">
            <v>*</v>
          </cell>
          <cell r="H30">
            <v>18</v>
          </cell>
          <cell r="I30" t="str">
            <v>O</v>
          </cell>
          <cell r="J30">
            <v>45</v>
          </cell>
          <cell r="K30">
            <v>0</v>
          </cell>
        </row>
        <row r="31">
          <cell r="B31">
            <v>26.879166666666666</v>
          </cell>
          <cell r="C31">
            <v>32.6</v>
          </cell>
          <cell r="D31">
            <v>22.2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15.840000000000002</v>
          </cell>
          <cell r="I31" t="str">
            <v>NO</v>
          </cell>
          <cell r="J31">
            <v>33.119999999999997</v>
          </cell>
          <cell r="K31">
            <v>0</v>
          </cell>
        </row>
        <row r="32">
          <cell r="B32">
            <v>27.083333333333332</v>
          </cell>
          <cell r="C32">
            <v>33.799999999999997</v>
          </cell>
          <cell r="D32">
            <v>21.3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12.24</v>
          </cell>
          <cell r="I32" t="str">
            <v>O</v>
          </cell>
          <cell r="J32">
            <v>33.480000000000004</v>
          </cell>
          <cell r="K32">
            <v>0</v>
          </cell>
        </row>
        <row r="33">
          <cell r="B33">
            <v>27.091666666666669</v>
          </cell>
          <cell r="C33">
            <v>34.700000000000003</v>
          </cell>
          <cell r="D33">
            <v>23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20.16</v>
          </cell>
          <cell r="I33" t="str">
            <v>N</v>
          </cell>
          <cell r="J33">
            <v>37.440000000000005</v>
          </cell>
          <cell r="K33">
            <v>2.4</v>
          </cell>
        </row>
        <row r="34">
          <cell r="B34">
            <v>24.216666666666665</v>
          </cell>
          <cell r="C34">
            <v>30.9</v>
          </cell>
          <cell r="D34">
            <v>21.8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24.48</v>
          </cell>
          <cell r="I34" t="str">
            <v>NO</v>
          </cell>
          <cell r="J34">
            <v>44.28</v>
          </cell>
          <cell r="K34">
            <v>10.6</v>
          </cell>
        </row>
        <row r="35">
          <cell r="B35">
            <v>23.933333333333334</v>
          </cell>
          <cell r="C35">
            <v>31.1</v>
          </cell>
          <cell r="D35">
            <v>22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14.04</v>
          </cell>
          <cell r="I35" t="str">
            <v>NO</v>
          </cell>
          <cell r="J35">
            <v>59.4</v>
          </cell>
          <cell r="K35">
            <v>26.4</v>
          </cell>
        </row>
        <row r="36">
          <cell r="I36" t="str">
            <v>O</v>
          </cell>
        </row>
      </sheetData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23.704166666666666</v>
          </cell>
          <cell r="C5">
            <v>28.9</v>
          </cell>
          <cell r="D5">
            <v>21.4</v>
          </cell>
          <cell r="E5">
            <v>85</v>
          </cell>
          <cell r="F5">
            <v>95</v>
          </cell>
          <cell r="G5">
            <v>58</v>
          </cell>
          <cell r="H5">
            <v>6.84</v>
          </cell>
          <cell r="I5" t="str">
            <v>L</v>
          </cell>
          <cell r="J5">
            <v>28.8</v>
          </cell>
          <cell r="K5">
            <v>1.6</v>
          </cell>
        </row>
        <row r="6">
          <cell r="B6">
            <v>24.012499999999999</v>
          </cell>
          <cell r="C6">
            <v>30.8</v>
          </cell>
          <cell r="D6">
            <v>21.4</v>
          </cell>
          <cell r="E6">
            <v>84.333333333333329</v>
          </cell>
          <cell r="F6">
            <v>96</v>
          </cell>
          <cell r="G6">
            <v>47</v>
          </cell>
          <cell r="H6">
            <v>1.4400000000000002</v>
          </cell>
          <cell r="I6" t="str">
            <v>L</v>
          </cell>
          <cell r="J6">
            <v>45.36</v>
          </cell>
          <cell r="K6">
            <v>5</v>
          </cell>
        </row>
        <row r="7">
          <cell r="B7">
            <v>23.958333333333329</v>
          </cell>
          <cell r="C7">
            <v>28.9</v>
          </cell>
          <cell r="D7">
            <v>20.7</v>
          </cell>
          <cell r="E7">
            <v>81.708333333333329</v>
          </cell>
          <cell r="F7">
            <v>94</v>
          </cell>
          <cell r="G7">
            <v>61</v>
          </cell>
          <cell r="H7">
            <v>15.48</v>
          </cell>
          <cell r="I7" t="str">
            <v>O</v>
          </cell>
          <cell r="J7">
            <v>38.159999999999997</v>
          </cell>
          <cell r="K7">
            <v>0</v>
          </cell>
        </row>
        <row r="8">
          <cell r="B8">
            <v>25.387499999999999</v>
          </cell>
          <cell r="C8">
            <v>31.6</v>
          </cell>
          <cell r="D8">
            <v>21.3</v>
          </cell>
          <cell r="E8">
            <v>79.041666666666671</v>
          </cell>
          <cell r="F8">
            <v>94</v>
          </cell>
          <cell r="G8">
            <v>54</v>
          </cell>
          <cell r="H8">
            <v>24.48</v>
          </cell>
          <cell r="I8" t="str">
            <v>O</v>
          </cell>
          <cell r="J8">
            <v>41.76</v>
          </cell>
          <cell r="K8">
            <v>0</v>
          </cell>
        </row>
        <row r="9">
          <cell r="B9">
            <v>25.908333333333331</v>
          </cell>
          <cell r="C9">
            <v>32.799999999999997</v>
          </cell>
          <cell r="D9">
            <v>21.6</v>
          </cell>
          <cell r="E9">
            <v>77.75</v>
          </cell>
          <cell r="F9">
            <v>95</v>
          </cell>
          <cell r="G9">
            <v>47</v>
          </cell>
          <cell r="H9">
            <v>22.68</v>
          </cell>
          <cell r="I9" t="str">
            <v>O</v>
          </cell>
          <cell r="J9">
            <v>43.56</v>
          </cell>
          <cell r="K9">
            <v>0</v>
          </cell>
        </row>
        <row r="10">
          <cell r="B10">
            <v>26.737499999999997</v>
          </cell>
          <cell r="C10">
            <v>33.799999999999997</v>
          </cell>
          <cell r="D10">
            <v>22.5</v>
          </cell>
          <cell r="E10">
            <v>72.958333333333329</v>
          </cell>
          <cell r="F10">
            <v>91</v>
          </cell>
          <cell r="G10">
            <v>44</v>
          </cell>
          <cell r="H10">
            <v>26.28</v>
          </cell>
          <cell r="I10" t="str">
            <v>NO</v>
          </cell>
          <cell r="J10">
            <v>42.84</v>
          </cell>
          <cell r="K10">
            <v>0</v>
          </cell>
        </row>
        <row r="11">
          <cell r="B11">
            <v>25.229166666666671</v>
          </cell>
          <cell r="C11">
            <v>31.5</v>
          </cell>
          <cell r="D11">
            <v>20.6</v>
          </cell>
          <cell r="E11">
            <v>74.833333333333329</v>
          </cell>
          <cell r="F11">
            <v>95</v>
          </cell>
          <cell r="G11">
            <v>50</v>
          </cell>
          <cell r="H11">
            <v>26.64</v>
          </cell>
          <cell r="I11" t="str">
            <v>L</v>
          </cell>
          <cell r="J11">
            <v>48.6</v>
          </cell>
          <cell r="K11">
            <v>1.4</v>
          </cell>
        </row>
        <row r="12">
          <cell r="B12">
            <v>22.620833333333334</v>
          </cell>
          <cell r="C12">
            <v>29.7</v>
          </cell>
          <cell r="D12">
            <v>19.5</v>
          </cell>
          <cell r="E12">
            <v>85.916666666666671</v>
          </cell>
          <cell r="F12">
            <v>94</v>
          </cell>
          <cell r="G12">
            <v>59</v>
          </cell>
          <cell r="H12">
            <v>22.68</v>
          </cell>
          <cell r="I12" t="str">
            <v>L</v>
          </cell>
          <cell r="J12">
            <v>46.800000000000004</v>
          </cell>
          <cell r="K12">
            <v>11.599999999999998</v>
          </cell>
        </row>
        <row r="13">
          <cell r="B13">
            <v>22.616666666666664</v>
          </cell>
          <cell r="C13">
            <v>26.4</v>
          </cell>
          <cell r="D13">
            <v>19.899999999999999</v>
          </cell>
          <cell r="E13">
            <v>88.875</v>
          </cell>
          <cell r="F13">
            <v>96</v>
          </cell>
          <cell r="G13">
            <v>72</v>
          </cell>
          <cell r="H13">
            <v>19.079999999999998</v>
          </cell>
          <cell r="I13" t="str">
            <v>L</v>
          </cell>
          <cell r="J13">
            <v>54</v>
          </cell>
          <cell r="K13">
            <v>9.8000000000000007</v>
          </cell>
        </row>
        <row r="14">
          <cell r="B14">
            <v>23.195833333333336</v>
          </cell>
          <cell r="C14">
            <v>27.9</v>
          </cell>
          <cell r="D14">
            <v>19.899999999999999</v>
          </cell>
          <cell r="E14">
            <v>86.5</v>
          </cell>
          <cell r="F14">
            <v>97</v>
          </cell>
          <cell r="G14">
            <v>63</v>
          </cell>
          <cell r="H14">
            <v>29.52</v>
          </cell>
          <cell r="I14" t="str">
            <v>NO</v>
          </cell>
          <cell r="J14">
            <v>57.24</v>
          </cell>
          <cell r="K14">
            <v>8.5999999999999979</v>
          </cell>
        </row>
        <row r="15">
          <cell r="B15">
            <v>22.508333333333329</v>
          </cell>
          <cell r="C15">
            <v>26.5</v>
          </cell>
          <cell r="D15">
            <v>21</v>
          </cell>
          <cell r="E15">
            <v>88.625</v>
          </cell>
          <cell r="F15">
            <v>95</v>
          </cell>
          <cell r="G15">
            <v>73</v>
          </cell>
          <cell r="H15">
            <v>27.720000000000002</v>
          </cell>
          <cell r="I15" t="str">
            <v>O</v>
          </cell>
          <cell r="J15">
            <v>46.080000000000005</v>
          </cell>
          <cell r="K15">
            <v>4.4000000000000004</v>
          </cell>
        </row>
        <row r="16">
          <cell r="B16">
            <v>23.191666666666666</v>
          </cell>
          <cell r="C16">
            <v>27.9</v>
          </cell>
          <cell r="D16">
            <v>21</v>
          </cell>
          <cell r="E16">
            <v>91</v>
          </cell>
          <cell r="F16">
            <v>96</v>
          </cell>
          <cell r="G16">
            <v>70</v>
          </cell>
          <cell r="H16">
            <v>22.32</v>
          </cell>
          <cell r="I16" t="str">
            <v>O</v>
          </cell>
          <cell r="J16">
            <v>49.32</v>
          </cell>
          <cell r="K16">
            <v>15.399999999999999</v>
          </cell>
        </row>
        <row r="17">
          <cell r="B17">
            <v>23.0625</v>
          </cell>
          <cell r="C17">
            <v>28.1</v>
          </cell>
          <cell r="D17">
            <v>19.7</v>
          </cell>
          <cell r="E17">
            <v>90.75</v>
          </cell>
          <cell r="F17">
            <v>98</v>
          </cell>
          <cell r="G17">
            <v>73</v>
          </cell>
          <cell r="H17">
            <v>27</v>
          </cell>
          <cell r="I17" t="str">
            <v>NO</v>
          </cell>
          <cell r="J17">
            <v>43.56</v>
          </cell>
          <cell r="K17">
            <v>4.8</v>
          </cell>
        </row>
        <row r="18">
          <cell r="B18">
            <v>23.379166666666666</v>
          </cell>
          <cell r="C18">
            <v>29.8</v>
          </cell>
          <cell r="D18">
            <v>19.600000000000001</v>
          </cell>
          <cell r="E18">
            <v>84.291666666666671</v>
          </cell>
          <cell r="F18">
            <v>96</v>
          </cell>
          <cell r="G18">
            <v>52</v>
          </cell>
          <cell r="H18">
            <v>5.7600000000000007</v>
          </cell>
          <cell r="I18" t="str">
            <v>S</v>
          </cell>
          <cell r="J18">
            <v>41.04</v>
          </cell>
          <cell r="K18">
            <v>5.2000000000000011</v>
          </cell>
        </row>
        <row r="19">
          <cell r="B19">
            <v>24.608333333333331</v>
          </cell>
          <cell r="C19">
            <v>31.6</v>
          </cell>
          <cell r="D19">
            <v>18.399999999999999</v>
          </cell>
          <cell r="E19">
            <v>67.291666666666671</v>
          </cell>
          <cell r="F19">
            <v>85</v>
          </cell>
          <cell r="G19">
            <v>49</v>
          </cell>
          <cell r="H19">
            <v>11.520000000000001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23.070833333333329</v>
          </cell>
          <cell r="C20">
            <v>29</v>
          </cell>
          <cell r="D20">
            <v>19.3</v>
          </cell>
          <cell r="E20">
            <v>83.833333333333329</v>
          </cell>
          <cell r="F20">
            <v>95</v>
          </cell>
          <cell r="G20">
            <v>62</v>
          </cell>
          <cell r="H20">
            <v>10.8</v>
          </cell>
          <cell r="I20" t="str">
            <v>L</v>
          </cell>
          <cell r="J20">
            <v>34.56</v>
          </cell>
          <cell r="K20">
            <v>2.4000000000000004</v>
          </cell>
        </row>
        <row r="21">
          <cell r="B21">
            <v>22.975000000000005</v>
          </cell>
          <cell r="C21">
            <v>28.4</v>
          </cell>
          <cell r="D21">
            <v>19.399999999999999</v>
          </cell>
          <cell r="E21">
            <v>82.791666666666671</v>
          </cell>
          <cell r="F21">
            <v>96</v>
          </cell>
          <cell r="G21">
            <v>59</v>
          </cell>
          <cell r="H21">
            <v>14.76</v>
          </cell>
          <cell r="I21" t="str">
            <v>NE</v>
          </cell>
          <cell r="J21">
            <v>43.56</v>
          </cell>
          <cell r="K21">
            <v>19.999999999999996</v>
          </cell>
        </row>
        <row r="22">
          <cell r="B22">
            <v>23.629166666666666</v>
          </cell>
          <cell r="C22">
            <v>30.4</v>
          </cell>
          <cell r="D22">
            <v>18.7</v>
          </cell>
          <cell r="E22">
            <v>76.791666666666671</v>
          </cell>
          <cell r="F22">
            <v>97</v>
          </cell>
          <cell r="G22">
            <v>47</v>
          </cell>
          <cell r="H22">
            <v>4.32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23.441666666666663</v>
          </cell>
          <cell r="C23">
            <v>30.4</v>
          </cell>
          <cell r="D23">
            <v>18.7</v>
          </cell>
          <cell r="E23">
            <v>76.125</v>
          </cell>
          <cell r="F23">
            <v>91</v>
          </cell>
          <cell r="G23">
            <v>46</v>
          </cell>
          <cell r="H23">
            <v>10.8</v>
          </cell>
          <cell r="I23" t="str">
            <v>N</v>
          </cell>
          <cell r="J23">
            <v>33.480000000000004</v>
          </cell>
          <cell r="K23">
            <v>0</v>
          </cell>
        </row>
        <row r="24">
          <cell r="B24">
            <v>21.829166666666666</v>
          </cell>
          <cell r="C24">
            <v>28.7</v>
          </cell>
          <cell r="D24">
            <v>19.7</v>
          </cell>
          <cell r="E24">
            <v>86.416666666666671</v>
          </cell>
          <cell r="F24">
            <v>94</v>
          </cell>
          <cell r="G24">
            <v>58</v>
          </cell>
          <cell r="H24">
            <v>21.6</v>
          </cell>
          <cell r="I24" t="str">
            <v>L</v>
          </cell>
          <cell r="J24">
            <v>41.4</v>
          </cell>
          <cell r="K24">
            <v>12.399999999999999</v>
          </cell>
        </row>
        <row r="25">
          <cell r="B25">
            <v>21.508333333333329</v>
          </cell>
          <cell r="C25">
            <v>26.1</v>
          </cell>
          <cell r="D25">
            <v>18.100000000000001</v>
          </cell>
          <cell r="E25">
            <v>88.791666666666671</v>
          </cell>
          <cell r="F25">
            <v>97</v>
          </cell>
          <cell r="G25">
            <v>70</v>
          </cell>
          <cell r="H25">
            <v>6.12</v>
          </cell>
          <cell r="I25" t="str">
            <v>N</v>
          </cell>
          <cell r="J25">
            <v>34.56</v>
          </cell>
          <cell r="K25">
            <v>28.4</v>
          </cell>
        </row>
        <row r="26">
          <cell r="B26">
            <v>20.962499999999999</v>
          </cell>
          <cell r="C26">
            <v>26</v>
          </cell>
          <cell r="D26">
            <v>18.8</v>
          </cell>
          <cell r="E26">
            <v>89.333333333333329</v>
          </cell>
          <cell r="F26">
            <v>97</v>
          </cell>
          <cell r="G26">
            <v>67</v>
          </cell>
          <cell r="H26">
            <v>5.04</v>
          </cell>
          <cell r="I26" t="str">
            <v>NE</v>
          </cell>
          <cell r="J26">
            <v>43.2</v>
          </cell>
          <cell r="K26">
            <v>12.399999999999997</v>
          </cell>
        </row>
        <row r="27">
          <cell r="B27">
            <v>21.349999999999998</v>
          </cell>
          <cell r="C27">
            <v>25</v>
          </cell>
          <cell r="D27">
            <v>19.8</v>
          </cell>
          <cell r="E27">
            <v>90</v>
          </cell>
          <cell r="F27">
            <v>96</v>
          </cell>
          <cell r="G27">
            <v>75</v>
          </cell>
          <cell r="H27">
            <v>1.08</v>
          </cell>
          <cell r="I27" t="str">
            <v>L</v>
          </cell>
          <cell r="J27">
            <v>49.680000000000007</v>
          </cell>
          <cell r="K27">
            <v>4.2</v>
          </cell>
        </row>
        <row r="28">
          <cell r="B28">
            <v>23.362500000000001</v>
          </cell>
          <cell r="C28">
            <v>31</v>
          </cell>
          <cell r="D28">
            <v>19.7</v>
          </cell>
          <cell r="E28">
            <v>82.041666666666671</v>
          </cell>
          <cell r="F28">
            <v>96</v>
          </cell>
          <cell r="G28">
            <v>54</v>
          </cell>
          <cell r="H28">
            <v>6.12</v>
          </cell>
          <cell r="I28" t="str">
            <v>L</v>
          </cell>
          <cell r="J28">
            <v>27</v>
          </cell>
          <cell r="K28">
            <v>8.6</v>
          </cell>
        </row>
        <row r="29">
          <cell r="B29">
            <v>24.779166666666669</v>
          </cell>
          <cell r="C29">
            <v>30.7</v>
          </cell>
          <cell r="D29">
            <v>21.1</v>
          </cell>
          <cell r="E29">
            <v>76.958333333333329</v>
          </cell>
          <cell r="F29">
            <v>94</v>
          </cell>
          <cell r="G29">
            <v>44</v>
          </cell>
          <cell r="H29">
            <v>12.6</v>
          </cell>
          <cell r="I29" t="str">
            <v>N</v>
          </cell>
          <cell r="J29">
            <v>32.76</v>
          </cell>
          <cell r="K29">
            <v>0</v>
          </cell>
        </row>
        <row r="30">
          <cell r="B30">
            <v>24.400000000000006</v>
          </cell>
          <cell r="C30">
            <v>31.5</v>
          </cell>
          <cell r="D30">
            <v>17.600000000000001</v>
          </cell>
          <cell r="E30">
            <v>73.875</v>
          </cell>
          <cell r="F30">
            <v>95</v>
          </cell>
          <cell r="G30">
            <v>45</v>
          </cell>
          <cell r="H30">
            <v>5.04</v>
          </cell>
          <cell r="I30" t="str">
            <v>N</v>
          </cell>
          <cell r="J30">
            <v>41.4</v>
          </cell>
          <cell r="K30">
            <v>0.2</v>
          </cell>
        </row>
        <row r="31">
          <cell r="B31">
            <v>25.308333333333334</v>
          </cell>
          <cell r="C31">
            <v>31.8</v>
          </cell>
          <cell r="D31">
            <v>19.899999999999999</v>
          </cell>
          <cell r="E31">
            <v>72.541666666666671</v>
          </cell>
          <cell r="F31">
            <v>93</v>
          </cell>
          <cell r="G31">
            <v>36</v>
          </cell>
          <cell r="H31">
            <v>15.48</v>
          </cell>
          <cell r="I31" t="str">
            <v>O</v>
          </cell>
          <cell r="J31">
            <v>42.84</v>
          </cell>
          <cell r="K31">
            <v>0</v>
          </cell>
        </row>
        <row r="32">
          <cell r="B32">
            <v>25.491666666666671</v>
          </cell>
          <cell r="C32">
            <v>32.299999999999997</v>
          </cell>
          <cell r="D32">
            <v>20.100000000000001</v>
          </cell>
          <cell r="E32">
            <v>72.666666666666671</v>
          </cell>
          <cell r="F32">
            <v>91</v>
          </cell>
          <cell r="G32">
            <v>44</v>
          </cell>
          <cell r="H32">
            <v>0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>
            <v>26.95</v>
          </cell>
          <cell r="C33">
            <v>30.9</v>
          </cell>
          <cell r="D33">
            <v>23.5</v>
          </cell>
          <cell r="E33">
            <v>69.833333333333329</v>
          </cell>
          <cell r="F33">
            <v>85</v>
          </cell>
          <cell r="G33">
            <v>52</v>
          </cell>
          <cell r="H33">
            <v>0.36000000000000004</v>
          </cell>
          <cell r="I33" t="str">
            <v>N</v>
          </cell>
          <cell r="J33">
            <v>18.720000000000002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>
            <v>7.2</v>
          </cell>
          <cell r="I34" t="str">
            <v>NO</v>
          </cell>
          <cell r="J34">
            <v>27.36</v>
          </cell>
          <cell r="K34">
            <v>0</v>
          </cell>
        </row>
        <row r="35">
          <cell r="B35">
            <v>25.338461538461541</v>
          </cell>
          <cell r="C35">
            <v>29.2</v>
          </cell>
          <cell r="D35">
            <v>21.6</v>
          </cell>
          <cell r="E35">
            <v>73.384615384615387</v>
          </cell>
          <cell r="F35">
            <v>93</v>
          </cell>
          <cell r="G35">
            <v>58</v>
          </cell>
          <cell r="H35">
            <v>10.8</v>
          </cell>
          <cell r="I35" t="str">
            <v>N</v>
          </cell>
          <cell r="J35">
            <v>32.4</v>
          </cell>
          <cell r="K35">
            <v>0.2</v>
          </cell>
        </row>
        <row r="36">
          <cell r="I36" t="str">
            <v>L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24.537500000000005</v>
          </cell>
          <cell r="C5">
            <v>31</v>
          </cell>
          <cell r="D5">
            <v>18.7</v>
          </cell>
          <cell r="E5">
            <v>68.916666666666671</v>
          </cell>
          <cell r="F5">
            <v>95</v>
          </cell>
          <cell r="G5">
            <v>44</v>
          </cell>
          <cell r="H5">
            <v>20.88</v>
          </cell>
          <cell r="I5" t="str">
            <v>L</v>
          </cell>
          <cell r="J5">
            <v>37.800000000000004</v>
          </cell>
          <cell r="K5">
            <v>0</v>
          </cell>
        </row>
        <row r="6">
          <cell r="B6">
            <v>25.195833333333336</v>
          </cell>
          <cell r="C6">
            <v>32.299999999999997</v>
          </cell>
          <cell r="D6">
            <v>21</v>
          </cell>
          <cell r="E6">
            <v>70</v>
          </cell>
          <cell r="F6">
            <v>95</v>
          </cell>
          <cell r="G6">
            <v>48</v>
          </cell>
          <cell r="H6">
            <v>20.16</v>
          </cell>
          <cell r="I6" t="str">
            <v>NE</v>
          </cell>
          <cell r="J6">
            <v>37.440000000000005</v>
          </cell>
          <cell r="K6">
            <v>12.2</v>
          </cell>
        </row>
        <row r="7">
          <cell r="B7">
            <v>23.212500000000002</v>
          </cell>
          <cell r="C7">
            <v>27.6</v>
          </cell>
          <cell r="D7">
            <v>18.7</v>
          </cell>
          <cell r="E7">
            <v>80.857142857142861</v>
          </cell>
          <cell r="F7">
            <v>100</v>
          </cell>
          <cell r="G7">
            <v>59</v>
          </cell>
          <cell r="H7">
            <v>20.52</v>
          </cell>
          <cell r="I7" t="str">
            <v>O</v>
          </cell>
          <cell r="J7">
            <v>50.4</v>
          </cell>
          <cell r="K7">
            <v>8.4</v>
          </cell>
        </row>
        <row r="8">
          <cell r="B8">
            <v>24.629166666666666</v>
          </cell>
          <cell r="C8">
            <v>30.9</v>
          </cell>
          <cell r="D8">
            <v>20.399999999999999</v>
          </cell>
          <cell r="E8">
            <v>78.590909090909093</v>
          </cell>
          <cell r="F8">
            <v>100</v>
          </cell>
          <cell r="G8">
            <v>45</v>
          </cell>
          <cell r="H8">
            <v>11.16</v>
          </cell>
          <cell r="I8" t="str">
            <v>SO</v>
          </cell>
          <cell r="J8">
            <v>25.56</v>
          </cell>
          <cell r="K8">
            <v>0</v>
          </cell>
        </row>
        <row r="9">
          <cell r="B9">
            <v>25.595833333333335</v>
          </cell>
          <cell r="C9">
            <v>33.4</v>
          </cell>
          <cell r="D9">
            <v>19.5</v>
          </cell>
          <cell r="E9">
            <v>68.583333333333329</v>
          </cell>
          <cell r="F9">
            <v>100</v>
          </cell>
          <cell r="G9">
            <v>27</v>
          </cell>
          <cell r="H9">
            <v>11.879999999999999</v>
          </cell>
          <cell r="I9" t="str">
            <v>SE</v>
          </cell>
          <cell r="J9">
            <v>23.400000000000002</v>
          </cell>
          <cell r="K9">
            <v>0</v>
          </cell>
        </row>
        <row r="10">
          <cell r="B10">
            <v>24.808333333333326</v>
          </cell>
          <cell r="C10">
            <v>32.9</v>
          </cell>
          <cell r="D10">
            <v>20.3</v>
          </cell>
          <cell r="E10">
            <v>76.291666666666671</v>
          </cell>
          <cell r="F10">
            <v>100</v>
          </cell>
          <cell r="G10">
            <v>47</v>
          </cell>
          <cell r="H10">
            <v>19.8</v>
          </cell>
          <cell r="I10" t="str">
            <v>SE</v>
          </cell>
          <cell r="J10">
            <v>55.440000000000005</v>
          </cell>
          <cell r="K10">
            <v>1.6</v>
          </cell>
        </row>
        <row r="11">
          <cell r="B11">
            <v>21.612499999999997</v>
          </cell>
          <cell r="C11">
            <v>23.3</v>
          </cell>
          <cell r="D11">
            <v>20.399999999999999</v>
          </cell>
          <cell r="E11">
            <v>92.333333333333329</v>
          </cell>
          <cell r="F11">
            <v>100</v>
          </cell>
          <cell r="G11">
            <v>84</v>
          </cell>
          <cell r="H11">
            <v>13.68</v>
          </cell>
          <cell r="I11" t="str">
            <v>N</v>
          </cell>
          <cell r="J11">
            <v>36.36</v>
          </cell>
          <cell r="K11">
            <v>13.8</v>
          </cell>
        </row>
        <row r="12">
          <cell r="B12">
            <v>21.162499999999998</v>
          </cell>
          <cell r="C12">
            <v>24.4</v>
          </cell>
          <cell r="D12">
            <v>20</v>
          </cell>
          <cell r="E12">
            <v>94.428571428571431</v>
          </cell>
          <cell r="F12">
            <v>100</v>
          </cell>
          <cell r="G12">
            <v>85</v>
          </cell>
          <cell r="H12">
            <v>14.76</v>
          </cell>
          <cell r="I12" t="str">
            <v>NE</v>
          </cell>
          <cell r="J12">
            <v>28.44</v>
          </cell>
          <cell r="K12">
            <v>13</v>
          </cell>
        </row>
        <row r="13">
          <cell r="B13">
            <v>20.933333333333326</v>
          </cell>
          <cell r="C13">
            <v>22.7</v>
          </cell>
          <cell r="D13">
            <v>20.3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11.879999999999999</v>
          </cell>
          <cell r="I13" t="str">
            <v>NE</v>
          </cell>
          <cell r="J13">
            <v>28.8</v>
          </cell>
          <cell r="K13">
            <v>40.799999999999997</v>
          </cell>
        </row>
        <row r="14">
          <cell r="B14">
            <v>23.350000000000005</v>
          </cell>
          <cell r="C14">
            <v>26.9</v>
          </cell>
          <cell r="D14">
            <v>21.2</v>
          </cell>
          <cell r="E14">
            <v>87.272727272727266</v>
          </cell>
          <cell r="F14">
            <v>100</v>
          </cell>
          <cell r="G14">
            <v>77</v>
          </cell>
          <cell r="H14">
            <v>14.4</v>
          </cell>
          <cell r="I14" t="str">
            <v>NO</v>
          </cell>
          <cell r="J14">
            <v>32.4</v>
          </cell>
          <cell r="K14">
            <v>41.6</v>
          </cell>
        </row>
        <row r="15">
          <cell r="B15">
            <v>24.224999999999998</v>
          </cell>
          <cell r="C15">
            <v>29.3</v>
          </cell>
          <cell r="D15">
            <v>22.4</v>
          </cell>
          <cell r="E15">
            <v>88.888888888888886</v>
          </cell>
          <cell r="F15">
            <v>100</v>
          </cell>
          <cell r="G15">
            <v>65</v>
          </cell>
          <cell r="H15">
            <v>11.520000000000001</v>
          </cell>
          <cell r="I15" t="str">
            <v>SO</v>
          </cell>
          <cell r="J15">
            <v>38.519999999999996</v>
          </cell>
          <cell r="K15">
            <v>3.5999999999999996</v>
          </cell>
        </row>
        <row r="16">
          <cell r="B16">
            <v>24.783333333333331</v>
          </cell>
          <cell r="C16">
            <v>31</v>
          </cell>
          <cell r="D16">
            <v>20.2</v>
          </cell>
          <cell r="E16">
            <v>62.214285714285715</v>
          </cell>
          <cell r="F16">
            <v>94</v>
          </cell>
          <cell r="G16">
            <v>43</v>
          </cell>
          <cell r="H16">
            <v>8.64</v>
          </cell>
          <cell r="I16" t="str">
            <v>SO</v>
          </cell>
          <cell r="J16">
            <v>20.52</v>
          </cell>
          <cell r="K16">
            <v>0.2</v>
          </cell>
        </row>
        <row r="17">
          <cell r="B17">
            <v>26.158333333333335</v>
          </cell>
          <cell r="C17">
            <v>33.4</v>
          </cell>
          <cell r="D17">
            <v>20.8</v>
          </cell>
          <cell r="E17">
            <v>70.75</v>
          </cell>
          <cell r="F17">
            <v>100</v>
          </cell>
          <cell r="G17">
            <v>39</v>
          </cell>
          <cell r="H17">
            <v>10.8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23.554166666666664</v>
          </cell>
          <cell r="C18">
            <v>28.4</v>
          </cell>
          <cell r="D18">
            <v>19.3</v>
          </cell>
          <cell r="E18">
            <v>70.545454545454547</v>
          </cell>
          <cell r="F18">
            <v>100</v>
          </cell>
          <cell r="G18">
            <v>39</v>
          </cell>
          <cell r="H18">
            <v>20.88</v>
          </cell>
          <cell r="I18" t="str">
            <v>S</v>
          </cell>
          <cell r="J18">
            <v>43.2</v>
          </cell>
          <cell r="K18">
            <v>0</v>
          </cell>
        </row>
        <row r="19">
          <cell r="B19">
            <v>21.887500000000003</v>
          </cell>
          <cell r="C19">
            <v>29.3</v>
          </cell>
          <cell r="D19">
            <v>15</v>
          </cell>
          <cell r="E19">
            <v>67.208333333333329</v>
          </cell>
          <cell r="F19">
            <v>83</v>
          </cell>
          <cell r="G19">
            <v>55</v>
          </cell>
          <cell r="H19">
            <v>13.68</v>
          </cell>
          <cell r="I19" t="str">
            <v>S</v>
          </cell>
          <cell r="J19">
            <v>32.04</v>
          </cell>
          <cell r="K19">
            <v>0</v>
          </cell>
        </row>
        <row r="20">
          <cell r="B20">
            <v>23.387499999999999</v>
          </cell>
          <cell r="C20">
            <v>29.5</v>
          </cell>
          <cell r="D20">
            <v>17.8</v>
          </cell>
          <cell r="E20">
            <v>73.666666666666671</v>
          </cell>
          <cell r="F20">
            <v>97</v>
          </cell>
          <cell r="G20">
            <v>50</v>
          </cell>
          <cell r="H20">
            <v>22.32</v>
          </cell>
          <cell r="I20" t="str">
            <v>L</v>
          </cell>
          <cell r="J20">
            <v>45.72</v>
          </cell>
          <cell r="K20">
            <v>0</v>
          </cell>
        </row>
        <row r="21">
          <cell r="B21">
            <v>25.208333333333332</v>
          </cell>
          <cell r="C21">
            <v>30.7</v>
          </cell>
          <cell r="D21">
            <v>21.4</v>
          </cell>
          <cell r="E21">
            <v>70.041666666666671</v>
          </cell>
          <cell r="F21">
            <v>92</v>
          </cell>
          <cell r="G21">
            <v>52</v>
          </cell>
          <cell r="H21">
            <v>24.12</v>
          </cell>
          <cell r="I21" t="str">
            <v>NE</v>
          </cell>
          <cell r="J21">
            <v>44.64</v>
          </cell>
          <cell r="K21">
            <v>0.6</v>
          </cell>
        </row>
        <row r="22">
          <cell r="B22">
            <v>26.183333333333326</v>
          </cell>
          <cell r="C22">
            <v>33.299999999999997</v>
          </cell>
          <cell r="D22">
            <v>20.6</v>
          </cell>
          <cell r="E22">
            <v>70.043478260869563</v>
          </cell>
          <cell r="F22">
            <v>100</v>
          </cell>
          <cell r="G22">
            <v>37</v>
          </cell>
          <cell r="H22">
            <v>18</v>
          </cell>
          <cell r="I22" t="str">
            <v>NE</v>
          </cell>
          <cell r="J22">
            <v>39.24</v>
          </cell>
          <cell r="K22">
            <v>0</v>
          </cell>
        </row>
        <row r="23">
          <cell r="B23">
            <v>23.350000000000005</v>
          </cell>
          <cell r="C23">
            <v>31.3</v>
          </cell>
          <cell r="D23">
            <v>20.3</v>
          </cell>
          <cell r="E23">
            <v>79.684210526315795</v>
          </cell>
          <cell r="F23">
            <v>100</v>
          </cell>
          <cell r="G23">
            <v>52</v>
          </cell>
          <cell r="H23">
            <v>19.440000000000001</v>
          </cell>
          <cell r="I23" t="str">
            <v>NE</v>
          </cell>
          <cell r="J23">
            <v>60.480000000000004</v>
          </cell>
          <cell r="K23">
            <v>20.200000000000003</v>
          </cell>
        </row>
        <row r="24">
          <cell r="B24">
            <v>22.274999999999995</v>
          </cell>
          <cell r="C24">
            <v>27.1</v>
          </cell>
          <cell r="D24">
            <v>20.100000000000001</v>
          </cell>
          <cell r="E24">
            <v>83.8</v>
          </cell>
          <cell r="F24">
            <v>100</v>
          </cell>
          <cell r="G24">
            <v>64</v>
          </cell>
          <cell r="H24">
            <v>15.120000000000001</v>
          </cell>
          <cell r="I24" t="str">
            <v>N</v>
          </cell>
          <cell r="J24">
            <v>27</v>
          </cell>
          <cell r="K24">
            <v>1.4</v>
          </cell>
        </row>
        <row r="25">
          <cell r="B25">
            <v>23.145833333333339</v>
          </cell>
          <cell r="C25">
            <v>28.3</v>
          </cell>
          <cell r="D25">
            <v>20</v>
          </cell>
          <cell r="E25">
            <v>82.2</v>
          </cell>
          <cell r="F25">
            <v>100</v>
          </cell>
          <cell r="G25">
            <v>61</v>
          </cell>
          <cell r="H25">
            <v>18.720000000000002</v>
          </cell>
          <cell r="I25" t="str">
            <v>NE</v>
          </cell>
          <cell r="J25">
            <v>37.800000000000004</v>
          </cell>
          <cell r="K25">
            <v>0</v>
          </cell>
        </row>
        <row r="26">
          <cell r="B26">
            <v>23.387499999999999</v>
          </cell>
          <cell r="C26">
            <v>30.2</v>
          </cell>
          <cell r="D26">
            <v>20.100000000000001</v>
          </cell>
          <cell r="E26">
            <v>81.285714285714292</v>
          </cell>
          <cell r="F26">
            <v>100</v>
          </cell>
          <cell r="G26">
            <v>53</v>
          </cell>
          <cell r="H26">
            <v>16.559999999999999</v>
          </cell>
          <cell r="I26" t="str">
            <v>NE</v>
          </cell>
          <cell r="J26">
            <v>36</v>
          </cell>
          <cell r="K26">
            <v>1</v>
          </cell>
        </row>
        <row r="27">
          <cell r="B27">
            <v>23.933333333333334</v>
          </cell>
          <cell r="C27">
            <v>31.2</v>
          </cell>
          <cell r="D27">
            <v>19.8</v>
          </cell>
          <cell r="E27">
            <v>80.058823529411768</v>
          </cell>
          <cell r="F27">
            <v>100</v>
          </cell>
          <cell r="G27">
            <v>49</v>
          </cell>
          <cell r="H27">
            <v>18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24.720833333333335</v>
          </cell>
          <cell r="C28">
            <v>31.8</v>
          </cell>
          <cell r="D28">
            <v>19.7</v>
          </cell>
          <cell r="E28">
            <v>65.307692307692307</v>
          </cell>
          <cell r="F28">
            <v>100</v>
          </cell>
          <cell r="G28">
            <v>47</v>
          </cell>
          <cell r="H28">
            <v>12.6</v>
          </cell>
          <cell r="I28" t="str">
            <v>NE</v>
          </cell>
          <cell r="J28">
            <v>30.240000000000002</v>
          </cell>
          <cell r="K28">
            <v>0.2</v>
          </cell>
        </row>
        <row r="29">
          <cell r="B29">
            <v>27.508333333333326</v>
          </cell>
          <cell r="C29">
            <v>34</v>
          </cell>
          <cell r="D29">
            <v>21.8</v>
          </cell>
          <cell r="E29">
            <v>68.349999999999994</v>
          </cell>
          <cell r="F29">
            <v>100</v>
          </cell>
          <cell r="G29">
            <v>40</v>
          </cell>
          <cell r="H29">
            <v>15.840000000000002</v>
          </cell>
          <cell r="I29" t="str">
            <v>N</v>
          </cell>
          <cell r="J29">
            <v>30.96</v>
          </cell>
          <cell r="K29">
            <v>0</v>
          </cell>
        </row>
        <row r="30">
          <cell r="B30">
            <v>27.737499999999997</v>
          </cell>
          <cell r="C30">
            <v>34.5</v>
          </cell>
          <cell r="D30">
            <v>21.9</v>
          </cell>
          <cell r="E30">
            <v>67.130434782608702</v>
          </cell>
          <cell r="F30">
            <v>100</v>
          </cell>
          <cell r="G30">
            <v>34</v>
          </cell>
          <cell r="H30">
            <v>19.079999999999998</v>
          </cell>
          <cell r="I30" t="str">
            <v>N</v>
          </cell>
          <cell r="J30">
            <v>43.92</v>
          </cell>
          <cell r="K30">
            <v>0</v>
          </cell>
        </row>
        <row r="31">
          <cell r="B31">
            <v>28.133333333333329</v>
          </cell>
          <cell r="C31">
            <v>34.1</v>
          </cell>
          <cell r="D31">
            <v>23.2</v>
          </cell>
          <cell r="E31">
            <v>65.708333333333329</v>
          </cell>
          <cell r="F31">
            <v>90</v>
          </cell>
          <cell r="G31">
            <v>39</v>
          </cell>
          <cell r="H31">
            <v>16.559999999999999</v>
          </cell>
          <cell r="I31" t="str">
            <v>N</v>
          </cell>
          <cell r="J31">
            <v>44.64</v>
          </cell>
          <cell r="K31">
            <v>0</v>
          </cell>
        </row>
        <row r="32">
          <cell r="B32">
            <v>27.345833333333328</v>
          </cell>
          <cell r="C32">
            <v>34.9</v>
          </cell>
          <cell r="D32">
            <v>22.7</v>
          </cell>
          <cell r="E32">
            <v>73.285714285714292</v>
          </cell>
          <cell r="F32">
            <v>100</v>
          </cell>
          <cell r="G32">
            <v>42</v>
          </cell>
          <cell r="H32">
            <v>14.4</v>
          </cell>
          <cell r="I32" t="str">
            <v>S</v>
          </cell>
          <cell r="J32">
            <v>31.680000000000003</v>
          </cell>
          <cell r="K32">
            <v>0</v>
          </cell>
        </row>
        <row r="33">
          <cell r="B33">
            <v>24.479166666666661</v>
          </cell>
          <cell r="C33">
            <v>33</v>
          </cell>
          <cell r="D33">
            <v>22.4</v>
          </cell>
          <cell r="E33">
            <v>87.5</v>
          </cell>
          <cell r="F33">
            <v>100</v>
          </cell>
          <cell r="G33">
            <v>51</v>
          </cell>
          <cell r="H33">
            <v>17.64</v>
          </cell>
          <cell r="I33" t="str">
            <v>NE</v>
          </cell>
          <cell r="J33">
            <v>35.28</v>
          </cell>
          <cell r="K33">
            <v>6</v>
          </cell>
        </row>
        <row r="34">
          <cell r="B34">
            <v>24.662499999999994</v>
          </cell>
          <cell r="C34">
            <v>29.9</v>
          </cell>
          <cell r="D34">
            <v>22.1</v>
          </cell>
          <cell r="E34">
            <v>84.461538461538467</v>
          </cell>
          <cell r="F34">
            <v>100</v>
          </cell>
          <cell r="G34">
            <v>66</v>
          </cell>
          <cell r="H34">
            <v>12.24</v>
          </cell>
          <cell r="I34" t="str">
            <v>NE</v>
          </cell>
          <cell r="J34">
            <v>27</v>
          </cell>
          <cell r="K34">
            <v>1.2</v>
          </cell>
        </row>
        <row r="35">
          <cell r="B35">
            <v>25.591666666666669</v>
          </cell>
          <cell r="C35">
            <v>32.4</v>
          </cell>
          <cell r="D35">
            <v>21.3</v>
          </cell>
          <cell r="E35">
            <v>64.916666666666671</v>
          </cell>
          <cell r="F35">
            <v>100</v>
          </cell>
          <cell r="G35">
            <v>50</v>
          </cell>
          <cell r="H35">
            <v>14.76</v>
          </cell>
          <cell r="I35" t="str">
            <v>NO</v>
          </cell>
          <cell r="J35">
            <v>32.04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25.162500000000005</v>
          </cell>
          <cell r="C5">
            <v>31.2</v>
          </cell>
          <cell r="D5">
            <v>20.100000000000001</v>
          </cell>
          <cell r="E5">
            <v>70.666666666666671</v>
          </cell>
          <cell r="F5">
            <v>91</v>
          </cell>
          <cell r="G5">
            <v>52</v>
          </cell>
          <cell r="H5">
            <v>11.520000000000001</v>
          </cell>
          <cell r="I5" t="str">
            <v>SE</v>
          </cell>
          <cell r="J5">
            <v>34.200000000000003</v>
          </cell>
          <cell r="K5">
            <v>0</v>
          </cell>
        </row>
        <row r="6">
          <cell r="B6">
            <v>25.462500000000006</v>
          </cell>
          <cell r="C6">
            <v>31.8</v>
          </cell>
          <cell r="D6">
            <v>22.7</v>
          </cell>
          <cell r="E6">
            <v>72.041666666666671</v>
          </cell>
          <cell r="F6">
            <v>84</v>
          </cell>
          <cell r="G6">
            <v>45</v>
          </cell>
          <cell r="H6">
            <v>20.88</v>
          </cell>
          <cell r="I6" t="str">
            <v>N</v>
          </cell>
          <cell r="J6">
            <v>50.04</v>
          </cell>
          <cell r="K6">
            <v>0</v>
          </cell>
        </row>
        <row r="7">
          <cell r="B7">
            <v>24.358333333333334</v>
          </cell>
          <cell r="C7">
            <v>30.6</v>
          </cell>
          <cell r="D7">
            <v>20.2</v>
          </cell>
          <cell r="E7">
            <v>81.125</v>
          </cell>
          <cell r="F7">
            <v>94</v>
          </cell>
          <cell r="G7">
            <v>55</v>
          </cell>
          <cell r="H7">
            <v>11.16</v>
          </cell>
          <cell r="I7" t="str">
            <v>NO</v>
          </cell>
          <cell r="J7">
            <v>38.880000000000003</v>
          </cell>
          <cell r="K7">
            <v>15.2</v>
          </cell>
        </row>
        <row r="8">
          <cell r="B8">
            <v>26.558333333333334</v>
          </cell>
          <cell r="C8">
            <v>34.1</v>
          </cell>
          <cell r="D8">
            <v>21.3</v>
          </cell>
          <cell r="E8">
            <v>69.083333333333329</v>
          </cell>
          <cell r="F8">
            <v>94</v>
          </cell>
          <cell r="G8">
            <v>35</v>
          </cell>
          <cell r="H8">
            <v>16.559999999999999</v>
          </cell>
          <cell r="I8" t="str">
            <v>NO</v>
          </cell>
          <cell r="J8">
            <v>34.56</v>
          </cell>
          <cell r="K8">
            <v>0</v>
          </cell>
        </row>
        <row r="9">
          <cell r="B9">
            <v>27.450000000000003</v>
          </cell>
          <cell r="C9">
            <v>36</v>
          </cell>
          <cell r="D9">
            <v>20.2</v>
          </cell>
          <cell r="E9">
            <v>60.583333333333336</v>
          </cell>
          <cell r="F9">
            <v>84</v>
          </cell>
          <cell r="G9">
            <v>34</v>
          </cell>
          <cell r="H9">
            <v>13.32</v>
          </cell>
          <cell r="I9" t="str">
            <v>SE</v>
          </cell>
          <cell r="J9">
            <v>35.64</v>
          </cell>
          <cell r="K9">
            <v>0</v>
          </cell>
        </row>
        <row r="10">
          <cell r="B10">
            <v>28.408333333333328</v>
          </cell>
          <cell r="C10">
            <v>35.299999999999997</v>
          </cell>
          <cell r="D10">
            <v>23.9</v>
          </cell>
          <cell r="E10">
            <v>68.333333333333329</v>
          </cell>
          <cell r="F10">
            <v>88</v>
          </cell>
          <cell r="G10">
            <v>37</v>
          </cell>
          <cell r="H10">
            <v>18</v>
          </cell>
          <cell r="I10" t="str">
            <v>NO</v>
          </cell>
          <cell r="J10">
            <v>46.080000000000005</v>
          </cell>
          <cell r="K10">
            <v>0</v>
          </cell>
        </row>
        <row r="11">
          <cell r="B11">
            <v>24.616666666666671</v>
          </cell>
          <cell r="C11">
            <v>30.4</v>
          </cell>
          <cell r="D11">
            <v>21.2</v>
          </cell>
          <cell r="E11">
            <v>76</v>
          </cell>
          <cell r="F11">
            <v>89</v>
          </cell>
          <cell r="G11">
            <v>60</v>
          </cell>
          <cell r="H11">
            <v>20.52</v>
          </cell>
          <cell r="I11" t="str">
            <v>NE</v>
          </cell>
          <cell r="J11">
            <v>45</v>
          </cell>
          <cell r="K11">
            <v>0</v>
          </cell>
        </row>
        <row r="12">
          <cell r="B12">
            <v>23.429166666666671</v>
          </cell>
          <cell r="C12">
            <v>30.9</v>
          </cell>
          <cell r="D12">
            <v>19.899999999999999</v>
          </cell>
          <cell r="E12">
            <v>81.666666666666671</v>
          </cell>
          <cell r="F12">
            <v>92</v>
          </cell>
          <cell r="G12">
            <v>58</v>
          </cell>
          <cell r="H12">
            <v>18.36</v>
          </cell>
          <cell r="I12" t="str">
            <v>NO</v>
          </cell>
          <cell r="J12">
            <v>36</v>
          </cell>
          <cell r="K12">
            <v>20.8</v>
          </cell>
        </row>
        <row r="13">
          <cell r="B13">
            <v>23.05</v>
          </cell>
          <cell r="C13">
            <v>25.8</v>
          </cell>
          <cell r="D13">
            <v>20.9</v>
          </cell>
          <cell r="E13">
            <v>85.916666666666671</v>
          </cell>
          <cell r="F13">
            <v>94</v>
          </cell>
          <cell r="G13">
            <v>74</v>
          </cell>
          <cell r="H13">
            <v>19.079999999999998</v>
          </cell>
          <cell r="I13" t="str">
            <v>NO</v>
          </cell>
          <cell r="J13">
            <v>50.04</v>
          </cell>
          <cell r="K13">
            <v>0</v>
          </cell>
        </row>
        <row r="14">
          <cell r="B14">
            <v>24.120833333333334</v>
          </cell>
          <cell r="C14">
            <v>31.2</v>
          </cell>
          <cell r="D14">
            <v>21</v>
          </cell>
          <cell r="E14">
            <v>83.333333333333329</v>
          </cell>
          <cell r="F14">
            <v>95</v>
          </cell>
          <cell r="G14">
            <v>53</v>
          </cell>
          <cell r="H14">
            <v>18.36</v>
          </cell>
          <cell r="I14" t="str">
            <v>NO</v>
          </cell>
          <cell r="J14">
            <v>41.76</v>
          </cell>
          <cell r="K14">
            <v>0</v>
          </cell>
        </row>
        <row r="15">
          <cell r="B15">
            <v>23.845833333333331</v>
          </cell>
          <cell r="C15">
            <v>30.1</v>
          </cell>
          <cell r="D15">
            <v>20.9</v>
          </cell>
          <cell r="E15">
            <v>86.541666666666671</v>
          </cell>
          <cell r="F15">
            <v>96</v>
          </cell>
          <cell r="G15">
            <v>61</v>
          </cell>
          <cell r="H15">
            <v>15.48</v>
          </cell>
          <cell r="I15" t="str">
            <v>NO</v>
          </cell>
          <cell r="J15">
            <v>39.6</v>
          </cell>
          <cell r="K15">
            <v>31</v>
          </cell>
        </row>
        <row r="16">
          <cell r="B16">
            <v>25.774999999999995</v>
          </cell>
          <cell r="C16">
            <v>31.1</v>
          </cell>
          <cell r="D16">
            <v>22.5</v>
          </cell>
          <cell r="E16">
            <v>77.666666666666671</v>
          </cell>
          <cell r="F16">
            <v>95</v>
          </cell>
          <cell r="G16">
            <v>53</v>
          </cell>
          <cell r="H16">
            <v>12.6</v>
          </cell>
          <cell r="I16" t="str">
            <v>NO</v>
          </cell>
          <cell r="J16">
            <v>35.28</v>
          </cell>
          <cell r="K16">
            <v>0</v>
          </cell>
        </row>
        <row r="17">
          <cell r="B17">
            <v>24.733333333333334</v>
          </cell>
          <cell r="C17">
            <v>31.1</v>
          </cell>
          <cell r="D17">
            <v>21.8</v>
          </cell>
          <cell r="E17">
            <v>82.166666666666671</v>
          </cell>
          <cell r="F17">
            <v>94</v>
          </cell>
          <cell r="G17">
            <v>58</v>
          </cell>
          <cell r="H17">
            <v>18</v>
          </cell>
          <cell r="I17" t="str">
            <v>NO</v>
          </cell>
          <cell r="J17">
            <v>48.96</v>
          </cell>
          <cell r="K17">
            <v>11.799999999999999</v>
          </cell>
        </row>
        <row r="18">
          <cell r="B18">
            <v>23.354166666666668</v>
          </cell>
          <cell r="C18">
            <v>31</v>
          </cell>
          <cell r="D18">
            <v>18.5</v>
          </cell>
          <cell r="E18">
            <v>78.291666666666671</v>
          </cell>
          <cell r="F18">
            <v>95</v>
          </cell>
          <cell r="G18">
            <v>51</v>
          </cell>
          <cell r="H18">
            <v>18.36</v>
          </cell>
          <cell r="I18" t="str">
            <v>SE</v>
          </cell>
          <cell r="J18">
            <v>50.76</v>
          </cell>
          <cell r="K18">
            <v>47.8</v>
          </cell>
        </row>
        <row r="19">
          <cell r="B19">
            <v>23.049999999999997</v>
          </cell>
          <cell r="C19">
            <v>31.6</v>
          </cell>
          <cell r="D19">
            <v>15.6</v>
          </cell>
          <cell r="E19">
            <v>70.666666666666671</v>
          </cell>
          <cell r="F19">
            <v>85</v>
          </cell>
          <cell r="G19">
            <v>53</v>
          </cell>
          <cell r="H19">
            <v>16.559999999999999</v>
          </cell>
          <cell r="I19" t="str">
            <v>SE</v>
          </cell>
          <cell r="J19">
            <v>34.200000000000003</v>
          </cell>
          <cell r="K19">
            <v>0</v>
          </cell>
        </row>
        <row r="20">
          <cell r="B20">
            <v>23.925000000000001</v>
          </cell>
          <cell r="C20">
            <v>28.8</v>
          </cell>
          <cell r="D20">
            <v>19.100000000000001</v>
          </cell>
          <cell r="E20">
            <v>72.583333333333329</v>
          </cell>
          <cell r="F20">
            <v>83</v>
          </cell>
          <cell r="G20">
            <v>59</v>
          </cell>
          <cell r="H20">
            <v>15.840000000000002</v>
          </cell>
          <cell r="I20" t="str">
            <v>L</v>
          </cell>
          <cell r="J20">
            <v>40.32</v>
          </cell>
          <cell r="K20">
            <v>0</v>
          </cell>
        </row>
        <row r="21">
          <cell r="B21">
            <v>24.516666666666666</v>
          </cell>
          <cell r="C21">
            <v>31.4</v>
          </cell>
          <cell r="D21">
            <v>20.399999999999999</v>
          </cell>
          <cell r="E21">
            <v>77.25</v>
          </cell>
          <cell r="F21">
            <v>95</v>
          </cell>
          <cell r="G21">
            <v>46</v>
          </cell>
          <cell r="H21">
            <v>25.2</v>
          </cell>
          <cell r="I21" t="str">
            <v>N</v>
          </cell>
          <cell r="J21">
            <v>65.160000000000011</v>
          </cell>
          <cell r="K21">
            <v>4.1999999999999993</v>
          </cell>
        </row>
        <row r="22">
          <cell r="B22">
            <v>25.741666666666671</v>
          </cell>
          <cell r="C22">
            <v>32.299999999999997</v>
          </cell>
          <cell r="D22">
            <v>20.100000000000001</v>
          </cell>
          <cell r="E22">
            <v>69.25</v>
          </cell>
          <cell r="F22">
            <v>92</v>
          </cell>
          <cell r="G22">
            <v>41</v>
          </cell>
          <cell r="H22">
            <v>17.64</v>
          </cell>
          <cell r="I22" t="str">
            <v>N</v>
          </cell>
          <cell r="J22">
            <v>33.480000000000004</v>
          </cell>
          <cell r="K22">
            <v>0.8</v>
          </cell>
        </row>
        <row r="23">
          <cell r="B23">
            <v>26.066666666666666</v>
          </cell>
          <cell r="C23">
            <v>31.9</v>
          </cell>
          <cell r="D23">
            <v>21.9</v>
          </cell>
          <cell r="E23">
            <v>64.916666666666671</v>
          </cell>
          <cell r="F23">
            <v>81</v>
          </cell>
          <cell r="G23">
            <v>44</v>
          </cell>
          <cell r="H23">
            <v>16.920000000000002</v>
          </cell>
          <cell r="I23" t="str">
            <v>NO</v>
          </cell>
          <cell r="J23">
            <v>36.36</v>
          </cell>
          <cell r="K23">
            <v>0</v>
          </cell>
        </row>
        <row r="24">
          <cell r="B24">
            <v>23.733333333333331</v>
          </cell>
          <cell r="C24">
            <v>29</v>
          </cell>
          <cell r="D24">
            <v>20.7</v>
          </cell>
          <cell r="E24">
            <v>79.875</v>
          </cell>
          <cell r="F24">
            <v>93</v>
          </cell>
          <cell r="G24">
            <v>54</v>
          </cell>
          <cell r="H24">
            <v>16.920000000000002</v>
          </cell>
          <cell r="I24" t="str">
            <v>SE</v>
          </cell>
          <cell r="J24">
            <v>34.56</v>
          </cell>
          <cell r="K24">
            <v>0.4</v>
          </cell>
        </row>
        <row r="25">
          <cell r="B25">
            <v>21.979166666666668</v>
          </cell>
          <cell r="C25">
            <v>25.3</v>
          </cell>
          <cell r="D25">
            <v>20.2</v>
          </cell>
          <cell r="E25">
            <v>86.708333333333329</v>
          </cell>
          <cell r="F25">
            <v>95</v>
          </cell>
          <cell r="G25">
            <v>72</v>
          </cell>
          <cell r="H25">
            <v>12.24</v>
          </cell>
          <cell r="I25" t="str">
            <v>N</v>
          </cell>
          <cell r="J25">
            <v>37.080000000000005</v>
          </cell>
          <cell r="K25">
            <v>6.2</v>
          </cell>
        </row>
        <row r="26">
          <cell r="B26">
            <v>23.504166666666663</v>
          </cell>
          <cell r="C26">
            <v>28.9</v>
          </cell>
          <cell r="D26">
            <v>20.2</v>
          </cell>
          <cell r="E26">
            <v>78.958333333333329</v>
          </cell>
          <cell r="F26">
            <v>93</v>
          </cell>
          <cell r="G26">
            <v>56</v>
          </cell>
          <cell r="H26">
            <v>15.48</v>
          </cell>
          <cell r="I26" t="str">
            <v>N</v>
          </cell>
          <cell r="J26">
            <v>35.64</v>
          </cell>
          <cell r="K26">
            <v>8.6000000000000014</v>
          </cell>
        </row>
        <row r="27">
          <cell r="B27">
            <v>22.108333333333331</v>
          </cell>
          <cell r="C27">
            <v>25.8</v>
          </cell>
          <cell r="D27">
            <v>20.7</v>
          </cell>
          <cell r="E27">
            <v>86.458333333333329</v>
          </cell>
          <cell r="F27">
            <v>95</v>
          </cell>
          <cell r="G27">
            <v>71</v>
          </cell>
          <cell r="H27">
            <v>16.559999999999999</v>
          </cell>
          <cell r="I27" t="str">
            <v>NO</v>
          </cell>
          <cell r="J27">
            <v>43.56</v>
          </cell>
          <cell r="K27">
            <v>4.8</v>
          </cell>
        </row>
        <row r="28">
          <cell r="B28">
            <v>25.137499999999999</v>
          </cell>
          <cell r="C28">
            <v>32.5</v>
          </cell>
          <cell r="D28">
            <v>20.100000000000001</v>
          </cell>
          <cell r="E28">
            <v>75.25</v>
          </cell>
          <cell r="F28">
            <v>94</v>
          </cell>
          <cell r="G28">
            <v>42</v>
          </cell>
          <cell r="H28">
            <v>11.16</v>
          </cell>
          <cell r="I28" t="str">
            <v>L</v>
          </cell>
          <cell r="J28">
            <v>27.36</v>
          </cell>
          <cell r="K28">
            <v>0.2</v>
          </cell>
        </row>
        <row r="29">
          <cell r="B29">
            <v>26.387499999999999</v>
          </cell>
          <cell r="C29">
            <v>32.9</v>
          </cell>
          <cell r="D29">
            <v>21.2</v>
          </cell>
          <cell r="E29">
            <v>70.583333333333329</v>
          </cell>
          <cell r="F29">
            <v>92</v>
          </cell>
          <cell r="G29">
            <v>45</v>
          </cell>
          <cell r="H29">
            <v>17.28</v>
          </cell>
          <cell r="I29" t="str">
            <v>N</v>
          </cell>
          <cell r="J29">
            <v>40.680000000000007</v>
          </cell>
          <cell r="K29">
            <v>0</v>
          </cell>
        </row>
        <row r="30">
          <cell r="B30">
            <v>26.724999999999998</v>
          </cell>
          <cell r="C30">
            <v>33.200000000000003</v>
          </cell>
          <cell r="D30">
            <v>20.5</v>
          </cell>
          <cell r="E30">
            <v>67.083333333333329</v>
          </cell>
          <cell r="F30">
            <v>93</v>
          </cell>
          <cell r="G30">
            <v>39</v>
          </cell>
          <cell r="H30">
            <v>18</v>
          </cell>
          <cell r="I30" t="str">
            <v>NO</v>
          </cell>
          <cell r="J30">
            <v>40.680000000000007</v>
          </cell>
          <cell r="K30">
            <v>3.2</v>
          </cell>
        </row>
        <row r="31">
          <cell r="B31">
            <v>26.937499999999996</v>
          </cell>
          <cell r="C31">
            <v>32.1</v>
          </cell>
          <cell r="D31">
            <v>21.8</v>
          </cell>
          <cell r="E31">
            <v>66.291666666666671</v>
          </cell>
          <cell r="F31">
            <v>86</v>
          </cell>
          <cell r="G31">
            <v>46</v>
          </cell>
          <cell r="H31">
            <v>21.240000000000002</v>
          </cell>
          <cell r="I31" t="str">
            <v>N</v>
          </cell>
          <cell r="J31">
            <v>58.680000000000007</v>
          </cell>
          <cell r="K31">
            <v>0</v>
          </cell>
        </row>
        <row r="32">
          <cell r="B32">
            <v>27.375000000000004</v>
          </cell>
          <cell r="C32">
            <v>33.200000000000003</v>
          </cell>
          <cell r="D32">
            <v>22.3</v>
          </cell>
          <cell r="E32">
            <v>66.291666666666671</v>
          </cell>
          <cell r="F32">
            <v>90</v>
          </cell>
          <cell r="G32">
            <v>41</v>
          </cell>
          <cell r="H32">
            <v>9.3600000000000012</v>
          </cell>
          <cell r="I32" t="str">
            <v>NE</v>
          </cell>
          <cell r="J32">
            <v>38.880000000000003</v>
          </cell>
          <cell r="K32">
            <v>8.4</v>
          </cell>
        </row>
        <row r="33">
          <cell r="B33">
            <v>26.462500000000002</v>
          </cell>
          <cell r="C33">
            <v>33.1</v>
          </cell>
          <cell r="D33">
            <v>23.2</v>
          </cell>
          <cell r="E33">
            <v>76.25</v>
          </cell>
          <cell r="F33">
            <v>89</v>
          </cell>
          <cell r="G33">
            <v>47</v>
          </cell>
          <cell r="H33">
            <v>12.96</v>
          </cell>
          <cell r="I33" t="str">
            <v>SE</v>
          </cell>
          <cell r="J33">
            <v>36</v>
          </cell>
          <cell r="K33">
            <v>0.4</v>
          </cell>
        </row>
        <row r="34">
          <cell r="B34">
            <v>23.9375</v>
          </cell>
          <cell r="C34">
            <v>29.1</v>
          </cell>
          <cell r="D34">
            <v>22.1</v>
          </cell>
          <cell r="E34">
            <v>85.75</v>
          </cell>
          <cell r="F34">
            <v>95</v>
          </cell>
          <cell r="G34">
            <v>66</v>
          </cell>
          <cell r="H34">
            <v>14.76</v>
          </cell>
          <cell r="I34" t="str">
            <v>NO</v>
          </cell>
          <cell r="J34">
            <v>36.36</v>
          </cell>
          <cell r="K34">
            <v>0</v>
          </cell>
        </row>
        <row r="35">
          <cell r="B35">
            <v>23.608333333333338</v>
          </cell>
          <cell r="C35">
            <v>30</v>
          </cell>
          <cell r="D35">
            <v>20.7</v>
          </cell>
          <cell r="E35">
            <v>86.166666666666671</v>
          </cell>
          <cell r="F35">
            <v>95</v>
          </cell>
          <cell r="G35">
            <v>60</v>
          </cell>
          <cell r="H35">
            <v>13.32</v>
          </cell>
          <cell r="I35" t="str">
            <v>NO</v>
          </cell>
          <cell r="J35">
            <v>42.84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25.133333333333329</v>
          </cell>
          <cell r="C5">
            <v>30.4</v>
          </cell>
          <cell r="D5">
            <v>22.5</v>
          </cell>
          <cell r="E5">
            <v>77.791666666666671</v>
          </cell>
          <cell r="F5">
            <v>92</v>
          </cell>
          <cell r="G5">
            <v>53</v>
          </cell>
          <cell r="H5">
            <v>18</v>
          </cell>
          <cell r="I5" t="str">
            <v>NE</v>
          </cell>
          <cell r="J5">
            <v>27.36</v>
          </cell>
          <cell r="K5" t="str">
            <v>*</v>
          </cell>
        </row>
        <row r="6">
          <cell r="B6">
            <v>26.054166666666664</v>
          </cell>
          <cell r="C6">
            <v>33</v>
          </cell>
          <cell r="D6">
            <v>22.2</v>
          </cell>
          <cell r="E6">
            <v>72.75</v>
          </cell>
          <cell r="F6">
            <v>93</v>
          </cell>
          <cell r="G6">
            <v>39</v>
          </cell>
          <cell r="H6">
            <v>28.8</v>
          </cell>
          <cell r="I6" t="str">
            <v>L</v>
          </cell>
          <cell r="J6">
            <v>40.680000000000007</v>
          </cell>
          <cell r="K6" t="str">
            <v>*</v>
          </cell>
        </row>
        <row r="7">
          <cell r="B7">
            <v>25.720833333333342</v>
          </cell>
          <cell r="C7">
            <v>30.6</v>
          </cell>
          <cell r="D7">
            <v>22.5</v>
          </cell>
          <cell r="E7">
            <v>74.458333333333329</v>
          </cell>
          <cell r="F7">
            <v>90</v>
          </cell>
          <cell r="G7">
            <v>52</v>
          </cell>
          <cell r="H7">
            <v>16.559999999999999</v>
          </cell>
          <cell r="I7" t="str">
            <v>NO</v>
          </cell>
          <cell r="J7">
            <v>27.720000000000002</v>
          </cell>
          <cell r="K7" t="str">
            <v>*</v>
          </cell>
        </row>
        <row r="8">
          <cell r="B8">
            <v>26.099999999999998</v>
          </cell>
          <cell r="C8">
            <v>32.200000000000003</v>
          </cell>
          <cell r="D8">
            <v>22.9</v>
          </cell>
          <cell r="E8">
            <v>77.291666666666671</v>
          </cell>
          <cell r="F8">
            <v>90</v>
          </cell>
          <cell r="G8">
            <v>53</v>
          </cell>
          <cell r="H8">
            <v>27</v>
          </cell>
          <cell r="I8" t="str">
            <v>NE</v>
          </cell>
          <cell r="J8">
            <v>41.76</v>
          </cell>
          <cell r="K8" t="str">
            <v>*</v>
          </cell>
        </row>
        <row r="9">
          <cell r="B9">
            <v>26.987500000000001</v>
          </cell>
          <cell r="C9">
            <v>32.700000000000003</v>
          </cell>
          <cell r="D9">
            <v>23.2</v>
          </cell>
          <cell r="E9">
            <v>74.458333333333329</v>
          </cell>
          <cell r="F9">
            <v>90</v>
          </cell>
          <cell r="G9">
            <v>48</v>
          </cell>
          <cell r="H9">
            <v>25.2</v>
          </cell>
          <cell r="I9" t="str">
            <v>N</v>
          </cell>
          <cell r="J9">
            <v>38.159999999999997</v>
          </cell>
          <cell r="K9" t="str">
            <v>*</v>
          </cell>
        </row>
        <row r="10">
          <cell r="B10">
            <v>27.625000000000004</v>
          </cell>
          <cell r="C10">
            <v>33.200000000000003</v>
          </cell>
          <cell r="D10">
            <v>23.4</v>
          </cell>
          <cell r="E10">
            <v>69.541666666666671</v>
          </cell>
          <cell r="F10">
            <v>86</v>
          </cell>
          <cell r="G10">
            <v>43</v>
          </cell>
          <cell r="H10">
            <v>25.56</v>
          </cell>
          <cell r="I10" t="str">
            <v>NO</v>
          </cell>
          <cell r="J10">
            <v>40.680000000000007</v>
          </cell>
          <cell r="K10" t="str">
            <v>*</v>
          </cell>
        </row>
        <row r="11">
          <cell r="B11">
            <v>26.958333333333332</v>
          </cell>
          <cell r="C11">
            <v>33.1</v>
          </cell>
          <cell r="D11">
            <v>22.6</v>
          </cell>
          <cell r="E11">
            <v>70.125</v>
          </cell>
          <cell r="F11">
            <v>86</v>
          </cell>
          <cell r="G11">
            <v>47</v>
          </cell>
          <cell r="H11">
            <v>26.28</v>
          </cell>
          <cell r="I11" t="str">
            <v>NE</v>
          </cell>
          <cell r="J11">
            <v>46.080000000000005</v>
          </cell>
          <cell r="K11" t="str">
            <v>*</v>
          </cell>
        </row>
        <row r="12">
          <cell r="B12">
            <v>24.004166666666666</v>
          </cell>
          <cell r="C12">
            <v>30.2</v>
          </cell>
          <cell r="D12">
            <v>21</v>
          </cell>
          <cell r="E12">
            <v>82.625</v>
          </cell>
          <cell r="F12">
            <v>93</v>
          </cell>
          <cell r="G12">
            <v>57</v>
          </cell>
          <cell r="H12">
            <v>21.96</v>
          </cell>
          <cell r="I12" t="str">
            <v>L</v>
          </cell>
          <cell r="J12">
            <v>41.76</v>
          </cell>
          <cell r="K12" t="str">
            <v>*</v>
          </cell>
        </row>
        <row r="13">
          <cell r="B13">
            <v>24.854166666666661</v>
          </cell>
          <cell r="C13">
            <v>30.1</v>
          </cell>
          <cell r="D13">
            <v>22</v>
          </cell>
          <cell r="E13">
            <v>80.833333333333329</v>
          </cell>
          <cell r="F13">
            <v>94</v>
          </cell>
          <cell r="G13">
            <v>58</v>
          </cell>
          <cell r="H13">
            <v>34.200000000000003</v>
          </cell>
          <cell r="I13" t="str">
            <v>NE</v>
          </cell>
          <cell r="J13">
            <v>51.480000000000004</v>
          </cell>
          <cell r="K13" t="str">
            <v>*</v>
          </cell>
        </row>
        <row r="14">
          <cell r="B14">
            <v>25.508333333333336</v>
          </cell>
          <cell r="C14">
            <v>30.7</v>
          </cell>
          <cell r="D14">
            <v>22.3</v>
          </cell>
          <cell r="E14">
            <v>78.416666666666671</v>
          </cell>
          <cell r="F14">
            <v>94</v>
          </cell>
          <cell r="G14">
            <v>52</v>
          </cell>
          <cell r="H14">
            <v>27</v>
          </cell>
          <cell r="I14" t="str">
            <v>NE</v>
          </cell>
          <cell r="J14">
            <v>45.36</v>
          </cell>
          <cell r="K14" t="str">
            <v>*</v>
          </cell>
        </row>
        <row r="15">
          <cell r="B15">
            <v>24.150000000000002</v>
          </cell>
          <cell r="C15">
            <v>27.2</v>
          </cell>
          <cell r="D15">
            <v>22</v>
          </cell>
          <cell r="E15">
            <v>84.875</v>
          </cell>
          <cell r="F15">
            <v>96</v>
          </cell>
          <cell r="G15">
            <v>68</v>
          </cell>
          <cell r="H15">
            <v>24.12</v>
          </cell>
          <cell r="I15" t="str">
            <v>NE</v>
          </cell>
          <cell r="J15">
            <v>41.04</v>
          </cell>
          <cell r="K15" t="str">
            <v>*</v>
          </cell>
        </row>
        <row r="16">
          <cell r="B16">
            <v>25.974999999999994</v>
          </cell>
          <cell r="C16">
            <v>31.8</v>
          </cell>
          <cell r="D16">
            <v>22</v>
          </cell>
          <cell r="E16">
            <v>76.833333333333329</v>
          </cell>
          <cell r="F16">
            <v>95</v>
          </cell>
          <cell r="G16">
            <v>50</v>
          </cell>
          <cell r="H16">
            <v>22.32</v>
          </cell>
          <cell r="I16" t="str">
            <v>NE</v>
          </cell>
          <cell r="J16">
            <v>37.080000000000005</v>
          </cell>
          <cell r="K16" t="str">
            <v>*</v>
          </cell>
        </row>
        <row r="17">
          <cell r="B17">
            <v>25.295833333333334</v>
          </cell>
          <cell r="C17">
            <v>31</v>
          </cell>
          <cell r="D17">
            <v>20.6</v>
          </cell>
          <cell r="E17">
            <v>81.125</v>
          </cell>
          <cell r="F17">
            <v>96</v>
          </cell>
          <cell r="G17">
            <v>57</v>
          </cell>
          <cell r="H17">
            <v>21.6</v>
          </cell>
          <cell r="I17" t="str">
            <v>NE</v>
          </cell>
          <cell r="J17">
            <v>43.2</v>
          </cell>
          <cell r="K17" t="str">
            <v>*</v>
          </cell>
        </row>
        <row r="18">
          <cell r="B18">
            <v>23.591666666666669</v>
          </cell>
          <cell r="C18">
            <v>28.9</v>
          </cell>
          <cell r="D18">
            <v>21.3</v>
          </cell>
          <cell r="E18">
            <v>87.25</v>
          </cell>
          <cell r="F18">
            <v>96</v>
          </cell>
          <cell r="G18">
            <v>68</v>
          </cell>
          <cell r="H18">
            <v>19.079999999999998</v>
          </cell>
          <cell r="I18" t="str">
            <v>NE</v>
          </cell>
          <cell r="J18">
            <v>30.96</v>
          </cell>
          <cell r="K18" t="str">
            <v>*</v>
          </cell>
        </row>
        <row r="19">
          <cell r="B19">
            <v>25.237500000000001</v>
          </cell>
          <cell r="C19">
            <v>32</v>
          </cell>
          <cell r="D19">
            <v>20.9</v>
          </cell>
          <cell r="E19">
            <v>77.166666666666671</v>
          </cell>
          <cell r="F19">
            <v>96</v>
          </cell>
          <cell r="G19">
            <v>50</v>
          </cell>
          <cell r="H19">
            <v>25.92</v>
          </cell>
          <cell r="I19" t="str">
            <v>SE</v>
          </cell>
          <cell r="J19">
            <v>51.84</v>
          </cell>
          <cell r="K19" t="str">
            <v>*</v>
          </cell>
        </row>
        <row r="20">
          <cell r="B20">
            <v>24.591666666666669</v>
          </cell>
          <cell r="C20">
            <v>29.5</v>
          </cell>
          <cell r="D20">
            <v>21.8</v>
          </cell>
          <cell r="E20">
            <v>82.791666666666671</v>
          </cell>
          <cell r="F20">
            <v>96</v>
          </cell>
          <cell r="G20">
            <v>59</v>
          </cell>
          <cell r="H20">
            <v>25.92</v>
          </cell>
          <cell r="I20" t="str">
            <v>NE</v>
          </cell>
          <cell r="J20">
            <v>52.92</v>
          </cell>
          <cell r="K20" t="str">
            <v>*</v>
          </cell>
        </row>
        <row r="21">
          <cell r="B21">
            <v>23.612499999999997</v>
          </cell>
          <cell r="C21">
            <v>28.3</v>
          </cell>
          <cell r="D21">
            <v>21.4</v>
          </cell>
          <cell r="E21">
            <v>82.291666666666671</v>
          </cell>
          <cell r="F21">
            <v>92</v>
          </cell>
          <cell r="G21">
            <v>59</v>
          </cell>
          <cell r="H21">
            <v>26.64</v>
          </cell>
          <cell r="I21" t="str">
            <v>L</v>
          </cell>
          <cell r="J21">
            <v>44.28</v>
          </cell>
          <cell r="K21" t="str">
            <v>*</v>
          </cell>
        </row>
        <row r="22">
          <cell r="B22">
            <v>24.674999999999997</v>
          </cell>
          <cell r="C22">
            <v>31</v>
          </cell>
          <cell r="D22">
            <v>20.5</v>
          </cell>
          <cell r="E22">
            <v>72.833333333333329</v>
          </cell>
          <cell r="F22">
            <v>91</v>
          </cell>
          <cell r="G22">
            <v>47</v>
          </cell>
          <cell r="H22">
            <v>25.92</v>
          </cell>
          <cell r="I22" t="str">
            <v>NE</v>
          </cell>
          <cell r="J22">
            <v>42.480000000000004</v>
          </cell>
          <cell r="K22" t="str">
            <v>*</v>
          </cell>
        </row>
        <row r="23">
          <cell r="B23">
            <v>25.387500000000003</v>
          </cell>
          <cell r="C23">
            <v>31.6</v>
          </cell>
          <cell r="D23">
            <v>20.7</v>
          </cell>
          <cell r="E23">
            <v>69.333333333333329</v>
          </cell>
          <cell r="F23">
            <v>89</v>
          </cell>
          <cell r="G23">
            <v>41</v>
          </cell>
          <cell r="H23">
            <v>20.16</v>
          </cell>
          <cell r="I23" t="str">
            <v>NE</v>
          </cell>
          <cell r="J23">
            <v>34.92</v>
          </cell>
          <cell r="K23" t="str">
            <v>*</v>
          </cell>
        </row>
        <row r="24">
          <cell r="B24">
            <v>23.783333333333331</v>
          </cell>
          <cell r="C24">
            <v>30.4</v>
          </cell>
          <cell r="D24">
            <v>20.3</v>
          </cell>
          <cell r="E24">
            <v>81.75</v>
          </cell>
          <cell r="F24">
            <v>97</v>
          </cell>
          <cell r="G24">
            <v>46</v>
          </cell>
          <cell r="H24">
            <v>16.920000000000002</v>
          </cell>
          <cell r="I24" t="str">
            <v>L</v>
          </cell>
          <cell r="J24">
            <v>42.84</v>
          </cell>
          <cell r="K24" t="str">
            <v>*</v>
          </cell>
        </row>
        <row r="25">
          <cell r="B25">
            <v>22.695833333333336</v>
          </cell>
          <cell r="C25">
            <v>27.1</v>
          </cell>
          <cell r="D25">
            <v>19.8</v>
          </cell>
          <cell r="E25">
            <v>83.75</v>
          </cell>
          <cell r="F25">
            <v>96</v>
          </cell>
          <cell r="G25">
            <v>65</v>
          </cell>
          <cell r="H25">
            <v>26.64</v>
          </cell>
          <cell r="I25" t="str">
            <v>L</v>
          </cell>
          <cell r="J25">
            <v>46.080000000000005</v>
          </cell>
          <cell r="K25" t="str">
            <v>*</v>
          </cell>
        </row>
        <row r="26">
          <cell r="B26">
            <v>23.004166666666666</v>
          </cell>
          <cell r="C26">
            <v>26.9</v>
          </cell>
          <cell r="D26">
            <v>20.100000000000001</v>
          </cell>
          <cell r="E26">
            <v>81.833333333333329</v>
          </cell>
          <cell r="F26">
            <v>95</v>
          </cell>
          <cell r="G26">
            <v>58</v>
          </cell>
          <cell r="H26">
            <v>22.32</v>
          </cell>
          <cell r="I26" t="str">
            <v>NE</v>
          </cell>
          <cell r="J26">
            <v>33.119999999999997</v>
          </cell>
          <cell r="K26" t="str">
            <v>*</v>
          </cell>
        </row>
        <row r="27">
          <cell r="B27">
            <v>24.737499999999997</v>
          </cell>
          <cell r="C27">
            <v>30.1</v>
          </cell>
          <cell r="D27">
            <v>21.7</v>
          </cell>
          <cell r="E27">
            <v>80.916666666666671</v>
          </cell>
          <cell r="F27">
            <v>97</v>
          </cell>
          <cell r="G27">
            <v>54</v>
          </cell>
          <cell r="H27">
            <v>18.720000000000002</v>
          </cell>
          <cell r="I27" t="str">
            <v>SE</v>
          </cell>
          <cell r="J27">
            <v>34.56</v>
          </cell>
          <cell r="K27" t="str">
            <v>*</v>
          </cell>
        </row>
        <row r="28">
          <cell r="B28">
            <v>25.325000000000003</v>
          </cell>
          <cell r="C28">
            <v>31.7</v>
          </cell>
          <cell r="D28">
            <v>22.2</v>
          </cell>
          <cell r="E28">
            <v>75.666666666666671</v>
          </cell>
          <cell r="F28">
            <v>94</v>
          </cell>
          <cell r="G28">
            <v>47</v>
          </cell>
          <cell r="H28">
            <v>24.48</v>
          </cell>
          <cell r="I28" t="str">
            <v>L</v>
          </cell>
          <cell r="J28">
            <v>38.519999999999996</v>
          </cell>
          <cell r="K28" t="str">
            <v>*</v>
          </cell>
        </row>
        <row r="29">
          <cell r="B29">
            <v>23.720833333333331</v>
          </cell>
          <cell r="C29">
            <v>30.3</v>
          </cell>
          <cell r="D29">
            <v>20.6</v>
          </cell>
          <cell r="E29">
            <v>83.5</v>
          </cell>
          <cell r="F29">
            <v>94</v>
          </cell>
          <cell r="G29">
            <v>52</v>
          </cell>
          <cell r="H29">
            <v>27.36</v>
          </cell>
          <cell r="I29" t="str">
            <v>L</v>
          </cell>
          <cell r="J29">
            <v>65.52</v>
          </cell>
          <cell r="K29" t="str">
            <v>*</v>
          </cell>
        </row>
        <row r="30">
          <cell r="B30">
            <v>25.433333333333334</v>
          </cell>
          <cell r="C30">
            <v>32.299999999999997</v>
          </cell>
          <cell r="D30">
            <v>20</v>
          </cell>
          <cell r="E30">
            <v>70.166666666666671</v>
          </cell>
          <cell r="F30">
            <v>91</v>
          </cell>
          <cell r="G30">
            <v>44</v>
          </cell>
          <cell r="H30">
            <v>19.440000000000001</v>
          </cell>
          <cell r="I30" t="str">
            <v>NO</v>
          </cell>
          <cell r="J30">
            <v>30.6</v>
          </cell>
          <cell r="K30" t="str">
            <v>*</v>
          </cell>
        </row>
        <row r="31">
          <cell r="B31">
            <v>25.837500000000002</v>
          </cell>
          <cell r="C31">
            <v>34</v>
          </cell>
          <cell r="D31">
            <v>20.8</v>
          </cell>
          <cell r="E31">
            <v>69.208333333333329</v>
          </cell>
          <cell r="F31">
            <v>91</v>
          </cell>
          <cell r="G31">
            <v>34</v>
          </cell>
          <cell r="H31">
            <v>18</v>
          </cell>
          <cell r="I31" t="str">
            <v>N</v>
          </cell>
          <cell r="J31">
            <v>48.96</v>
          </cell>
          <cell r="K31" t="str">
            <v>*</v>
          </cell>
        </row>
        <row r="32">
          <cell r="B32">
            <v>26.558333333333334</v>
          </cell>
          <cell r="C32">
            <v>33.1</v>
          </cell>
          <cell r="D32">
            <v>20.7</v>
          </cell>
          <cell r="E32">
            <v>70.083333333333329</v>
          </cell>
          <cell r="F32">
            <v>94</v>
          </cell>
          <cell r="G32">
            <v>36</v>
          </cell>
          <cell r="H32">
            <v>36.72</v>
          </cell>
          <cell r="I32" t="str">
            <v>L</v>
          </cell>
          <cell r="J32">
            <v>82.44</v>
          </cell>
          <cell r="K32" t="str">
            <v>*</v>
          </cell>
        </row>
        <row r="33">
          <cell r="B33">
            <v>25.354166666666668</v>
          </cell>
          <cell r="C33">
            <v>32.5</v>
          </cell>
          <cell r="D33">
            <v>21.2</v>
          </cell>
          <cell r="E33">
            <v>80.791666666666671</v>
          </cell>
          <cell r="F33">
            <v>96</v>
          </cell>
          <cell r="G33">
            <v>52</v>
          </cell>
          <cell r="H33">
            <v>19.079999999999998</v>
          </cell>
          <cell r="I33" t="str">
            <v>NE</v>
          </cell>
          <cell r="J33">
            <v>40.32</v>
          </cell>
          <cell r="K33" t="str">
            <v>*</v>
          </cell>
        </row>
        <row r="34">
          <cell r="B34">
            <v>24.225000000000005</v>
          </cell>
          <cell r="C34">
            <v>28.6</v>
          </cell>
          <cell r="D34">
            <v>21.2</v>
          </cell>
          <cell r="E34">
            <v>84</v>
          </cell>
          <cell r="F34">
            <v>97</v>
          </cell>
          <cell r="G34">
            <v>57</v>
          </cell>
          <cell r="H34">
            <v>12.96</v>
          </cell>
          <cell r="I34" t="str">
            <v>NE</v>
          </cell>
          <cell r="J34">
            <v>25.56</v>
          </cell>
          <cell r="K34" t="str">
            <v>*</v>
          </cell>
        </row>
        <row r="35">
          <cell r="B35">
            <v>25.112499999999997</v>
          </cell>
          <cell r="C35">
            <v>29.8</v>
          </cell>
          <cell r="D35">
            <v>22.9</v>
          </cell>
          <cell r="E35">
            <v>77.208333333333329</v>
          </cell>
          <cell r="F35">
            <v>90</v>
          </cell>
          <cell r="G35">
            <v>51</v>
          </cell>
          <cell r="H35">
            <v>16.559999999999999</v>
          </cell>
          <cell r="I35" t="str">
            <v>L</v>
          </cell>
          <cell r="J35">
            <v>38.519999999999996</v>
          </cell>
          <cell r="K35" t="str">
            <v>*</v>
          </cell>
        </row>
        <row r="36">
          <cell r="I36" t="str">
            <v>NE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25.666666666666668</v>
          </cell>
          <cell r="C5">
            <v>31.9</v>
          </cell>
          <cell r="D5">
            <v>20.399999999999999</v>
          </cell>
          <cell r="E5">
            <v>57.833333333333336</v>
          </cell>
          <cell r="F5">
            <v>68</v>
          </cell>
          <cell r="G5">
            <v>43</v>
          </cell>
          <cell r="H5">
            <v>10.08</v>
          </cell>
          <cell r="I5" t="str">
            <v>SE</v>
          </cell>
          <cell r="J5">
            <v>33.119999999999997</v>
          </cell>
          <cell r="K5">
            <v>0</v>
          </cell>
        </row>
        <row r="6">
          <cell r="B6">
            <v>26.591666666666669</v>
          </cell>
          <cell r="C6">
            <v>31</v>
          </cell>
          <cell r="D6">
            <v>23.7</v>
          </cell>
          <cell r="E6">
            <v>68.5</v>
          </cell>
          <cell r="F6">
            <v>82</v>
          </cell>
          <cell r="G6">
            <v>52</v>
          </cell>
          <cell r="H6">
            <v>11.16</v>
          </cell>
          <cell r="I6" t="str">
            <v>L</v>
          </cell>
          <cell r="J6">
            <v>26.64</v>
          </cell>
          <cell r="K6">
            <v>0</v>
          </cell>
        </row>
        <row r="7">
          <cell r="B7">
            <v>27.120833333333334</v>
          </cell>
          <cell r="C7">
            <v>32.9</v>
          </cell>
          <cell r="D7">
            <v>23.1</v>
          </cell>
          <cell r="E7">
            <v>67.666666666666671</v>
          </cell>
          <cell r="F7">
            <v>90</v>
          </cell>
          <cell r="G7">
            <v>42</v>
          </cell>
          <cell r="H7">
            <v>19.8</v>
          </cell>
          <cell r="I7" t="str">
            <v>O</v>
          </cell>
          <cell r="J7">
            <v>44.28</v>
          </cell>
          <cell r="K7">
            <v>0.4</v>
          </cell>
        </row>
        <row r="8">
          <cell r="B8">
            <v>28.129166666666663</v>
          </cell>
          <cell r="C8">
            <v>34.700000000000003</v>
          </cell>
          <cell r="D8">
            <v>23.5</v>
          </cell>
          <cell r="E8">
            <v>63.583333333333336</v>
          </cell>
          <cell r="F8">
            <v>87</v>
          </cell>
          <cell r="G8">
            <v>34</v>
          </cell>
          <cell r="H8">
            <v>13.32</v>
          </cell>
          <cell r="I8" t="str">
            <v>SO</v>
          </cell>
          <cell r="J8">
            <v>34.92</v>
          </cell>
          <cell r="K8">
            <v>0.8</v>
          </cell>
        </row>
        <row r="9">
          <cell r="B9">
            <v>30.095833333333335</v>
          </cell>
          <cell r="C9">
            <v>37.799999999999997</v>
          </cell>
          <cell r="D9">
            <v>23.4</v>
          </cell>
          <cell r="E9">
            <v>49.125</v>
          </cell>
          <cell r="F9">
            <v>75</v>
          </cell>
          <cell r="G9">
            <v>24</v>
          </cell>
          <cell r="H9">
            <v>17.64</v>
          </cell>
          <cell r="I9" t="str">
            <v>O</v>
          </cell>
          <cell r="J9">
            <v>39.96</v>
          </cell>
          <cell r="K9">
            <v>0</v>
          </cell>
        </row>
        <row r="10">
          <cell r="B10">
            <v>28.5625</v>
          </cell>
          <cell r="C10">
            <v>33.5</v>
          </cell>
          <cell r="D10">
            <v>23.6</v>
          </cell>
          <cell r="E10">
            <v>62.916666666666664</v>
          </cell>
          <cell r="F10">
            <v>88</v>
          </cell>
          <cell r="G10">
            <v>34</v>
          </cell>
          <cell r="H10">
            <v>14.76</v>
          </cell>
          <cell r="I10" t="str">
            <v>O</v>
          </cell>
          <cell r="J10">
            <v>31.680000000000003</v>
          </cell>
          <cell r="K10">
            <v>0</v>
          </cell>
        </row>
        <row r="11">
          <cell r="B11">
            <v>27.929166666666671</v>
          </cell>
          <cell r="C11">
            <v>37.299999999999997</v>
          </cell>
          <cell r="D11">
            <v>22.5</v>
          </cell>
          <cell r="E11">
            <v>60.958333333333336</v>
          </cell>
          <cell r="F11">
            <v>88</v>
          </cell>
          <cell r="G11">
            <v>25</v>
          </cell>
          <cell r="H11">
            <v>22.32</v>
          </cell>
          <cell r="I11" t="str">
            <v>NO</v>
          </cell>
          <cell r="J11">
            <v>48.24</v>
          </cell>
          <cell r="K11">
            <v>0</v>
          </cell>
        </row>
        <row r="12">
          <cell r="B12">
            <v>28.020833333333329</v>
          </cell>
          <cell r="C12">
            <v>37.200000000000003</v>
          </cell>
          <cell r="D12">
            <v>22.6</v>
          </cell>
          <cell r="E12">
            <v>57.708333333333336</v>
          </cell>
          <cell r="F12">
            <v>85</v>
          </cell>
          <cell r="G12">
            <v>27</v>
          </cell>
          <cell r="H12">
            <v>17.28</v>
          </cell>
          <cell r="I12" t="str">
            <v>NO</v>
          </cell>
          <cell r="J12">
            <v>48.6</v>
          </cell>
          <cell r="K12">
            <v>0</v>
          </cell>
        </row>
        <row r="13">
          <cell r="B13">
            <v>26.554166666666664</v>
          </cell>
          <cell r="C13">
            <v>36</v>
          </cell>
          <cell r="D13">
            <v>23.6</v>
          </cell>
          <cell r="E13">
            <v>71.458333333333329</v>
          </cell>
          <cell r="F13">
            <v>85</v>
          </cell>
          <cell r="G13">
            <v>34</v>
          </cell>
          <cell r="H13">
            <v>29.16</v>
          </cell>
          <cell r="I13" t="str">
            <v>N</v>
          </cell>
          <cell r="J13">
            <v>57.24</v>
          </cell>
          <cell r="K13">
            <v>0</v>
          </cell>
        </row>
        <row r="14">
          <cell r="B14">
            <v>25.504166666666666</v>
          </cell>
          <cell r="C14">
            <v>33.4</v>
          </cell>
          <cell r="D14">
            <v>22.2</v>
          </cell>
          <cell r="E14">
            <v>79.333333333333329</v>
          </cell>
          <cell r="F14">
            <v>94</v>
          </cell>
          <cell r="G14">
            <v>46</v>
          </cell>
          <cell r="H14">
            <v>11.520000000000001</v>
          </cell>
          <cell r="I14" t="str">
            <v>N</v>
          </cell>
          <cell r="J14">
            <v>59.4</v>
          </cell>
          <cell r="K14">
            <v>12</v>
          </cell>
        </row>
        <row r="15">
          <cell r="B15">
            <v>27.349999999999998</v>
          </cell>
          <cell r="C15">
            <v>34.200000000000003</v>
          </cell>
          <cell r="D15">
            <v>22.9</v>
          </cell>
          <cell r="E15">
            <v>71.541666666666671</v>
          </cell>
          <cell r="F15">
            <v>95</v>
          </cell>
          <cell r="G15">
            <v>39</v>
          </cell>
          <cell r="H15">
            <v>20.16</v>
          </cell>
          <cell r="I15" t="str">
            <v>O</v>
          </cell>
          <cell r="J15">
            <v>45</v>
          </cell>
          <cell r="K15">
            <v>0.2</v>
          </cell>
        </row>
        <row r="16">
          <cell r="B16">
            <v>26.708333333333332</v>
          </cell>
          <cell r="C16">
            <v>32.5</v>
          </cell>
          <cell r="D16">
            <v>23.8</v>
          </cell>
          <cell r="E16">
            <v>75.666666666666671</v>
          </cell>
          <cell r="F16">
            <v>91</v>
          </cell>
          <cell r="G16">
            <v>49</v>
          </cell>
          <cell r="H16">
            <v>16.920000000000002</v>
          </cell>
          <cell r="I16" t="str">
            <v>O</v>
          </cell>
          <cell r="J16">
            <v>37.080000000000005</v>
          </cell>
          <cell r="K16">
            <v>6.2</v>
          </cell>
        </row>
        <row r="17">
          <cell r="B17">
            <v>28.029166666666669</v>
          </cell>
          <cell r="C17">
            <v>33.5</v>
          </cell>
          <cell r="D17">
            <v>24.4</v>
          </cell>
          <cell r="E17">
            <v>72.458333333333329</v>
          </cell>
          <cell r="F17">
            <v>92</v>
          </cell>
          <cell r="G17">
            <v>44</v>
          </cell>
          <cell r="H17">
            <v>14.76</v>
          </cell>
          <cell r="I17" t="str">
            <v>N</v>
          </cell>
          <cell r="J17">
            <v>32.4</v>
          </cell>
          <cell r="K17">
            <v>0</v>
          </cell>
        </row>
        <row r="18">
          <cell r="B18">
            <v>27.875</v>
          </cell>
          <cell r="C18">
            <v>35.6</v>
          </cell>
          <cell r="D18">
            <v>23.2</v>
          </cell>
          <cell r="E18">
            <v>68.166666666666671</v>
          </cell>
          <cell r="F18">
            <v>91</v>
          </cell>
          <cell r="G18">
            <v>31</v>
          </cell>
          <cell r="H18">
            <v>11.16</v>
          </cell>
          <cell r="I18" t="str">
            <v>S</v>
          </cell>
          <cell r="J18">
            <v>29.880000000000003</v>
          </cell>
          <cell r="K18">
            <v>0</v>
          </cell>
        </row>
        <row r="19">
          <cell r="B19">
            <v>27.554166666666664</v>
          </cell>
          <cell r="C19">
            <v>33.1</v>
          </cell>
          <cell r="D19">
            <v>22.1</v>
          </cell>
          <cell r="E19">
            <v>62.916666666666664</v>
          </cell>
          <cell r="F19">
            <v>94</v>
          </cell>
          <cell r="G19">
            <v>43</v>
          </cell>
          <cell r="H19">
            <v>13.32</v>
          </cell>
          <cell r="I19" t="str">
            <v>SE</v>
          </cell>
          <cell r="J19">
            <v>30.240000000000002</v>
          </cell>
          <cell r="K19">
            <v>2</v>
          </cell>
        </row>
        <row r="20">
          <cell r="B20">
            <v>25.687499999999996</v>
          </cell>
          <cell r="C20">
            <v>31.4</v>
          </cell>
          <cell r="D20">
            <v>21</v>
          </cell>
          <cell r="E20">
            <v>61.5</v>
          </cell>
          <cell r="F20">
            <v>77</v>
          </cell>
          <cell r="G20">
            <v>49</v>
          </cell>
          <cell r="H20">
            <v>13.68</v>
          </cell>
          <cell r="I20" t="str">
            <v>L</v>
          </cell>
          <cell r="J20">
            <v>42.12</v>
          </cell>
          <cell r="K20">
            <v>0</v>
          </cell>
        </row>
        <row r="21">
          <cell r="B21">
            <v>27.425000000000008</v>
          </cell>
          <cell r="C21">
            <v>35.1</v>
          </cell>
          <cell r="D21">
            <v>23.2</v>
          </cell>
          <cell r="E21">
            <v>60.666666666666664</v>
          </cell>
          <cell r="F21">
            <v>83</v>
          </cell>
          <cell r="G21">
            <v>32</v>
          </cell>
          <cell r="H21">
            <v>11.879999999999999</v>
          </cell>
          <cell r="I21" t="str">
            <v>L</v>
          </cell>
          <cell r="J21">
            <v>32.04</v>
          </cell>
          <cell r="K21">
            <v>0</v>
          </cell>
        </row>
        <row r="22">
          <cell r="B22">
            <v>28.695833333333336</v>
          </cell>
          <cell r="C22">
            <v>35.200000000000003</v>
          </cell>
          <cell r="D22">
            <v>23.7</v>
          </cell>
          <cell r="E22">
            <v>54.416666666666664</v>
          </cell>
          <cell r="F22">
            <v>76</v>
          </cell>
          <cell r="G22">
            <v>31</v>
          </cell>
          <cell r="H22">
            <v>15.48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24.783333333333328</v>
          </cell>
          <cell r="C23">
            <v>32.200000000000003</v>
          </cell>
          <cell r="D23">
            <v>19.899999999999999</v>
          </cell>
          <cell r="E23">
            <v>74.166666666666671</v>
          </cell>
          <cell r="F23">
            <v>95</v>
          </cell>
          <cell r="G23">
            <v>45</v>
          </cell>
          <cell r="H23">
            <v>22.68</v>
          </cell>
          <cell r="I23" t="str">
            <v>NE</v>
          </cell>
          <cell r="J23">
            <v>57.960000000000008</v>
          </cell>
          <cell r="K23">
            <v>22</v>
          </cell>
        </row>
        <row r="24">
          <cell r="B24">
            <v>24.541666666666668</v>
          </cell>
          <cell r="C24">
            <v>32</v>
          </cell>
          <cell r="D24">
            <v>21.7</v>
          </cell>
          <cell r="E24">
            <v>78.375</v>
          </cell>
          <cell r="F24">
            <v>93</v>
          </cell>
          <cell r="G24">
            <v>46</v>
          </cell>
          <cell r="H24">
            <v>13.68</v>
          </cell>
          <cell r="I24" t="str">
            <v>N</v>
          </cell>
          <cell r="J24">
            <v>43.92</v>
          </cell>
          <cell r="K24">
            <v>7.8000000000000007</v>
          </cell>
        </row>
        <row r="25">
          <cell r="B25">
            <v>22.899999999999995</v>
          </cell>
          <cell r="C25">
            <v>27.2</v>
          </cell>
          <cell r="D25">
            <v>20.7</v>
          </cell>
          <cell r="E25">
            <v>86.166666666666671</v>
          </cell>
          <cell r="F25">
            <v>95</v>
          </cell>
          <cell r="G25">
            <v>64</v>
          </cell>
          <cell r="H25">
            <v>12.96</v>
          </cell>
          <cell r="I25" t="str">
            <v>S</v>
          </cell>
          <cell r="J25">
            <v>35.64</v>
          </cell>
          <cell r="K25">
            <v>13.2</v>
          </cell>
        </row>
        <row r="26">
          <cell r="B26">
            <v>25.154166666666665</v>
          </cell>
          <cell r="C26">
            <v>33.299999999999997</v>
          </cell>
          <cell r="D26">
            <v>20</v>
          </cell>
          <cell r="E26">
            <v>75.375</v>
          </cell>
          <cell r="F26">
            <v>96</v>
          </cell>
          <cell r="G26">
            <v>40</v>
          </cell>
          <cell r="H26">
            <v>12.24</v>
          </cell>
          <cell r="I26" t="str">
            <v>NE</v>
          </cell>
          <cell r="J26">
            <v>23.759999999999998</v>
          </cell>
          <cell r="K26">
            <v>7.2</v>
          </cell>
        </row>
        <row r="27">
          <cell r="B27">
            <v>27.433333333333326</v>
          </cell>
          <cell r="C27">
            <v>35.5</v>
          </cell>
          <cell r="D27">
            <v>21.4</v>
          </cell>
          <cell r="E27">
            <v>64.5</v>
          </cell>
          <cell r="F27">
            <v>90</v>
          </cell>
          <cell r="G27">
            <v>33</v>
          </cell>
          <cell r="H27">
            <v>11.16</v>
          </cell>
          <cell r="I27" t="str">
            <v>S</v>
          </cell>
          <cell r="J27">
            <v>25.56</v>
          </cell>
          <cell r="K27">
            <v>0</v>
          </cell>
        </row>
        <row r="28">
          <cell r="B28">
            <v>28.308333333333334</v>
          </cell>
          <cell r="C28">
            <v>35.200000000000003</v>
          </cell>
          <cell r="D28">
            <v>23.2</v>
          </cell>
          <cell r="E28">
            <v>62.916666666666664</v>
          </cell>
          <cell r="F28">
            <v>83</v>
          </cell>
          <cell r="G28">
            <v>36</v>
          </cell>
          <cell r="H28">
            <v>10.44</v>
          </cell>
          <cell r="I28" t="str">
            <v>S</v>
          </cell>
          <cell r="J28">
            <v>28.8</v>
          </cell>
          <cell r="K28">
            <v>0</v>
          </cell>
        </row>
        <row r="29">
          <cell r="B29">
            <v>29.966666666666665</v>
          </cell>
          <cell r="C29">
            <v>37.200000000000003</v>
          </cell>
          <cell r="D29">
            <v>24.9</v>
          </cell>
          <cell r="E29">
            <v>59</v>
          </cell>
          <cell r="F29">
            <v>85</v>
          </cell>
          <cell r="G29">
            <v>29</v>
          </cell>
          <cell r="H29">
            <v>13.68</v>
          </cell>
          <cell r="I29" t="str">
            <v>NE</v>
          </cell>
          <cell r="J29">
            <v>32.04</v>
          </cell>
          <cell r="K29">
            <v>0</v>
          </cell>
        </row>
        <row r="30">
          <cell r="B30">
            <v>29.720833333333328</v>
          </cell>
          <cell r="C30">
            <v>37.200000000000003</v>
          </cell>
          <cell r="D30">
            <v>24.5</v>
          </cell>
          <cell r="E30">
            <v>56.5</v>
          </cell>
          <cell r="F30">
            <v>83</v>
          </cell>
          <cell r="G30">
            <v>29</v>
          </cell>
          <cell r="H30">
            <v>11.879999999999999</v>
          </cell>
          <cell r="I30" t="str">
            <v>N</v>
          </cell>
          <cell r="J30">
            <v>29.52</v>
          </cell>
          <cell r="K30">
            <v>0</v>
          </cell>
        </row>
        <row r="31">
          <cell r="B31">
            <v>29.304166666666671</v>
          </cell>
          <cell r="C31">
            <v>37.6</v>
          </cell>
          <cell r="D31">
            <v>23.3</v>
          </cell>
          <cell r="E31">
            <v>56.958333333333336</v>
          </cell>
          <cell r="F31">
            <v>85</v>
          </cell>
          <cell r="G31">
            <v>31</v>
          </cell>
          <cell r="H31">
            <v>12.6</v>
          </cell>
          <cell r="I31" t="str">
            <v>O</v>
          </cell>
          <cell r="J31">
            <v>31.319999999999997</v>
          </cell>
          <cell r="K31">
            <v>0</v>
          </cell>
        </row>
        <row r="32">
          <cell r="B32">
            <v>27.866666666666674</v>
          </cell>
          <cell r="C32">
            <v>35.1</v>
          </cell>
          <cell r="D32">
            <v>24.2</v>
          </cell>
          <cell r="E32">
            <v>65.041666666666671</v>
          </cell>
          <cell r="F32">
            <v>81</v>
          </cell>
          <cell r="G32">
            <v>36</v>
          </cell>
          <cell r="H32">
            <v>9.3600000000000012</v>
          </cell>
          <cell r="I32" t="str">
            <v>L</v>
          </cell>
          <cell r="J32">
            <v>39.96</v>
          </cell>
          <cell r="K32">
            <v>0</v>
          </cell>
        </row>
        <row r="33">
          <cell r="B33">
            <v>28.504166666666674</v>
          </cell>
          <cell r="C33">
            <v>35.799999999999997</v>
          </cell>
          <cell r="D33">
            <v>24</v>
          </cell>
          <cell r="E33">
            <v>61.75</v>
          </cell>
          <cell r="F33">
            <v>83</v>
          </cell>
          <cell r="G33">
            <v>32</v>
          </cell>
          <cell r="H33">
            <v>11.879999999999999</v>
          </cell>
          <cell r="I33" t="str">
            <v>N</v>
          </cell>
          <cell r="J33">
            <v>40.32</v>
          </cell>
          <cell r="K33">
            <v>0</v>
          </cell>
        </row>
        <row r="34">
          <cell r="B34">
            <v>26.937499999999989</v>
          </cell>
          <cell r="C34">
            <v>33.799999999999997</v>
          </cell>
          <cell r="D34">
            <v>23.6</v>
          </cell>
          <cell r="E34">
            <v>70.833333333333329</v>
          </cell>
          <cell r="F34">
            <v>91</v>
          </cell>
          <cell r="G34">
            <v>38</v>
          </cell>
          <cell r="H34">
            <v>13.68</v>
          </cell>
          <cell r="I34" t="str">
            <v>N</v>
          </cell>
          <cell r="J34">
            <v>41.04</v>
          </cell>
          <cell r="K34">
            <v>1.4</v>
          </cell>
        </row>
        <row r="35">
          <cell r="B35">
            <v>26.183333333333326</v>
          </cell>
          <cell r="C35">
            <v>31.4</v>
          </cell>
          <cell r="D35">
            <v>22.1</v>
          </cell>
          <cell r="E35">
            <v>71.208333333333329</v>
          </cell>
          <cell r="F35">
            <v>94</v>
          </cell>
          <cell r="G35">
            <v>38</v>
          </cell>
          <cell r="H35">
            <v>10.8</v>
          </cell>
          <cell r="I35" t="str">
            <v>NO</v>
          </cell>
          <cell r="J35">
            <v>26.64</v>
          </cell>
          <cell r="K35">
            <v>4.2</v>
          </cell>
        </row>
        <row r="36">
          <cell r="I36" t="str">
            <v>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28.508333333333336</v>
          </cell>
          <cell r="C5">
            <v>34.1</v>
          </cell>
          <cell r="D5">
            <v>24.9</v>
          </cell>
          <cell r="E5">
            <v>59.833333333333336</v>
          </cell>
          <cell r="F5">
            <v>79</v>
          </cell>
          <cell r="G5">
            <v>43</v>
          </cell>
          <cell r="H5">
            <v>18</v>
          </cell>
          <cell r="I5" t="str">
            <v>SE</v>
          </cell>
          <cell r="J5">
            <v>32.04</v>
          </cell>
          <cell r="K5">
            <v>0</v>
          </cell>
        </row>
        <row r="6">
          <cell r="B6">
            <v>25.416666666666668</v>
          </cell>
          <cell r="C6">
            <v>31.9</v>
          </cell>
          <cell r="D6">
            <v>23.1</v>
          </cell>
          <cell r="E6">
            <v>83.208333333333329</v>
          </cell>
          <cell r="F6">
            <v>95</v>
          </cell>
          <cell r="G6">
            <v>52</v>
          </cell>
          <cell r="H6">
            <v>9.7200000000000006</v>
          </cell>
          <cell r="I6" t="str">
            <v>NO</v>
          </cell>
          <cell r="J6">
            <v>34.56</v>
          </cell>
          <cell r="K6">
            <v>34</v>
          </cell>
        </row>
        <row r="7">
          <cell r="B7">
            <v>26.495833333333341</v>
          </cell>
          <cell r="C7">
            <v>33.4</v>
          </cell>
          <cell r="D7">
            <v>23.1</v>
          </cell>
          <cell r="E7">
            <v>76.166666666666671</v>
          </cell>
          <cell r="F7">
            <v>94</v>
          </cell>
          <cell r="G7" t="str">
            <v>45,00</v>
          </cell>
          <cell r="H7">
            <v>10.08</v>
          </cell>
          <cell r="I7" t="str">
            <v>N</v>
          </cell>
          <cell r="J7">
            <v>22.32</v>
          </cell>
          <cell r="K7">
            <v>0.8</v>
          </cell>
        </row>
        <row r="8">
          <cell r="B8">
            <v>28.333333333333332</v>
          </cell>
          <cell r="C8">
            <v>35.700000000000003</v>
          </cell>
          <cell r="D8">
            <v>23.7</v>
          </cell>
          <cell r="E8">
            <v>72.125</v>
          </cell>
          <cell r="F8">
            <v>96</v>
          </cell>
          <cell r="G8">
            <v>35</v>
          </cell>
          <cell r="H8">
            <v>14.76</v>
          </cell>
          <cell r="I8" t="str">
            <v>O</v>
          </cell>
          <cell r="J8">
            <v>31.319999999999997</v>
          </cell>
          <cell r="K8">
            <v>6.6</v>
          </cell>
        </row>
        <row r="9">
          <cell r="B9">
            <v>28.466666666666669</v>
          </cell>
          <cell r="C9">
            <v>35.9</v>
          </cell>
          <cell r="D9">
            <v>21.1</v>
          </cell>
          <cell r="E9">
            <v>69.375</v>
          </cell>
          <cell r="F9">
            <v>95</v>
          </cell>
          <cell r="G9">
            <v>42</v>
          </cell>
          <cell r="H9">
            <v>11.879999999999999</v>
          </cell>
          <cell r="I9" t="str">
            <v>NO</v>
          </cell>
          <cell r="J9">
            <v>27.720000000000002</v>
          </cell>
          <cell r="K9">
            <v>0</v>
          </cell>
        </row>
        <row r="10">
          <cell r="B10">
            <v>29.558333333333326</v>
          </cell>
          <cell r="C10">
            <v>35.1</v>
          </cell>
          <cell r="D10">
            <v>25.6</v>
          </cell>
          <cell r="E10">
            <v>68.666666666666671</v>
          </cell>
          <cell r="F10">
            <v>93</v>
          </cell>
          <cell r="G10">
            <v>47</v>
          </cell>
          <cell r="H10">
            <v>15.120000000000001</v>
          </cell>
          <cell r="I10" t="str">
            <v>NO</v>
          </cell>
          <cell r="J10">
            <v>33.119999999999997</v>
          </cell>
          <cell r="K10">
            <v>0</v>
          </cell>
        </row>
        <row r="11">
          <cell r="B11">
            <v>27.262499999999999</v>
          </cell>
          <cell r="C11">
            <v>32.299999999999997</v>
          </cell>
          <cell r="D11">
            <v>22.2</v>
          </cell>
          <cell r="E11">
            <v>72.416666666666671</v>
          </cell>
          <cell r="F11">
            <v>88</v>
          </cell>
          <cell r="G11">
            <v>54</v>
          </cell>
          <cell r="H11">
            <v>17.64</v>
          </cell>
          <cell r="I11" t="str">
            <v>NO</v>
          </cell>
          <cell r="J11">
            <v>39.24</v>
          </cell>
          <cell r="K11">
            <v>8.8000000000000007</v>
          </cell>
        </row>
        <row r="12">
          <cell r="B12">
            <v>27.008333333333329</v>
          </cell>
          <cell r="C12">
            <v>34.200000000000003</v>
          </cell>
          <cell r="D12">
            <v>21.8</v>
          </cell>
          <cell r="E12">
            <v>72.625</v>
          </cell>
          <cell r="F12">
            <v>95</v>
          </cell>
          <cell r="G12">
            <v>45</v>
          </cell>
          <cell r="H12">
            <v>12.6</v>
          </cell>
          <cell r="I12" t="str">
            <v>NO</v>
          </cell>
          <cell r="J12">
            <v>29.880000000000003</v>
          </cell>
          <cell r="K12">
            <v>0</v>
          </cell>
        </row>
        <row r="13">
          <cell r="B13">
            <v>25.933333333333337</v>
          </cell>
          <cell r="C13">
            <v>30.1</v>
          </cell>
          <cell r="D13">
            <v>22.5</v>
          </cell>
          <cell r="E13">
            <v>76.583333333333329</v>
          </cell>
          <cell r="F13">
            <v>93</v>
          </cell>
          <cell r="G13">
            <v>63</v>
          </cell>
          <cell r="H13">
            <v>17.28</v>
          </cell>
          <cell r="I13" t="str">
            <v>N</v>
          </cell>
          <cell r="J13">
            <v>46.440000000000005</v>
          </cell>
          <cell r="K13">
            <v>6.8000000000000007</v>
          </cell>
        </row>
        <row r="14">
          <cell r="B14">
            <v>26.345833333333335</v>
          </cell>
          <cell r="C14">
            <v>32.200000000000003</v>
          </cell>
          <cell r="D14">
            <v>22.5</v>
          </cell>
          <cell r="E14">
            <v>78.25</v>
          </cell>
          <cell r="F14">
            <v>95</v>
          </cell>
          <cell r="G14">
            <v>54</v>
          </cell>
          <cell r="H14">
            <v>15.120000000000001</v>
          </cell>
          <cell r="I14" t="str">
            <v>NO</v>
          </cell>
          <cell r="J14">
            <v>37.440000000000005</v>
          </cell>
          <cell r="K14">
            <v>0.2</v>
          </cell>
        </row>
        <row r="15">
          <cell r="B15">
            <v>25.925000000000001</v>
          </cell>
          <cell r="C15">
            <v>30</v>
          </cell>
          <cell r="D15">
            <v>22.9</v>
          </cell>
          <cell r="E15">
            <v>81.625</v>
          </cell>
          <cell r="F15">
            <v>95</v>
          </cell>
          <cell r="G15">
            <v>63</v>
          </cell>
          <cell r="H15">
            <v>11.520000000000001</v>
          </cell>
          <cell r="I15" t="str">
            <v>NO</v>
          </cell>
          <cell r="J15">
            <v>28.8</v>
          </cell>
          <cell r="K15">
            <v>7.2</v>
          </cell>
        </row>
        <row r="16">
          <cell r="B16">
            <v>26.929166666666671</v>
          </cell>
          <cell r="C16">
            <v>32.299999999999997</v>
          </cell>
          <cell r="D16">
            <v>22.3</v>
          </cell>
          <cell r="E16">
            <v>75</v>
          </cell>
          <cell r="F16">
            <v>96</v>
          </cell>
          <cell r="G16">
            <v>49</v>
          </cell>
          <cell r="H16">
            <v>9.7200000000000006</v>
          </cell>
          <cell r="I16" t="str">
            <v>NO</v>
          </cell>
          <cell r="J16">
            <v>30.96</v>
          </cell>
          <cell r="K16">
            <v>0</v>
          </cell>
        </row>
        <row r="17">
          <cell r="B17">
            <v>27.233333333333334</v>
          </cell>
          <cell r="C17">
            <v>34.200000000000003</v>
          </cell>
          <cell r="D17">
            <v>22.2</v>
          </cell>
          <cell r="E17">
            <v>75.416666666666671</v>
          </cell>
          <cell r="F17">
            <v>96</v>
          </cell>
          <cell r="G17">
            <v>45</v>
          </cell>
          <cell r="H17">
            <v>22.68</v>
          </cell>
          <cell r="I17" t="str">
            <v>NO</v>
          </cell>
          <cell r="J17">
            <v>51.84</v>
          </cell>
          <cell r="K17">
            <v>7</v>
          </cell>
        </row>
        <row r="18">
          <cell r="B18">
            <v>25.395833333333332</v>
          </cell>
          <cell r="C18">
            <v>33</v>
          </cell>
          <cell r="D18">
            <v>20.3</v>
          </cell>
          <cell r="E18">
            <v>73.958333333333329</v>
          </cell>
          <cell r="F18">
            <v>94</v>
          </cell>
          <cell r="G18">
            <v>43</v>
          </cell>
          <cell r="H18">
            <v>14.04</v>
          </cell>
          <cell r="I18" t="str">
            <v>S</v>
          </cell>
          <cell r="J18">
            <v>47.88</v>
          </cell>
          <cell r="K18">
            <v>14.6</v>
          </cell>
        </row>
        <row r="19">
          <cell r="B19">
            <v>26.458333333333332</v>
          </cell>
          <cell r="C19">
            <v>34</v>
          </cell>
          <cell r="D19">
            <v>18.2</v>
          </cell>
          <cell r="E19">
            <v>56.125</v>
          </cell>
          <cell r="F19">
            <v>80</v>
          </cell>
          <cell r="G19">
            <v>38</v>
          </cell>
          <cell r="H19">
            <v>11.16</v>
          </cell>
          <cell r="I19" t="str">
            <v>SE</v>
          </cell>
          <cell r="J19">
            <v>29.16</v>
          </cell>
          <cell r="K19">
            <v>0</v>
          </cell>
        </row>
        <row r="20">
          <cell r="B20">
            <v>27.133333333333329</v>
          </cell>
          <cell r="C20">
            <v>31.1</v>
          </cell>
          <cell r="D20">
            <v>23.9</v>
          </cell>
          <cell r="E20">
            <v>62.791666666666664</v>
          </cell>
          <cell r="F20">
            <v>86</v>
          </cell>
          <cell r="G20">
            <v>50</v>
          </cell>
          <cell r="H20">
            <v>19.8</v>
          </cell>
          <cell r="I20" t="str">
            <v>SE</v>
          </cell>
          <cell r="J20">
            <v>38.159999999999997</v>
          </cell>
          <cell r="K20">
            <v>0</v>
          </cell>
        </row>
        <row r="21">
          <cell r="B21">
            <v>26.870833333333337</v>
          </cell>
          <cell r="C21">
            <v>33.200000000000003</v>
          </cell>
          <cell r="D21">
            <v>22.2</v>
          </cell>
          <cell r="E21">
            <v>68.125</v>
          </cell>
          <cell r="F21">
            <v>88</v>
          </cell>
          <cell r="G21">
            <v>43</v>
          </cell>
          <cell r="H21">
            <v>18.36</v>
          </cell>
          <cell r="I21" t="str">
            <v>L</v>
          </cell>
          <cell r="J21">
            <v>33.480000000000004</v>
          </cell>
          <cell r="K21">
            <v>7.4</v>
          </cell>
        </row>
        <row r="22">
          <cell r="B22">
            <v>27.883333333333329</v>
          </cell>
          <cell r="C22">
            <v>33.700000000000003</v>
          </cell>
          <cell r="D22">
            <v>23</v>
          </cell>
          <cell r="E22">
            <v>64.375</v>
          </cell>
          <cell r="F22">
            <v>94</v>
          </cell>
          <cell r="G22">
            <v>40</v>
          </cell>
          <cell r="H22">
            <v>12.96</v>
          </cell>
          <cell r="I22" t="str">
            <v>N</v>
          </cell>
          <cell r="J22">
            <v>30.240000000000002</v>
          </cell>
          <cell r="K22">
            <v>0</v>
          </cell>
        </row>
        <row r="23">
          <cell r="B23">
            <v>28.274999999999995</v>
          </cell>
          <cell r="C23">
            <v>33.6</v>
          </cell>
          <cell r="D23">
            <v>22.6</v>
          </cell>
          <cell r="E23">
            <v>63.916666666666664</v>
          </cell>
          <cell r="F23">
            <v>88</v>
          </cell>
          <cell r="G23">
            <v>40</v>
          </cell>
          <cell r="H23">
            <v>16.559999999999999</v>
          </cell>
          <cell r="I23" t="str">
            <v>NO</v>
          </cell>
          <cell r="J23">
            <v>32.76</v>
          </cell>
          <cell r="K23">
            <v>0</v>
          </cell>
        </row>
        <row r="24">
          <cell r="B24">
            <v>25.270833333333332</v>
          </cell>
          <cell r="C24">
            <v>32.1</v>
          </cell>
          <cell r="D24">
            <v>20.8</v>
          </cell>
          <cell r="E24">
            <v>77.333333333333329</v>
          </cell>
          <cell r="F24">
            <v>94</v>
          </cell>
          <cell r="G24">
            <v>47</v>
          </cell>
          <cell r="H24">
            <v>24.840000000000003</v>
          </cell>
          <cell r="I24" t="str">
            <v>SE</v>
          </cell>
          <cell r="J24">
            <v>68.039999999999992</v>
          </cell>
          <cell r="K24">
            <v>19</v>
          </cell>
        </row>
        <row r="25">
          <cell r="B25">
            <v>23.862499999999997</v>
          </cell>
          <cell r="C25">
            <v>28.1</v>
          </cell>
          <cell r="D25">
            <v>20.2</v>
          </cell>
          <cell r="E25">
            <v>80.458333333333329</v>
          </cell>
          <cell r="F25">
            <v>97</v>
          </cell>
          <cell r="G25">
            <v>59</v>
          </cell>
          <cell r="H25">
            <v>17.64</v>
          </cell>
          <cell r="I25" t="str">
            <v>N</v>
          </cell>
          <cell r="J25">
            <v>68.039999999999992</v>
          </cell>
          <cell r="K25">
            <v>39.6</v>
          </cell>
        </row>
        <row r="26">
          <cell r="B26">
            <v>25.858333333333334</v>
          </cell>
          <cell r="C26">
            <v>31.1</v>
          </cell>
          <cell r="D26">
            <v>22.9</v>
          </cell>
          <cell r="E26">
            <v>68.833333333333329</v>
          </cell>
          <cell r="F26">
            <v>83</v>
          </cell>
          <cell r="G26">
            <v>47</v>
          </cell>
          <cell r="H26">
            <v>17.28</v>
          </cell>
          <cell r="I26" t="str">
            <v>N</v>
          </cell>
          <cell r="J26">
            <v>37.800000000000004</v>
          </cell>
          <cell r="K26">
            <v>0</v>
          </cell>
        </row>
        <row r="27">
          <cell r="B27">
            <v>23.979166666666671</v>
          </cell>
          <cell r="C27">
            <v>31.1</v>
          </cell>
          <cell r="D27">
            <v>21.7</v>
          </cell>
          <cell r="E27">
            <v>80.708333333333329</v>
          </cell>
          <cell r="F27">
            <v>95</v>
          </cell>
          <cell r="G27">
            <v>50</v>
          </cell>
          <cell r="H27">
            <v>17.28</v>
          </cell>
          <cell r="I27" t="str">
            <v>SE</v>
          </cell>
          <cell r="J27">
            <v>48.96</v>
          </cell>
          <cell r="K27">
            <v>8.3999999999999986</v>
          </cell>
        </row>
        <row r="28">
          <cell r="B28">
            <v>25.912500000000005</v>
          </cell>
          <cell r="C28">
            <v>32.5</v>
          </cell>
          <cell r="D28">
            <v>22.3</v>
          </cell>
          <cell r="E28">
            <v>75.458333333333329</v>
          </cell>
          <cell r="F28">
            <v>95</v>
          </cell>
          <cell r="G28">
            <v>48</v>
          </cell>
          <cell r="H28">
            <v>10.44</v>
          </cell>
          <cell r="I28" t="str">
            <v>SE</v>
          </cell>
          <cell r="J28">
            <v>30.6</v>
          </cell>
          <cell r="K28">
            <v>0.2</v>
          </cell>
        </row>
        <row r="29">
          <cell r="B29">
            <v>28.466666666666658</v>
          </cell>
          <cell r="C29">
            <v>35.1</v>
          </cell>
          <cell r="D29">
            <v>22.9</v>
          </cell>
          <cell r="E29">
            <v>66.25</v>
          </cell>
          <cell r="F29">
            <v>95</v>
          </cell>
          <cell r="G29">
            <v>38</v>
          </cell>
          <cell r="H29">
            <v>16.2</v>
          </cell>
          <cell r="I29" t="str">
            <v>N</v>
          </cell>
          <cell r="J29">
            <v>34.56</v>
          </cell>
          <cell r="K29">
            <v>0.4</v>
          </cell>
        </row>
        <row r="30">
          <cell r="B30">
            <v>28.608333333333331</v>
          </cell>
          <cell r="C30">
            <v>35</v>
          </cell>
          <cell r="D30">
            <v>21.8</v>
          </cell>
          <cell r="E30">
            <v>61.291666666666664</v>
          </cell>
          <cell r="F30">
            <v>95</v>
          </cell>
          <cell r="G30">
            <v>38</v>
          </cell>
          <cell r="H30">
            <v>16.2</v>
          </cell>
          <cell r="I30" t="str">
            <v>N</v>
          </cell>
          <cell r="J30">
            <v>37.800000000000004</v>
          </cell>
          <cell r="K30">
            <v>0</v>
          </cell>
        </row>
        <row r="31">
          <cell r="B31">
            <v>28.724999999999998</v>
          </cell>
          <cell r="C31">
            <v>34.700000000000003</v>
          </cell>
          <cell r="D31">
            <v>22.5</v>
          </cell>
          <cell r="E31">
            <v>60.916666666666664</v>
          </cell>
          <cell r="F31">
            <v>87</v>
          </cell>
          <cell r="G31">
            <v>38</v>
          </cell>
          <cell r="H31">
            <v>21.6</v>
          </cell>
          <cell r="I31" t="str">
            <v>N</v>
          </cell>
          <cell r="J31">
            <v>46.440000000000005</v>
          </cell>
          <cell r="K31">
            <v>0</v>
          </cell>
        </row>
        <row r="32">
          <cell r="B32">
            <v>28.900000000000002</v>
          </cell>
          <cell r="C32">
            <v>36.4</v>
          </cell>
          <cell r="D32">
            <v>22.9</v>
          </cell>
          <cell r="E32">
            <v>64.791666666666671</v>
          </cell>
          <cell r="F32">
            <v>95</v>
          </cell>
          <cell r="G32">
            <v>36</v>
          </cell>
          <cell r="H32">
            <v>11.16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28.125</v>
          </cell>
          <cell r="C33">
            <v>34.200000000000003</v>
          </cell>
          <cell r="D33">
            <v>23.5</v>
          </cell>
          <cell r="E33">
            <v>67.583333333333329</v>
          </cell>
          <cell r="F33">
            <v>93</v>
          </cell>
          <cell r="G33">
            <v>42</v>
          </cell>
          <cell r="H33">
            <v>18</v>
          </cell>
          <cell r="I33" t="str">
            <v>SE</v>
          </cell>
          <cell r="J33">
            <v>37.800000000000004</v>
          </cell>
          <cell r="K33">
            <v>0</v>
          </cell>
        </row>
        <row r="34">
          <cell r="B34">
            <v>27.466666666666669</v>
          </cell>
          <cell r="C34">
            <v>33.299999999999997</v>
          </cell>
          <cell r="D34">
            <v>23.7</v>
          </cell>
          <cell r="E34">
            <v>69.5</v>
          </cell>
          <cell r="F34">
            <v>87</v>
          </cell>
          <cell r="G34">
            <v>47</v>
          </cell>
          <cell r="H34">
            <v>15.48</v>
          </cell>
          <cell r="I34" t="str">
            <v>N</v>
          </cell>
          <cell r="J34">
            <v>32.4</v>
          </cell>
          <cell r="K34">
            <v>0.8</v>
          </cell>
        </row>
        <row r="35">
          <cell r="B35">
            <v>27.083333333333332</v>
          </cell>
          <cell r="C35">
            <v>34.1</v>
          </cell>
          <cell r="D35">
            <v>24.2</v>
          </cell>
          <cell r="E35">
            <v>70.208333333333329</v>
          </cell>
          <cell r="F35">
            <v>84</v>
          </cell>
          <cell r="G35">
            <v>45</v>
          </cell>
          <cell r="H35">
            <v>21.96</v>
          </cell>
          <cell r="I35" t="str">
            <v>NO</v>
          </cell>
          <cell r="J35">
            <v>50.4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24.495833333333337</v>
          </cell>
          <cell r="C5">
            <v>30.1</v>
          </cell>
          <cell r="D5">
            <v>18.7</v>
          </cell>
          <cell r="E5">
            <v>61.875</v>
          </cell>
          <cell r="F5">
            <v>78</v>
          </cell>
          <cell r="G5">
            <v>48</v>
          </cell>
          <cell r="H5">
            <v>26.64</v>
          </cell>
          <cell r="I5" t="str">
            <v>L</v>
          </cell>
          <cell r="J5">
            <v>44.64</v>
          </cell>
          <cell r="K5">
            <v>0</v>
          </cell>
        </row>
        <row r="6">
          <cell r="B6">
            <v>26.416666666666661</v>
          </cell>
          <cell r="C6">
            <v>33</v>
          </cell>
          <cell r="D6">
            <v>21.3</v>
          </cell>
          <cell r="E6">
            <v>65.916666666666671</v>
          </cell>
          <cell r="F6">
            <v>82</v>
          </cell>
          <cell r="G6">
            <v>45</v>
          </cell>
          <cell r="H6">
            <v>19.440000000000001</v>
          </cell>
          <cell r="I6" t="str">
            <v>L</v>
          </cell>
          <cell r="J6">
            <v>34.200000000000003</v>
          </cell>
          <cell r="K6">
            <v>0</v>
          </cell>
        </row>
        <row r="7">
          <cell r="B7">
            <v>26.566666666666666</v>
          </cell>
          <cell r="C7">
            <v>31.5</v>
          </cell>
          <cell r="D7">
            <v>23.6</v>
          </cell>
          <cell r="E7">
            <v>77.5</v>
          </cell>
          <cell r="F7">
            <v>100</v>
          </cell>
          <cell r="G7">
            <v>41</v>
          </cell>
          <cell r="H7">
            <v>29.880000000000003</v>
          </cell>
          <cell r="I7" t="str">
            <v>NO</v>
          </cell>
          <cell r="J7">
            <v>45.36</v>
          </cell>
          <cell r="K7">
            <v>1.6</v>
          </cell>
        </row>
        <row r="8">
          <cell r="B8">
            <v>27.095833333333342</v>
          </cell>
          <cell r="C8">
            <v>33.4</v>
          </cell>
          <cell r="D8">
            <v>22.8</v>
          </cell>
          <cell r="E8">
            <v>66.095238095238102</v>
          </cell>
          <cell r="F8">
            <v>100</v>
          </cell>
          <cell r="G8">
            <v>31</v>
          </cell>
          <cell r="H8">
            <v>21.96</v>
          </cell>
          <cell r="I8" t="str">
            <v>SO</v>
          </cell>
          <cell r="J8">
            <v>46.800000000000004</v>
          </cell>
          <cell r="K8">
            <v>0.4</v>
          </cell>
        </row>
        <row r="9">
          <cell r="B9">
            <v>28.308333333333337</v>
          </cell>
          <cell r="C9">
            <v>35.9</v>
          </cell>
          <cell r="D9">
            <v>20.3</v>
          </cell>
          <cell r="E9">
            <v>55.666666666666664</v>
          </cell>
          <cell r="F9">
            <v>98</v>
          </cell>
          <cell r="G9">
            <v>22</v>
          </cell>
          <cell r="H9">
            <v>19.8</v>
          </cell>
          <cell r="I9" t="str">
            <v>S</v>
          </cell>
          <cell r="J9">
            <v>40.680000000000007</v>
          </cell>
          <cell r="K9">
            <v>0</v>
          </cell>
        </row>
        <row r="10">
          <cell r="B10">
            <v>27.533333333333335</v>
          </cell>
          <cell r="C10">
            <v>35.799999999999997</v>
          </cell>
          <cell r="D10">
            <v>21.8</v>
          </cell>
          <cell r="E10">
            <v>60.5</v>
          </cell>
          <cell r="F10">
            <v>93</v>
          </cell>
          <cell r="G10">
            <v>33</v>
          </cell>
          <cell r="H10">
            <v>20.16</v>
          </cell>
          <cell r="I10" t="str">
            <v>S</v>
          </cell>
          <cell r="J10">
            <v>62.639999999999993</v>
          </cell>
          <cell r="K10">
            <v>0.8</v>
          </cell>
        </row>
        <row r="11">
          <cell r="B11">
            <v>24.895833333333332</v>
          </cell>
          <cell r="C11">
            <v>34.6</v>
          </cell>
          <cell r="D11">
            <v>21.4</v>
          </cell>
          <cell r="E11">
            <v>79.791666666666671</v>
          </cell>
          <cell r="F11">
            <v>100</v>
          </cell>
          <cell r="G11">
            <v>43</v>
          </cell>
          <cell r="H11">
            <v>19.8</v>
          </cell>
          <cell r="I11" t="str">
            <v>NO</v>
          </cell>
          <cell r="J11">
            <v>47.16</v>
          </cell>
          <cell r="K11">
            <v>8.1999999999999993</v>
          </cell>
        </row>
        <row r="12">
          <cell r="B12">
            <v>25.729166666666661</v>
          </cell>
          <cell r="C12">
            <v>34.1</v>
          </cell>
          <cell r="D12">
            <v>21.1</v>
          </cell>
          <cell r="E12">
            <v>75.400000000000006</v>
          </cell>
          <cell r="F12">
            <v>100</v>
          </cell>
          <cell r="G12">
            <v>43</v>
          </cell>
          <cell r="H12">
            <v>19.079999999999998</v>
          </cell>
          <cell r="I12" t="str">
            <v>NO</v>
          </cell>
          <cell r="J12">
            <v>53.64</v>
          </cell>
          <cell r="K12">
            <v>4</v>
          </cell>
        </row>
        <row r="13">
          <cell r="B13">
            <v>24.695833333333336</v>
          </cell>
          <cell r="C13">
            <v>32.799999999999997</v>
          </cell>
          <cell r="D13">
            <v>22</v>
          </cell>
          <cell r="E13">
            <v>80.333333333333329</v>
          </cell>
          <cell r="F13">
            <v>100</v>
          </cell>
          <cell r="G13">
            <v>49</v>
          </cell>
          <cell r="H13">
            <v>21.240000000000002</v>
          </cell>
          <cell r="I13" t="str">
            <v>NE</v>
          </cell>
          <cell r="J13">
            <v>66.600000000000009</v>
          </cell>
          <cell r="K13">
            <v>10.199999999999999</v>
          </cell>
        </row>
        <row r="14">
          <cell r="B14">
            <v>25.399999999999995</v>
          </cell>
          <cell r="C14">
            <v>31.4</v>
          </cell>
          <cell r="D14">
            <v>22.7</v>
          </cell>
          <cell r="E14">
            <v>76.2</v>
          </cell>
          <cell r="F14">
            <v>100</v>
          </cell>
          <cell r="G14">
            <v>56</v>
          </cell>
          <cell r="H14">
            <v>17.64</v>
          </cell>
          <cell r="I14" t="str">
            <v>N</v>
          </cell>
          <cell r="J14">
            <v>46.800000000000004</v>
          </cell>
          <cell r="K14">
            <v>17.399999999999999</v>
          </cell>
        </row>
        <row r="15">
          <cell r="B15">
            <v>25.416666666666668</v>
          </cell>
          <cell r="C15">
            <v>30.3</v>
          </cell>
          <cell r="D15">
            <v>22.9</v>
          </cell>
          <cell r="E15">
            <v>73.63636363636364</v>
          </cell>
          <cell r="F15">
            <v>100</v>
          </cell>
          <cell r="G15">
            <v>61</v>
          </cell>
          <cell r="H15">
            <v>23.759999999999998</v>
          </cell>
          <cell r="I15" t="str">
            <v>NO</v>
          </cell>
          <cell r="J15">
            <v>44.64</v>
          </cell>
          <cell r="K15">
            <v>15.399999999999997</v>
          </cell>
        </row>
        <row r="16">
          <cell r="B16">
            <v>26.0625</v>
          </cell>
          <cell r="C16">
            <v>31.2</v>
          </cell>
          <cell r="D16">
            <v>22.9</v>
          </cell>
          <cell r="E16">
            <v>80.777777777777771</v>
          </cell>
          <cell r="F16">
            <v>100</v>
          </cell>
          <cell r="G16">
            <v>56</v>
          </cell>
          <cell r="H16">
            <v>12.6</v>
          </cell>
          <cell r="I16" t="str">
            <v>NO</v>
          </cell>
          <cell r="J16">
            <v>28.8</v>
          </cell>
          <cell r="K16">
            <v>0.60000000000000009</v>
          </cell>
        </row>
        <row r="17">
          <cell r="B17">
            <v>26.925000000000001</v>
          </cell>
          <cell r="C17">
            <v>34.4</v>
          </cell>
          <cell r="D17">
            <v>23.3</v>
          </cell>
          <cell r="E17">
            <v>79.411764705882348</v>
          </cell>
          <cell r="F17">
            <v>100</v>
          </cell>
          <cell r="G17">
            <v>47</v>
          </cell>
          <cell r="H17">
            <v>17.64</v>
          </cell>
          <cell r="I17" t="str">
            <v>O</v>
          </cell>
          <cell r="J17">
            <v>32.04</v>
          </cell>
          <cell r="K17">
            <v>8.6</v>
          </cell>
        </row>
        <row r="18">
          <cell r="B18">
            <v>26.966666666666669</v>
          </cell>
          <cell r="C18">
            <v>34</v>
          </cell>
          <cell r="D18">
            <v>22.6</v>
          </cell>
          <cell r="E18">
            <v>70.89473684210526</v>
          </cell>
          <cell r="F18">
            <v>100</v>
          </cell>
          <cell r="G18">
            <v>38</v>
          </cell>
          <cell r="H18">
            <v>19.079999999999998</v>
          </cell>
          <cell r="I18" t="str">
            <v>SO</v>
          </cell>
          <cell r="J18">
            <v>34.56</v>
          </cell>
          <cell r="K18">
            <v>0</v>
          </cell>
        </row>
        <row r="19">
          <cell r="B19">
            <v>26.237499999999994</v>
          </cell>
          <cell r="C19">
            <v>31.2</v>
          </cell>
          <cell r="D19">
            <v>22.4</v>
          </cell>
          <cell r="E19">
            <v>63.458333333333336</v>
          </cell>
          <cell r="F19">
            <v>88</v>
          </cell>
          <cell r="G19">
            <v>48</v>
          </cell>
          <cell r="H19">
            <v>24.12</v>
          </cell>
          <cell r="I19" t="str">
            <v>L</v>
          </cell>
          <cell r="J19">
            <v>38.519999999999996</v>
          </cell>
          <cell r="K19">
            <v>0</v>
          </cell>
        </row>
        <row r="20">
          <cell r="B20">
            <v>24.083333333333329</v>
          </cell>
          <cell r="C20">
            <v>29.6</v>
          </cell>
          <cell r="D20">
            <v>19.3</v>
          </cell>
          <cell r="E20">
            <v>64.5</v>
          </cell>
          <cell r="F20">
            <v>74</v>
          </cell>
          <cell r="G20">
            <v>53</v>
          </cell>
          <cell r="H20">
            <v>34.56</v>
          </cell>
          <cell r="I20" t="str">
            <v>L</v>
          </cell>
          <cell r="J20">
            <v>59.760000000000005</v>
          </cell>
          <cell r="K20">
            <v>0</v>
          </cell>
        </row>
        <row r="21">
          <cell r="B21">
            <v>26.591666666666669</v>
          </cell>
          <cell r="C21">
            <v>32.6</v>
          </cell>
          <cell r="D21">
            <v>22</v>
          </cell>
          <cell r="E21">
            <v>66.916666666666671</v>
          </cell>
          <cell r="F21">
            <v>100</v>
          </cell>
          <cell r="G21">
            <v>41</v>
          </cell>
          <cell r="H21">
            <v>22.32</v>
          </cell>
          <cell r="I21" t="str">
            <v>L</v>
          </cell>
          <cell r="J21">
            <v>37.800000000000004</v>
          </cell>
          <cell r="K21">
            <v>0</v>
          </cell>
        </row>
        <row r="22">
          <cell r="B22">
            <v>26.175000000000001</v>
          </cell>
          <cell r="C22">
            <v>31.9</v>
          </cell>
          <cell r="D22">
            <v>22.9</v>
          </cell>
          <cell r="E22">
            <v>68.333333333333329</v>
          </cell>
          <cell r="F22">
            <v>85</v>
          </cell>
          <cell r="G22">
            <v>46</v>
          </cell>
          <cell r="H22">
            <v>17.64</v>
          </cell>
          <cell r="I22" t="str">
            <v>L</v>
          </cell>
          <cell r="J22">
            <v>51.84</v>
          </cell>
          <cell r="K22">
            <v>0.2</v>
          </cell>
        </row>
        <row r="23">
          <cell r="B23">
            <v>25.299999999999997</v>
          </cell>
          <cell r="C23">
            <v>31.7</v>
          </cell>
          <cell r="D23">
            <v>21.7</v>
          </cell>
          <cell r="E23">
            <v>73.041666666666671</v>
          </cell>
          <cell r="F23">
            <v>99</v>
          </cell>
          <cell r="G23">
            <v>47</v>
          </cell>
          <cell r="H23">
            <v>20.88</v>
          </cell>
          <cell r="I23" t="str">
            <v>SE</v>
          </cell>
          <cell r="J23">
            <v>39.6</v>
          </cell>
          <cell r="K23">
            <v>0</v>
          </cell>
        </row>
        <row r="24">
          <cell r="B24">
            <v>23.279166666666669</v>
          </cell>
          <cell r="C24">
            <v>30.9</v>
          </cell>
          <cell r="D24">
            <v>20.100000000000001</v>
          </cell>
          <cell r="E24">
            <v>81</v>
          </cell>
          <cell r="F24">
            <v>100</v>
          </cell>
          <cell r="G24">
            <v>52</v>
          </cell>
          <cell r="H24">
            <v>25.92</v>
          </cell>
          <cell r="I24" t="str">
            <v>NE</v>
          </cell>
          <cell r="J24">
            <v>44.64</v>
          </cell>
          <cell r="K24">
            <v>39.4</v>
          </cell>
        </row>
        <row r="25">
          <cell r="B25">
            <v>23.020833333333339</v>
          </cell>
          <cell r="C25">
            <v>27.7</v>
          </cell>
          <cell r="D25">
            <v>20.6</v>
          </cell>
          <cell r="E25">
            <v>81.461538461538467</v>
          </cell>
          <cell r="F25">
            <v>100</v>
          </cell>
          <cell r="G25">
            <v>65</v>
          </cell>
          <cell r="H25">
            <v>21.240000000000002</v>
          </cell>
          <cell r="I25" t="str">
            <v>L</v>
          </cell>
          <cell r="J25">
            <v>30.96</v>
          </cell>
          <cell r="K25">
            <v>7.4</v>
          </cell>
        </row>
        <row r="26">
          <cell r="B26">
            <v>24</v>
          </cell>
          <cell r="C26">
            <v>30.8</v>
          </cell>
          <cell r="D26">
            <v>20.5</v>
          </cell>
          <cell r="E26">
            <v>81.55</v>
          </cell>
          <cell r="F26">
            <v>100</v>
          </cell>
          <cell r="G26">
            <v>48</v>
          </cell>
          <cell r="H26">
            <v>19.8</v>
          </cell>
          <cell r="I26" t="str">
            <v>NE</v>
          </cell>
          <cell r="J26">
            <v>33.840000000000003</v>
          </cell>
          <cell r="K26">
            <v>2</v>
          </cell>
        </row>
        <row r="27">
          <cell r="B27">
            <v>25.529166666666665</v>
          </cell>
          <cell r="C27">
            <v>33.700000000000003</v>
          </cell>
          <cell r="D27">
            <v>20.399999999999999</v>
          </cell>
          <cell r="E27">
            <v>75.444444444444443</v>
          </cell>
          <cell r="F27">
            <v>100</v>
          </cell>
          <cell r="G27">
            <v>45</v>
          </cell>
          <cell r="H27">
            <v>20.88</v>
          </cell>
          <cell r="I27" t="str">
            <v>L</v>
          </cell>
          <cell r="J27">
            <v>39.6</v>
          </cell>
          <cell r="K27">
            <v>20.399999999999999</v>
          </cell>
        </row>
        <row r="28">
          <cell r="B28">
            <v>26.091666666666669</v>
          </cell>
          <cell r="C28">
            <v>32.6</v>
          </cell>
          <cell r="D28">
            <v>22</v>
          </cell>
          <cell r="E28">
            <v>76.599999999999994</v>
          </cell>
          <cell r="F28">
            <v>100</v>
          </cell>
          <cell r="G28">
            <v>48</v>
          </cell>
          <cell r="H28">
            <v>18</v>
          </cell>
          <cell r="I28" t="str">
            <v>S</v>
          </cell>
          <cell r="J28">
            <v>27.36</v>
          </cell>
          <cell r="K28">
            <v>1.2</v>
          </cell>
        </row>
        <row r="29">
          <cell r="B29">
            <v>27.083333333333339</v>
          </cell>
          <cell r="C29">
            <v>34.4</v>
          </cell>
          <cell r="D29">
            <v>24.2</v>
          </cell>
          <cell r="E29">
            <v>76.75</v>
          </cell>
          <cell r="F29">
            <v>100</v>
          </cell>
          <cell r="G29">
            <v>46</v>
          </cell>
          <cell r="H29">
            <v>24.840000000000003</v>
          </cell>
          <cell r="I29" t="str">
            <v>L</v>
          </cell>
          <cell r="J29">
            <v>48.24</v>
          </cell>
          <cell r="K29">
            <v>0.2</v>
          </cell>
        </row>
        <row r="30">
          <cell r="B30">
            <v>28.670833333333334</v>
          </cell>
          <cell r="C30">
            <v>36.200000000000003</v>
          </cell>
          <cell r="D30">
            <v>23</v>
          </cell>
          <cell r="E30">
            <v>69.130434782608702</v>
          </cell>
          <cell r="F30">
            <v>100</v>
          </cell>
          <cell r="G30">
            <v>31</v>
          </cell>
          <cell r="H30">
            <v>14.04</v>
          </cell>
          <cell r="I30" t="str">
            <v>L</v>
          </cell>
          <cell r="J30">
            <v>28.44</v>
          </cell>
          <cell r="K30">
            <v>0</v>
          </cell>
        </row>
        <row r="31">
          <cell r="B31">
            <v>28.237500000000001</v>
          </cell>
          <cell r="C31">
            <v>35</v>
          </cell>
          <cell r="D31">
            <v>22.4</v>
          </cell>
          <cell r="E31">
            <v>65.818181818181813</v>
          </cell>
          <cell r="F31">
            <v>100</v>
          </cell>
          <cell r="G31">
            <v>37</v>
          </cell>
          <cell r="H31">
            <v>20.52</v>
          </cell>
          <cell r="I31" t="str">
            <v>L</v>
          </cell>
          <cell r="J31">
            <v>46.800000000000004</v>
          </cell>
          <cell r="K31">
            <v>40.200000000000003</v>
          </cell>
        </row>
        <row r="32">
          <cell r="B32">
            <v>27.729166666666668</v>
          </cell>
          <cell r="C32">
            <v>34.799999999999997</v>
          </cell>
          <cell r="D32">
            <v>24.1</v>
          </cell>
          <cell r="E32">
            <v>77.125</v>
          </cell>
          <cell r="F32">
            <v>100</v>
          </cell>
          <cell r="G32">
            <v>40</v>
          </cell>
          <cell r="H32">
            <v>21.6</v>
          </cell>
          <cell r="I32" t="str">
            <v>NE</v>
          </cell>
          <cell r="J32">
            <v>49.32</v>
          </cell>
          <cell r="K32">
            <v>0.4</v>
          </cell>
        </row>
        <row r="33">
          <cell r="B33">
            <v>27.516666666666662</v>
          </cell>
          <cell r="C33">
            <v>34.299999999999997</v>
          </cell>
          <cell r="D33">
            <v>23.3</v>
          </cell>
          <cell r="E33">
            <v>68.625</v>
          </cell>
          <cell r="F33">
            <v>100</v>
          </cell>
          <cell r="G33">
            <v>43</v>
          </cell>
          <cell r="H33">
            <v>16.559999999999999</v>
          </cell>
          <cell r="I33" t="str">
            <v>NE</v>
          </cell>
          <cell r="J33">
            <v>24.840000000000003</v>
          </cell>
          <cell r="K33">
            <v>0.2</v>
          </cell>
        </row>
        <row r="34">
          <cell r="B34">
            <v>25.183333333333337</v>
          </cell>
          <cell r="C34">
            <v>31.3</v>
          </cell>
          <cell r="D34">
            <v>21.5</v>
          </cell>
          <cell r="E34">
            <v>79.833333333333329</v>
          </cell>
          <cell r="F34">
            <v>100</v>
          </cell>
          <cell r="G34">
            <v>54</v>
          </cell>
          <cell r="H34">
            <v>20.88</v>
          </cell>
          <cell r="I34" t="str">
            <v>NE</v>
          </cell>
          <cell r="J34">
            <v>50.04</v>
          </cell>
          <cell r="K34">
            <v>50.8</v>
          </cell>
        </row>
        <row r="35">
          <cell r="B35">
            <v>25.041666666666668</v>
          </cell>
          <cell r="C35">
            <v>30.7</v>
          </cell>
          <cell r="D35">
            <v>21.7</v>
          </cell>
          <cell r="E35">
            <v>73.84615384615384</v>
          </cell>
          <cell r="F35">
            <v>100</v>
          </cell>
          <cell r="G35">
            <v>52</v>
          </cell>
          <cell r="H35">
            <v>11.879999999999999</v>
          </cell>
          <cell r="I35" t="str">
            <v>N</v>
          </cell>
          <cell r="J35">
            <v>24.840000000000003</v>
          </cell>
          <cell r="K35">
            <v>5.4</v>
          </cell>
        </row>
        <row r="36">
          <cell r="I36" t="str">
            <v>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27.425000000000001</v>
          </cell>
          <cell r="C5">
            <v>33.9</v>
          </cell>
          <cell r="D5">
            <v>22</v>
          </cell>
          <cell r="E5">
            <v>68</v>
          </cell>
          <cell r="F5">
            <v>90</v>
          </cell>
          <cell r="G5">
            <v>47</v>
          </cell>
          <cell r="H5">
            <v>13.32</v>
          </cell>
          <cell r="I5" t="str">
            <v>NE</v>
          </cell>
          <cell r="J5">
            <v>26.28</v>
          </cell>
          <cell r="K5">
            <v>0</v>
          </cell>
        </row>
        <row r="6">
          <cell r="B6">
            <v>26.241666666666664</v>
          </cell>
          <cell r="C6">
            <v>30</v>
          </cell>
          <cell r="D6">
            <v>22.7</v>
          </cell>
          <cell r="E6">
            <v>72.375</v>
          </cell>
          <cell r="F6">
            <v>91</v>
          </cell>
          <cell r="G6">
            <v>60</v>
          </cell>
          <cell r="H6">
            <v>15.120000000000001</v>
          </cell>
          <cell r="I6" t="str">
            <v>NE</v>
          </cell>
          <cell r="J6">
            <v>43.92</v>
          </cell>
          <cell r="K6">
            <v>4.8</v>
          </cell>
        </row>
        <row r="7">
          <cell r="B7">
            <v>24.683333333333334</v>
          </cell>
          <cell r="C7">
            <v>31.3</v>
          </cell>
          <cell r="D7">
            <v>19.8</v>
          </cell>
          <cell r="E7">
            <v>83.916666666666671</v>
          </cell>
          <cell r="F7">
            <v>94</v>
          </cell>
          <cell r="G7">
            <v>62</v>
          </cell>
          <cell r="H7">
            <v>12.6</v>
          </cell>
          <cell r="I7" t="str">
            <v>N</v>
          </cell>
          <cell r="J7">
            <v>61.560000000000009</v>
          </cell>
          <cell r="K7">
            <v>17.2</v>
          </cell>
        </row>
        <row r="8">
          <cell r="B8">
            <v>26.345833333333335</v>
          </cell>
          <cell r="C8">
            <v>32.9</v>
          </cell>
          <cell r="D8">
            <v>19.899999999999999</v>
          </cell>
          <cell r="E8">
            <v>72.708333333333329</v>
          </cell>
          <cell r="F8">
            <v>95</v>
          </cell>
          <cell r="G8">
            <v>43</v>
          </cell>
          <cell r="H8">
            <v>11.520000000000001</v>
          </cell>
          <cell r="I8" t="str">
            <v>S</v>
          </cell>
          <cell r="J8">
            <v>22.32</v>
          </cell>
          <cell r="K8">
            <v>0.2</v>
          </cell>
        </row>
        <row r="9">
          <cell r="B9">
            <v>26.458333333333329</v>
          </cell>
          <cell r="C9">
            <v>36.9</v>
          </cell>
          <cell r="D9">
            <v>17.5</v>
          </cell>
          <cell r="E9">
            <v>70.291666666666671</v>
          </cell>
          <cell r="F9">
            <v>95</v>
          </cell>
          <cell r="G9">
            <v>31</v>
          </cell>
          <cell r="H9">
            <v>8.2799999999999994</v>
          </cell>
          <cell r="I9" t="str">
            <v>NE</v>
          </cell>
          <cell r="J9">
            <v>28.08</v>
          </cell>
          <cell r="K9">
            <v>0</v>
          </cell>
        </row>
        <row r="10">
          <cell r="B10">
            <v>28.791666666666668</v>
          </cell>
          <cell r="C10">
            <v>35.5</v>
          </cell>
          <cell r="D10">
            <v>24</v>
          </cell>
          <cell r="E10">
            <v>72.125</v>
          </cell>
          <cell r="F10">
            <v>90</v>
          </cell>
          <cell r="G10">
            <v>48</v>
          </cell>
          <cell r="H10">
            <v>16.559999999999999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23.933333333333337</v>
          </cell>
          <cell r="C11">
            <v>28.9</v>
          </cell>
          <cell r="D11">
            <v>20.100000000000001</v>
          </cell>
          <cell r="E11">
            <v>83.75</v>
          </cell>
          <cell r="F11">
            <v>94</v>
          </cell>
          <cell r="G11">
            <v>68</v>
          </cell>
          <cell r="H11">
            <v>15.48</v>
          </cell>
          <cell r="I11" t="str">
            <v>NE</v>
          </cell>
          <cell r="J11">
            <v>33.480000000000004</v>
          </cell>
          <cell r="K11">
            <v>66.2</v>
          </cell>
        </row>
        <row r="12">
          <cell r="B12">
            <v>24.104166666666661</v>
          </cell>
          <cell r="C12">
            <v>28.3</v>
          </cell>
          <cell r="D12">
            <v>21.5</v>
          </cell>
          <cell r="E12">
            <v>84.416666666666671</v>
          </cell>
          <cell r="F12">
            <v>92</v>
          </cell>
          <cell r="G12">
            <v>77</v>
          </cell>
          <cell r="H12">
            <v>12.24</v>
          </cell>
          <cell r="I12" t="str">
            <v>NE</v>
          </cell>
          <cell r="J12">
            <v>48.6</v>
          </cell>
          <cell r="K12">
            <v>31</v>
          </cell>
        </row>
        <row r="13">
          <cell r="B13">
            <v>24.416666666666661</v>
          </cell>
          <cell r="C13">
            <v>30.2</v>
          </cell>
          <cell r="D13">
            <v>22.2</v>
          </cell>
          <cell r="E13">
            <v>85.625</v>
          </cell>
          <cell r="F13">
            <v>93</v>
          </cell>
          <cell r="G13">
            <v>68</v>
          </cell>
          <cell r="H13">
            <v>16.2</v>
          </cell>
          <cell r="I13" t="str">
            <v>NE</v>
          </cell>
          <cell r="J13">
            <v>41.04</v>
          </cell>
          <cell r="K13">
            <v>10.399999999999999</v>
          </cell>
        </row>
        <row r="14">
          <cell r="B14">
            <v>25.304166666666671</v>
          </cell>
          <cell r="C14">
            <v>30.4</v>
          </cell>
          <cell r="D14">
            <v>22.1</v>
          </cell>
          <cell r="E14">
            <v>84.041666666666671</v>
          </cell>
          <cell r="F14">
            <v>93</v>
          </cell>
          <cell r="G14">
            <v>65</v>
          </cell>
          <cell r="H14">
            <v>16.2</v>
          </cell>
          <cell r="I14" t="str">
            <v>N</v>
          </cell>
          <cell r="J14">
            <v>33.119999999999997</v>
          </cell>
          <cell r="K14">
            <v>1</v>
          </cell>
        </row>
        <row r="15">
          <cell r="B15">
            <v>25.150000000000002</v>
          </cell>
          <cell r="C15">
            <v>29.9</v>
          </cell>
          <cell r="D15">
            <v>23.1</v>
          </cell>
          <cell r="E15">
            <v>83.666666666666671</v>
          </cell>
          <cell r="F15">
            <v>93</v>
          </cell>
          <cell r="G15">
            <v>63</v>
          </cell>
          <cell r="H15">
            <v>15.48</v>
          </cell>
          <cell r="I15" t="str">
            <v>O</v>
          </cell>
          <cell r="J15">
            <v>29.52</v>
          </cell>
          <cell r="K15">
            <v>1.6</v>
          </cell>
        </row>
        <row r="16">
          <cell r="B16">
            <v>25.712500000000006</v>
          </cell>
          <cell r="C16">
            <v>33.1</v>
          </cell>
          <cell r="D16">
            <v>20</v>
          </cell>
          <cell r="E16">
            <v>79</v>
          </cell>
          <cell r="F16">
            <v>95</v>
          </cell>
          <cell r="G16">
            <v>48</v>
          </cell>
          <cell r="H16">
            <v>8.2799999999999994</v>
          </cell>
          <cell r="I16" t="str">
            <v>NE</v>
          </cell>
          <cell r="J16">
            <v>21.6</v>
          </cell>
          <cell r="K16">
            <v>1.4</v>
          </cell>
        </row>
        <row r="17">
          <cell r="B17">
            <v>27.500000000000011</v>
          </cell>
          <cell r="C17">
            <v>34.9</v>
          </cell>
          <cell r="D17">
            <v>21.2</v>
          </cell>
          <cell r="E17">
            <v>74.458333333333329</v>
          </cell>
          <cell r="F17">
            <v>93</v>
          </cell>
          <cell r="G17">
            <v>45</v>
          </cell>
          <cell r="H17">
            <v>27.36</v>
          </cell>
          <cell r="I17" t="str">
            <v>NE</v>
          </cell>
          <cell r="J17">
            <v>64.08</v>
          </cell>
          <cell r="K17">
            <v>30</v>
          </cell>
        </row>
        <row r="18">
          <cell r="B18">
            <v>25.066666666666659</v>
          </cell>
          <cell r="C18">
            <v>31.4</v>
          </cell>
          <cell r="D18">
            <v>20.3</v>
          </cell>
          <cell r="E18">
            <v>75.208333333333329</v>
          </cell>
          <cell r="F18">
            <v>93</v>
          </cell>
          <cell r="G18">
            <v>45</v>
          </cell>
          <cell r="H18">
            <v>19.440000000000001</v>
          </cell>
          <cell r="I18" t="str">
            <v>S</v>
          </cell>
          <cell r="J18">
            <v>64.08</v>
          </cell>
          <cell r="K18">
            <v>42.2</v>
          </cell>
        </row>
        <row r="19">
          <cell r="B19">
            <v>23.45</v>
          </cell>
          <cell r="C19">
            <v>31.9</v>
          </cell>
          <cell r="D19">
            <v>14.5</v>
          </cell>
          <cell r="E19">
            <v>64</v>
          </cell>
          <cell r="F19">
            <v>91</v>
          </cell>
          <cell r="G19">
            <v>38</v>
          </cell>
          <cell r="H19">
            <v>13.68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25.345833333333335</v>
          </cell>
          <cell r="C20">
            <v>31.2</v>
          </cell>
          <cell r="D20">
            <v>20.3</v>
          </cell>
          <cell r="E20">
            <v>70.166666666666671</v>
          </cell>
          <cell r="F20">
            <v>92</v>
          </cell>
          <cell r="G20">
            <v>51</v>
          </cell>
          <cell r="H20">
            <v>12.96</v>
          </cell>
          <cell r="I20" t="str">
            <v>NE</v>
          </cell>
          <cell r="J20">
            <v>32.04</v>
          </cell>
          <cell r="K20">
            <v>0</v>
          </cell>
        </row>
        <row r="21">
          <cell r="B21">
            <v>26.904166666666669</v>
          </cell>
          <cell r="C21">
            <v>32.1</v>
          </cell>
          <cell r="D21">
            <v>22.9</v>
          </cell>
          <cell r="E21">
            <v>68.583333333333329</v>
          </cell>
          <cell r="F21">
            <v>85</v>
          </cell>
          <cell r="G21">
            <v>49</v>
          </cell>
          <cell r="H21">
            <v>22.32</v>
          </cell>
          <cell r="I21" t="str">
            <v>N</v>
          </cell>
          <cell r="J21">
            <v>51.480000000000004</v>
          </cell>
          <cell r="K21">
            <v>0</v>
          </cell>
        </row>
        <row r="22">
          <cell r="B22">
            <v>27.758333333333336</v>
          </cell>
          <cell r="C22">
            <v>34.1</v>
          </cell>
          <cell r="D22">
            <v>22.1</v>
          </cell>
          <cell r="E22">
            <v>67.208333333333329</v>
          </cell>
          <cell r="F22">
            <v>88</v>
          </cell>
          <cell r="G22">
            <v>44</v>
          </cell>
          <cell r="H22">
            <v>16.2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25.824999999999999</v>
          </cell>
          <cell r="C23">
            <v>33.5</v>
          </cell>
          <cell r="D23">
            <v>21.5</v>
          </cell>
          <cell r="E23">
            <v>75.291666666666671</v>
          </cell>
          <cell r="F23">
            <v>89</v>
          </cell>
          <cell r="G23">
            <v>48</v>
          </cell>
          <cell r="H23">
            <v>29.52</v>
          </cell>
          <cell r="I23" t="str">
            <v>NE</v>
          </cell>
          <cell r="J23">
            <v>54.72</v>
          </cell>
          <cell r="K23">
            <v>4.2</v>
          </cell>
        </row>
        <row r="24">
          <cell r="B24">
            <v>24.299999999999997</v>
          </cell>
          <cell r="C24">
            <v>32.299999999999997</v>
          </cell>
          <cell r="D24">
            <v>20.7</v>
          </cell>
          <cell r="E24">
            <v>81.833333333333329</v>
          </cell>
          <cell r="F24">
            <v>94</v>
          </cell>
          <cell r="G24">
            <v>48</v>
          </cell>
          <cell r="H24">
            <v>14.04</v>
          </cell>
          <cell r="I24" t="str">
            <v>N</v>
          </cell>
          <cell r="J24">
            <v>34.56</v>
          </cell>
          <cell r="K24">
            <v>2.2000000000000002</v>
          </cell>
        </row>
        <row r="25">
          <cell r="B25">
            <v>24.341666666666669</v>
          </cell>
          <cell r="C25">
            <v>33</v>
          </cell>
          <cell r="D25">
            <v>20.2</v>
          </cell>
          <cell r="E25">
            <v>80.458333333333329</v>
          </cell>
          <cell r="F25">
            <v>93</v>
          </cell>
          <cell r="G25">
            <v>45</v>
          </cell>
          <cell r="H25">
            <v>17.28</v>
          </cell>
          <cell r="I25" t="str">
            <v>N</v>
          </cell>
          <cell r="J25">
            <v>34.92</v>
          </cell>
          <cell r="K25">
            <v>19.2</v>
          </cell>
        </row>
        <row r="26">
          <cell r="B26">
            <v>24.05</v>
          </cell>
          <cell r="C26">
            <v>30</v>
          </cell>
          <cell r="D26">
            <v>19.5</v>
          </cell>
          <cell r="E26">
            <v>81.166666666666671</v>
          </cell>
          <cell r="F26">
            <v>93</v>
          </cell>
          <cell r="G26">
            <v>60</v>
          </cell>
          <cell r="H26">
            <v>15.120000000000001</v>
          </cell>
          <cell r="I26" t="str">
            <v>NE</v>
          </cell>
          <cell r="J26">
            <v>43.2</v>
          </cell>
          <cell r="K26">
            <v>1.6</v>
          </cell>
        </row>
        <row r="27">
          <cell r="B27">
            <v>24.504166666666666</v>
          </cell>
          <cell r="C27">
            <v>30.1</v>
          </cell>
          <cell r="D27">
            <v>21.6</v>
          </cell>
          <cell r="E27">
            <v>79.125</v>
          </cell>
          <cell r="F27">
            <v>90</v>
          </cell>
          <cell r="G27">
            <v>59</v>
          </cell>
          <cell r="H27">
            <v>16.2</v>
          </cell>
          <cell r="I27" t="str">
            <v>NE</v>
          </cell>
          <cell r="J27">
            <v>33.840000000000003</v>
          </cell>
          <cell r="K27">
            <v>2.4</v>
          </cell>
        </row>
        <row r="28">
          <cell r="B28">
            <v>24.979166666666668</v>
          </cell>
          <cell r="C28">
            <v>33.299999999999997</v>
          </cell>
          <cell r="D28">
            <v>21.6</v>
          </cell>
          <cell r="E28">
            <v>82.333333333333329</v>
          </cell>
          <cell r="F28">
            <v>93</v>
          </cell>
          <cell r="G28">
            <v>52</v>
          </cell>
          <cell r="H28">
            <v>14.76</v>
          </cell>
          <cell r="I28" t="str">
            <v>NE</v>
          </cell>
          <cell r="J28">
            <v>38.519999999999996</v>
          </cell>
          <cell r="K28">
            <v>9.6</v>
          </cell>
        </row>
        <row r="29">
          <cell r="B29">
            <v>27.737500000000001</v>
          </cell>
          <cell r="C29">
            <v>35.1</v>
          </cell>
          <cell r="D29">
            <v>22.5</v>
          </cell>
          <cell r="E29">
            <v>72.916666666666671</v>
          </cell>
          <cell r="F29">
            <v>90</v>
          </cell>
          <cell r="G29">
            <v>44</v>
          </cell>
          <cell r="H29">
            <v>18</v>
          </cell>
          <cell r="I29" t="str">
            <v>N</v>
          </cell>
          <cell r="J29">
            <v>37.080000000000005</v>
          </cell>
          <cell r="K29">
            <v>2</v>
          </cell>
        </row>
        <row r="30">
          <cell r="B30">
            <v>28.708333333333332</v>
          </cell>
          <cell r="C30">
            <v>35.299999999999997</v>
          </cell>
          <cell r="D30">
            <v>23.2</v>
          </cell>
          <cell r="E30">
            <v>64.916666666666671</v>
          </cell>
          <cell r="F30">
            <v>87</v>
          </cell>
          <cell r="G30">
            <v>42</v>
          </cell>
          <cell r="H30">
            <v>20.16</v>
          </cell>
          <cell r="I30" t="str">
            <v>N</v>
          </cell>
          <cell r="J30">
            <v>48.96</v>
          </cell>
          <cell r="K30">
            <v>0</v>
          </cell>
        </row>
        <row r="31">
          <cell r="B31">
            <v>28.387499999999999</v>
          </cell>
          <cell r="C31">
            <v>35.6</v>
          </cell>
          <cell r="D31">
            <v>24.3</v>
          </cell>
          <cell r="E31">
            <v>65.041666666666671</v>
          </cell>
          <cell r="F31">
            <v>82</v>
          </cell>
          <cell r="G31">
            <v>39</v>
          </cell>
          <cell r="H31">
            <v>16.2</v>
          </cell>
          <cell r="I31" t="str">
            <v>N</v>
          </cell>
          <cell r="J31">
            <v>33.119999999999997</v>
          </cell>
          <cell r="K31">
            <v>0</v>
          </cell>
        </row>
        <row r="32">
          <cell r="B32">
            <v>26.424999999999997</v>
          </cell>
          <cell r="C32">
            <v>34.9</v>
          </cell>
          <cell r="D32">
            <v>21.7</v>
          </cell>
          <cell r="E32">
            <v>79.208333333333329</v>
          </cell>
          <cell r="F32">
            <v>93</v>
          </cell>
          <cell r="G32">
            <v>49</v>
          </cell>
          <cell r="H32">
            <v>9.3600000000000012</v>
          </cell>
          <cell r="I32" t="str">
            <v>NE</v>
          </cell>
          <cell r="J32">
            <v>38.519999999999996</v>
          </cell>
          <cell r="K32">
            <v>9.6000000000000014</v>
          </cell>
        </row>
        <row r="33">
          <cell r="B33">
            <v>27.537499999999998</v>
          </cell>
          <cell r="C33">
            <v>35.1</v>
          </cell>
          <cell r="D33">
            <v>22.5</v>
          </cell>
          <cell r="E33">
            <v>76.416666666666671</v>
          </cell>
          <cell r="F33">
            <v>94</v>
          </cell>
          <cell r="G33">
            <v>46</v>
          </cell>
          <cell r="H33">
            <v>10.08</v>
          </cell>
          <cell r="I33" t="str">
            <v>N</v>
          </cell>
          <cell r="J33">
            <v>45.36</v>
          </cell>
          <cell r="K33">
            <v>0.2</v>
          </cell>
        </row>
        <row r="34">
          <cell r="B34">
            <v>26.562499999999996</v>
          </cell>
          <cell r="C34">
            <v>33.5</v>
          </cell>
          <cell r="D34">
            <v>22</v>
          </cell>
          <cell r="E34">
            <v>79.333333333333329</v>
          </cell>
          <cell r="F34">
            <v>90</v>
          </cell>
          <cell r="G34">
            <v>59</v>
          </cell>
          <cell r="H34">
            <v>13.32</v>
          </cell>
          <cell r="I34" t="str">
            <v>NE</v>
          </cell>
          <cell r="J34">
            <v>45</v>
          </cell>
          <cell r="K34">
            <v>26.2</v>
          </cell>
        </row>
        <row r="35">
          <cell r="B35">
            <v>26.629166666666663</v>
          </cell>
          <cell r="C35">
            <v>33.700000000000003</v>
          </cell>
          <cell r="D35">
            <v>23.3</v>
          </cell>
          <cell r="E35">
            <v>80.125</v>
          </cell>
          <cell r="F35">
            <v>93</v>
          </cell>
          <cell r="G35">
            <v>52</v>
          </cell>
          <cell r="H35">
            <v>22.68</v>
          </cell>
          <cell r="I35" t="str">
            <v>NE</v>
          </cell>
          <cell r="J35">
            <v>50.04</v>
          </cell>
          <cell r="K35">
            <v>22.4</v>
          </cell>
        </row>
        <row r="36">
          <cell r="I36" t="str">
            <v>NE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25.304166666666674</v>
          </cell>
          <cell r="C5">
            <v>30.9</v>
          </cell>
          <cell r="D5">
            <v>21.2</v>
          </cell>
          <cell r="E5">
            <v>69.541666666666671</v>
          </cell>
          <cell r="F5">
            <v>90</v>
          </cell>
          <cell r="G5">
            <v>52</v>
          </cell>
          <cell r="H5">
            <v>23.400000000000002</v>
          </cell>
          <cell r="I5" t="str">
            <v>SE</v>
          </cell>
          <cell r="J5">
            <v>44.64</v>
          </cell>
          <cell r="K5">
            <v>0</v>
          </cell>
        </row>
        <row r="6">
          <cell r="B6">
            <v>25.108333333333334</v>
          </cell>
          <cell r="C6">
            <v>30.4</v>
          </cell>
          <cell r="D6">
            <v>20.8</v>
          </cell>
          <cell r="E6">
            <v>75.375</v>
          </cell>
          <cell r="F6">
            <v>92</v>
          </cell>
          <cell r="G6">
            <v>52</v>
          </cell>
          <cell r="H6">
            <v>16.559999999999999</v>
          </cell>
          <cell r="I6" t="str">
            <v>N</v>
          </cell>
          <cell r="J6">
            <v>35.64</v>
          </cell>
          <cell r="K6">
            <v>5.8</v>
          </cell>
        </row>
        <row r="7">
          <cell r="B7">
            <v>24.512499999999999</v>
          </cell>
          <cell r="C7">
            <v>30.2</v>
          </cell>
          <cell r="D7">
            <v>21.6</v>
          </cell>
          <cell r="E7">
            <v>81.25</v>
          </cell>
          <cell r="F7">
            <v>92</v>
          </cell>
          <cell r="G7">
            <v>55</v>
          </cell>
          <cell r="H7">
            <v>15.120000000000001</v>
          </cell>
          <cell r="I7" t="str">
            <v>N</v>
          </cell>
          <cell r="J7">
            <v>32.04</v>
          </cell>
          <cell r="K7">
            <v>0.8</v>
          </cell>
        </row>
        <row r="8">
          <cell r="B8">
            <v>25.708333333333332</v>
          </cell>
          <cell r="C8">
            <v>32.799999999999997</v>
          </cell>
          <cell r="D8">
            <v>21.7</v>
          </cell>
          <cell r="E8">
            <v>77.916666666666671</v>
          </cell>
          <cell r="F8">
            <v>95</v>
          </cell>
          <cell r="G8">
            <v>46</v>
          </cell>
          <cell r="H8">
            <v>15.840000000000002</v>
          </cell>
          <cell r="I8" t="str">
            <v>N</v>
          </cell>
          <cell r="J8">
            <v>36.36</v>
          </cell>
          <cell r="K8">
            <v>9</v>
          </cell>
        </row>
        <row r="9">
          <cell r="B9">
            <v>26.324999999999999</v>
          </cell>
          <cell r="C9">
            <v>33.200000000000003</v>
          </cell>
          <cell r="D9">
            <v>20.399999999999999</v>
          </cell>
          <cell r="E9">
            <v>72.75</v>
          </cell>
          <cell r="F9">
            <v>89</v>
          </cell>
          <cell r="G9">
            <v>49</v>
          </cell>
          <cell r="H9">
            <v>17.28</v>
          </cell>
          <cell r="I9" t="str">
            <v>N</v>
          </cell>
          <cell r="J9">
            <v>34.56</v>
          </cell>
          <cell r="K9">
            <v>1.4</v>
          </cell>
        </row>
        <row r="10">
          <cell r="B10">
            <v>27.241666666666671</v>
          </cell>
          <cell r="C10">
            <v>33.200000000000003</v>
          </cell>
          <cell r="D10">
            <v>24.2</v>
          </cell>
          <cell r="E10">
            <v>71.916666666666671</v>
          </cell>
          <cell r="F10">
            <v>84</v>
          </cell>
          <cell r="G10">
            <v>50</v>
          </cell>
          <cell r="H10">
            <v>19.8</v>
          </cell>
          <cell r="I10" t="str">
            <v>N</v>
          </cell>
          <cell r="J10">
            <v>37.440000000000005</v>
          </cell>
          <cell r="K10">
            <v>0</v>
          </cell>
        </row>
        <row r="11">
          <cell r="B11">
            <v>25.216666666666669</v>
          </cell>
          <cell r="C11">
            <v>30.4</v>
          </cell>
          <cell r="D11">
            <v>21.9</v>
          </cell>
          <cell r="E11">
            <v>74.833333333333329</v>
          </cell>
          <cell r="F11">
            <v>87</v>
          </cell>
          <cell r="G11">
            <v>59</v>
          </cell>
          <cell r="H11">
            <v>29.16</v>
          </cell>
          <cell r="I11" t="str">
            <v>N</v>
          </cell>
          <cell r="J11">
            <v>48.24</v>
          </cell>
          <cell r="K11">
            <v>0</v>
          </cell>
        </row>
        <row r="12">
          <cell r="B12">
            <v>23.425000000000001</v>
          </cell>
          <cell r="C12">
            <v>29.3</v>
          </cell>
          <cell r="D12">
            <v>20.100000000000001</v>
          </cell>
          <cell r="E12">
            <v>82.125</v>
          </cell>
          <cell r="F12">
            <v>96</v>
          </cell>
          <cell r="G12">
            <v>63</v>
          </cell>
          <cell r="H12">
            <v>19.440000000000001</v>
          </cell>
          <cell r="I12" t="str">
            <v>N</v>
          </cell>
          <cell r="J12">
            <v>62.639999999999993</v>
          </cell>
          <cell r="K12">
            <v>27.999999999999996</v>
          </cell>
        </row>
        <row r="13">
          <cell r="B13">
            <v>22.791666666666661</v>
          </cell>
          <cell r="C13">
            <v>25.8</v>
          </cell>
          <cell r="D13">
            <v>20.6</v>
          </cell>
          <cell r="E13">
            <v>86.875</v>
          </cell>
          <cell r="F13">
            <v>95</v>
          </cell>
          <cell r="G13">
            <v>75</v>
          </cell>
          <cell r="H13">
            <v>16.920000000000002</v>
          </cell>
          <cell r="I13" t="str">
            <v>N</v>
          </cell>
          <cell r="J13">
            <v>39.96</v>
          </cell>
          <cell r="K13">
            <v>17.2</v>
          </cell>
        </row>
        <row r="14">
          <cell r="B14">
            <v>24.337500000000002</v>
          </cell>
          <cell r="C14">
            <v>29.3</v>
          </cell>
          <cell r="D14">
            <v>20.9</v>
          </cell>
          <cell r="E14">
            <v>81.166666666666671</v>
          </cell>
          <cell r="F14">
            <v>94</v>
          </cell>
          <cell r="G14">
            <v>59</v>
          </cell>
          <cell r="H14">
            <v>20.52</v>
          </cell>
          <cell r="I14" t="str">
            <v>N</v>
          </cell>
          <cell r="J14">
            <v>52.2</v>
          </cell>
          <cell r="K14">
            <v>2.8000000000000007</v>
          </cell>
        </row>
        <row r="15">
          <cell r="B15">
            <v>23.812500000000004</v>
          </cell>
          <cell r="C15">
            <v>27.1</v>
          </cell>
          <cell r="D15">
            <v>21.7</v>
          </cell>
          <cell r="E15">
            <v>84.5</v>
          </cell>
          <cell r="F15">
            <v>96</v>
          </cell>
          <cell r="G15">
            <v>70</v>
          </cell>
          <cell r="H15">
            <v>18.720000000000002</v>
          </cell>
          <cell r="I15" t="str">
            <v>N</v>
          </cell>
          <cell r="J15">
            <v>39.96</v>
          </cell>
          <cell r="K15">
            <v>10.4</v>
          </cell>
        </row>
        <row r="16">
          <cell r="B16">
            <v>24.2</v>
          </cell>
          <cell r="C16">
            <v>28.7</v>
          </cell>
          <cell r="D16">
            <v>21.7</v>
          </cell>
          <cell r="E16">
            <v>86.958333333333329</v>
          </cell>
          <cell r="F16">
            <v>95</v>
          </cell>
          <cell r="G16">
            <v>67</v>
          </cell>
          <cell r="H16">
            <v>13.68</v>
          </cell>
          <cell r="I16" t="str">
            <v>N</v>
          </cell>
          <cell r="J16">
            <v>28.44</v>
          </cell>
          <cell r="K16">
            <v>6.4000000000000012</v>
          </cell>
        </row>
        <row r="17">
          <cell r="B17">
            <v>24.270833333333332</v>
          </cell>
          <cell r="C17">
            <v>29.3</v>
          </cell>
          <cell r="D17">
            <v>21.8</v>
          </cell>
          <cell r="E17">
            <v>85.083333333333329</v>
          </cell>
          <cell r="F17">
            <v>94</v>
          </cell>
          <cell r="G17">
            <v>68</v>
          </cell>
          <cell r="H17">
            <v>15.48</v>
          </cell>
          <cell r="I17" t="str">
            <v>N</v>
          </cell>
          <cell r="J17">
            <v>34.92</v>
          </cell>
          <cell r="K17">
            <v>15.399999999999999</v>
          </cell>
        </row>
        <row r="18">
          <cell r="B18">
            <v>23.720833333333331</v>
          </cell>
          <cell r="C18">
            <v>31.4</v>
          </cell>
          <cell r="D18">
            <v>18.600000000000001</v>
          </cell>
          <cell r="E18">
            <v>79.041666666666671</v>
          </cell>
          <cell r="F18">
            <v>95</v>
          </cell>
          <cell r="G18">
            <v>50</v>
          </cell>
          <cell r="H18">
            <v>21.240000000000002</v>
          </cell>
          <cell r="I18" t="str">
            <v>N</v>
          </cell>
          <cell r="J18">
            <v>49.32</v>
          </cell>
          <cell r="K18">
            <v>4.6000000000000005</v>
          </cell>
        </row>
        <row r="19">
          <cell r="B19">
            <v>23.95</v>
          </cell>
          <cell r="C19">
            <v>30.8</v>
          </cell>
          <cell r="D19">
            <v>17.3</v>
          </cell>
          <cell r="E19">
            <v>68.333333333333329</v>
          </cell>
          <cell r="F19">
            <v>80</v>
          </cell>
          <cell r="G19">
            <v>54</v>
          </cell>
          <cell r="H19">
            <v>23.040000000000003</v>
          </cell>
          <cell r="I19" t="str">
            <v>L</v>
          </cell>
          <cell r="J19">
            <v>35.64</v>
          </cell>
          <cell r="K19">
            <v>0</v>
          </cell>
        </row>
        <row r="20">
          <cell r="B20">
            <v>24.629166666666674</v>
          </cell>
          <cell r="C20">
            <v>29.9</v>
          </cell>
          <cell r="D20">
            <v>19.8</v>
          </cell>
          <cell r="E20">
            <v>69.416666666666671</v>
          </cell>
          <cell r="F20">
            <v>80</v>
          </cell>
          <cell r="G20">
            <v>56</v>
          </cell>
          <cell r="H20">
            <v>30.96</v>
          </cell>
          <cell r="I20" t="str">
            <v>SE</v>
          </cell>
          <cell r="J20">
            <v>54.36</v>
          </cell>
          <cell r="K20">
            <v>0</v>
          </cell>
        </row>
        <row r="21">
          <cell r="B21">
            <v>24.254166666666663</v>
          </cell>
          <cell r="C21">
            <v>30.6</v>
          </cell>
          <cell r="D21">
            <v>20.5</v>
          </cell>
          <cell r="E21">
            <v>76.75</v>
          </cell>
          <cell r="F21">
            <v>95</v>
          </cell>
          <cell r="G21">
            <v>48</v>
          </cell>
          <cell r="H21">
            <v>19.8</v>
          </cell>
          <cell r="I21" t="str">
            <v>NE</v>
          </cell>
          <cell r="J21">
            <v>38.159999999999997</v>
          </cell>
          <cell r="K21">
            <v>10</v>
          </cell>
        </row>
        <row r="22">
          <cell r="B22">
            <v>24.954166666666666</v>
          </cell>
          <cell r="C22">
            <v>31.7</v>
          </cell>
          <cell r="D22">
            <v>18.8</v>
          </cell>
          <cell r="E22">
            <v>69.666666666666671</v>
          </cell>
          <cell r="F22">
            <v>93</v>
          </cell>
          <cell r="G22">
            <v>41</v>
          </cell>
          <cell r="H22">
            <v>21.6</v>
          </cell>
          <cell r="I22" t="str">
            <v>N</v>
          </cell>
          <cell r="J22">
            <v>37.080000000000005</v>
          </cell>
          <cell r="K22">
            <v>0.2</v>
          </cell>
        </row>
        <row r="23">
          <cell r="B23">
            <v>25.145833333333332</v>
          </cell>
          <cell r="C23">
            <v>31</v>
          </cell>
          <cell r="D23">
            <v>20.399999999999999</v>
          </cell>
          <cell r="E23">
            <v>67.708333333333329</v>
          </cell>
          <cell r="F23">
            <v>92</v>
          </cell>
          <cell r="G23">
            <v>47</v>
          </cell>
          <cell r="H23">
            <v>20.52</v>
          </cell>
          <cell r="I23" t="str">
            <v>N</v>
          </cell>
          <cell r="J23">
            <v>37.080000000000005</v>
          </cell>
          <cell r="K23">
            <v>2</v>
          </cell>
        </row>
        <row r="24">
          <cell r="B24">
            <v>23.537499999999998</v>
          </cell>
          <cell r="C24">
            <v>28.9</v>
          </cell>
          <cell r="D24">
            <v>20.5</v>
          </cell>
          <cell r="E24">
            <v>81.041666666666671</v>
          </cell>
          <cell r="F24">
            <v>94</v>
          </cell>
          <cell r="G24">
            <v>56</v>
          </cell>
          <cell r="H24">
            <v>27.36</v>
          </cell>
          <cell r="I24" t="str">
            <v>N</v>
          </cell>
          <cell r="J24">
            <v>46.080000000000005</v>
          </cell>
          <cell r="K24">
            <v>5.2</v>
          </cell>
        </row>
        <row r="25">
          <cell r="B25">
            <v>21.445833333333329</v>
          </cell>
          <cell r="C25">
            <v>26.2</v>
          </cell>
          <cell r="D25">
            <v>20.100000000000001</v>
          </cell>
          <cell r="E25">
            <v>87.875</v>
          </cell>
          <cell r="F25">
            <v>95</v>
          </cell>
          <cell r="G25">
            <v>69</v>
          </cell>
          <cell r="H25">
            <v>17.28</v>
          </cell>
          <cell r="I25" t="str">
            <v>L</v>
          </cell>
          <cell r="J25">
            <v>38.880000000000003</v>
          </cell>
          <cell r="K25">
            <v>7.6</v>
          </cell>
        </row>
        <row r="26">
          <cell r="B26">
            <v>22.895833333333332</v>
          </cell>
          <cell r="C26">
            <v>27.1</v>
          </cell>
          <cell r="D26">
            <v>20.3</v>
          </cell>
          <cell r="E26">
            <v>79.833333333333329</v>
          </cell>
          <cell r="F26">
            <v>92</v>
          </cell>
          <cell r="G26">
            <v>60</v>
          </cell>
          <cell r="H26">
            <v>20.16</v>
          </cell>
          <cell r="I26" t="str">
            <v>NE</v>
          </cell>
          <cell r="J26">
            <v>42.480000000000004</v>
          </cell>
          <cell r="K26">
            <v>2</v>
          </cell>
        </row>
        <row r="27">
          <cell r="B27">
            <v>21.825000000000003</v>
          </cell>
          <cell r="C27">
            <v>27.6</v>
          </cell>
          <cell r="D27">
            <v>20.5</v>
          </cell>
          <cell r="E27">
            <v>86.791666666666671</v>
          </cell>
          <cell r="F27">
            <v>94</v>
          </cell>
          <cell r="G27">
            <v>63</v>
          </cell>
          <cell r="H27">
            <v>15.120000000000001</v>
          </cell>
          <cell r="I27" t="str">
            <v>N</v>
          </cell>
          <cell r="J27">
            <v>28.08</v>
          </cell>
          <cell r="K27">
            <v>4.8000000000000007</v>
          </cell>
        </row>
        <row r="28">
          <cell r="B28">
            <v>24.420833333333331</v>
          </cell>
          <cell r="C28">
            <v>31.6</v>
          </cell>
          <cell r="D28">
            <v>19.600000000000001</v>
          </cell>
          <cell r="E28">
            <v>77.875</v>
          </cell>
          <cell r="F28">
            <v>95</v>
          </cell>
          <cell r="G28">
            <v>49</v>
          </cell>
          <cell r="H28">
            <v>18</v>
          </cell>
          <cell r="I28" t="str">
            <v>L</v>
          </cell>
          <cell r="J28">
            <v>32.04</v>
          </cell>
          <cell r="K28">
            <v>0.2</v>
          </cell>
        </row>
        <row r="29">
          <cell r="B29">
            <v>26.316666666666663</v>
          </cell>
          <cell r="C29">
            <v>32.5</v>
          </cell>
          <cell r="D29">
            <v>21.3</v>
          </cell>
          <cell r="E29">
            <v>68.541666666666671</v>
          </cell>
          <cell r="F29">
            <v>88</v>
          </cell>
          <cell r="G29">
            <v>43</v>
          </cell>
          <cell r="H29">
            <v>16.2</v>
          </cell>
          <cell r="I29" t="str">
            <v>N</v>
          </cell>
          <cell r="J29">
            <v>39.24</v>
          </cell>
          <cell r="K29">
            <v>1.4</v>
          </cell>
        </row>
        <row r="30">
          <cell r="B30">
            <v>26.462499999999995</v>
          </cell>
          <cell r="C30">
            <v>32.799999999999997</v>
          </cell>
          <cell r="D30">
            <v>19.7</v>
          </cell>
          <cell r="E30">
            <v>63.208333333333336</v>
          </cell>
          <cell r="F30">
            <v>91</v>
          </cell>
          <cell r="G30">
            <v>39</v>
          </cell>
          <cell r="H30">
            <v>18.720000000000002</v>
          </cell>
          <cell r="I30" t="str">
            <v>N</v>
          </cell>
          <cell r="J30">
            <v>47.519999999999996</v>
          </cell>
          <cell r="K30">
            <v>0</v>
          </cell>
        </row>
        <row r="31">
          <cell r="B31">
            <v>26.866666666666671</v>
          </cell>
          <cell r="C31">
            <v>32.9</v>
          </cell>
          <cell r="D31">
            <v>21.6</v>
          </cell>
          <cell r="E31">
            <v>64.541666666666671</v>
          </cell>
          <cell r="F31">
            <v>88</v>
          </cell>
          <cell r="G31">
            <v>39</v>
          </cell>
          <cell r="H31">
            <v>17.64</v>
          </cell>
          <cell r="I31" t="str">
            <v>N</v>
          </cell>
          <cell r="J31">
            <v>48.96</v>
          </cell>
          <cell r="K31">
            <v>0</v>
          </cell>
        </row>
        <row r="32">
          <cell r="B32">
            <v>26.983333333333338</v>
          </cell>
          <cell r="C32">
            <v>33.700000000000003</v>
          </cell>
          <cell r="D32">
            <v>22.4</v>
          </cell>
          <cell r="E32">
            <v>66.333333333333329</v>
          </cell>
          <cell r="F32">
            <v>90</v>
          </cell>
          <cell r="G32">
            <v>35</v>
          </cell>
          <cell r="H32">
            <v>14.04</v>
          </cell>
          <cell r="I32" t="str">
            <v>N</v>
          </cell>
          <cell r="J32">
            <v>32.4</v>
          </cell>
          <cell r="K32">
            <v>2.6</v>
          </cell>
        </row>
        <row r="33">
          <cell r="B33">
            <v>25.933333333333334</v>
          </cell>
          <cell r="C33">
            <v>33.1</v>
          </cell>
          <cell r="D33">
            <v>22.3</v>
          </cell>
          <cell r="E33">
            <v>76.166666666666671</v>
          </cell>
          <cell r="F33">
            <v>93</v>
          </cell>
          <cell r="G33">
            <v>47</v>
          </cell>
          <cell r="H33">
            <v>23.400000000000002</v>
          </cell>
          <cell r="I33" t="str">
            <v>L</v>
          </cell>
          <cell r="J33">
            <v>45.72</v>
          </cell>
          <cell r="K33">
            <v>0.8</v>
          </cell>
        </row>
        <row r="34">
          <cell r="B34">
            <v>23.674999999999997</v>
          </cell>
          <cell r="C34">
            <v>30.2</v>
          </cell>
          <cell r="D34">
            <v>21.6</v>
          </cell>
          <cell r="E34">
            <v>83.375</v>
          </cell>
          <cell r="F34">
            <v>95</v>
          </cell>
          <cell r="G34">
            <v>58</v>
          </cell>
          <cell r="H34">
            <v>12.96</v>
          </cell>
          <cell r="I34" t="str">
            <v>N</v>
          </cell>
          <cell r="J34">
            <v>34.56</v>
          </cell>
          <cell r="K34">
            <v>25.6</v>
          </cell>
        </row>
        <row r="35">
          <cell r="B35">
            <v>23.550000000000008</v>
          </cell>
          <cell r="C35">
            <v>30</v>
          </cell>
          <cell r="D35">
            <v>21</v>
          </cell>
          <cell r="E35">
            <v>81.541666666666671</v>
          </cell>
          <cell r="F35">
            <v>95</v>
          </cell>
          <cell r="G35">
            <v>52</v>
          </cell>
          <cell r="H35">
            <v>16.920000000000002</v>
          </cell>
          <cell r="I35" t="str">
            <v>NE</v>
          </cell>
          <cell r="J35">
            <v>36.72</v>
          </cell>
          <cell r="K35">
            <v>25.800000000000004</v>
          </cell>
        </row>
        <row r="36">
          <cell r="I36" t="str">
            <v>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25.016666666666669</v>
          </cell>
          <cell r="C5">
            <v>30.2</v>
          </cell>
          <cell r="D5">
            <v>21.8</v>
          </cell>
          <cell r="E5">
            <v>77</v>
          </cell>
          <cell r="F5">
            <v>95</v>
          </cell>
          <cell r="G5">
            <v>54</v>
          </cell>
          <cell r="H5">
            <v>19.079999999999998</v>
          </cell>
          <cell r="I5" t="str">
            <v>L</v>
          </cell>
          <cell r="J5">
            <v>39.24</v>
          </cell>
          <cell r="K5">
            <v>8</v>
          </cell>
        </row>
        <row r="6">
          <cell r="B6">
            <v>25.900000000000002</v>
          </cell>
          <cell r="C6">
            <v>33.299999999999997</v>
          </cell>
          <cell r="D6">
            <v>22</v>
          </cell>
          <cell r="E6">
            <v>72.208333333333329</v>
          </cell>
          <cell r="F6">
            <v>87</v>
          </cell>
          <cell r="G6">
            <v>41</v>
          </cell>
          <cell r="H6">
            <v>12.24</v>
          </cell>
          <cell r="I6" t="str">
            <v>SE</v>
          </cell>
          <cell r="J6">
            <v>30.6</v>
          </cell>
          <cell r="K6">
            <v>0</v>
          </cell>
        </row>
        <row r="7">
          <cell r="B7">
            <v>24.708333333333332</v>
          </cell>
          <cell r="C7">
            <v>33.4</v>
          </cell>
          <cell r="D7">
            <v>20.3</v>
          </cell>
          <cell r="E7">
            <v>79.583333333333329</v>
          </cell>
          <cell r="F7">
            <v>97</v>
          </cell>
          <cell r="G7">
            <v>42</v>
          </cell>
          <cell r="H7">
            <v>18</v>
          </cell>
          <cell r="I7" t="str">
            <v>O</v>
          </cell>
          <cell r="J7">
            <v>56.88</v>
          </cell>
          <cell r="K7">
            <v>37.200000000000003</v>
          </cell>
        </row>
        <row r="8">
          <cell r="B8">
            <v>26.241666666666671</v>
          </cell>
          <cell r="C8">
            <v>33.1</v>
          </cell>
          <cell r="D8">
            <v>21.1</v>
          </cell>
          <cell r="E8">
            <v>74.708333333333329</v>
          </cell>
          <cell r="F8">
            <v>96</v>
          </cell>
          <cell r="G8">
            <v>43</v>
          </cell>
          <cell r="H8">
            <v>17.64</v>
          </cell>
          <cell r="I8" t="str">
            <v>O</v>
          </cell>
          <cell r="J8">
            <v>43.92</v>
          </cell>
          <cell r="K8">
            <v>0.4</v>
          </cell>
        </row>
        <row r="9">
          <cell r="B9">
            <v>27.129166666666663</v>
          </cell>
          <cell r="C9">
            <v>33.9</v>
          </cell>
          <cell r="D9">
            <v>22.3</v>
          </cell>
          <cell r="E9">
            <v>71.541666666666671</v>
          </cell>
          <cell r="F9">
            <v>93</v>
          </cell>
          <cell r="G9">
            <v>43</v>
          </cell>
          <cell r="H9">
            <v>22.68</v>
          </cell>
          <cell r="I9" t="str">
            <v>O</v>
          </cell>
          <cell r="J9">
            <v>43.2</v>
          </cell>
          <cell r="K9">
            <v>2.2000000000000002</v>
          </cell>
        </row>
        <row r="10">
          <cell r="B10">
            <v>26.966666666666672</v>
          </cell>
          <cell r="C10">
            <v>34.799999999999997</v>
          </cell>
          <cell r="D10">
            <v>22.1</v>
          </cell>
          <cell r="E10">
            <v>69.208333333333329</v>
          </cell>
          <cell r="F10">
            <v>88</v>
          </cell>
          <cell r="G10">
            <v>35</v>
          </cell>
          <cell r="H10">
            <v>20.16</v>
          </cell>
          <cell r="I10" t="str">
            <v>O</v>
          </cell>
          <cell r="J10">
            <v>45.72</v>
          </cell>
          <cell r="K10">
            <v>0.2</v>
          </cell>
        </row>
        <row r="11">
          <cell r="B11">
            <v>27.212500000000002</v>
          </cell>
          <cell r="C11">
            <v>34.9</v>
          </cell>
          <cell r="D11">
            <v>22.1</v>
          </cell>
          <cell r="E11">
            <v>62.666666666666664</v>
          </cell>
          <cell r="F11">
            <v>88</v>
          </cell>
          <cell r="G11">
            <v>32</v>
          </cell>
          <cell r="H11">
            <v>22.68</v>
          </cell>
          <cell r="I11" t="str">
            <v>NO</v>
          </cell>
          <cell r="J11">
            <v>42.480000000000004</v>
          </cell>
          <cell r="K11">
            <v>0.2</v>
          </cell>
        </row>
        <row r="12">
          <cell r="B12">
            <v>25.183333333333326</v>
          </cell>
          <cell r="C12">
            <v>33.5</v>
          </cell>
          <cell r="D12">
            <v>20.6</v>
          </cell>
          <cell r="E12">
            <v>73</v>
          </cell>
          <cell r="F12">
            <v>97</v>
          </cell>
          <cell r="G12">
            <v>41</v>
          </cell>
          <cell r="H12">
            <v>32.76</v>
          </cell>
          <cell r="I12" t="str">
            <v>O</v>
          </cell>
          <cell r="J12">
            <v>53.64</v>
          </cell>
          <cell r="K12">
            <v>40</v>
          </cell>
        </row>
        <row r="13">
          <cell r="B13">
            <v>23.845833333333331</v>
          </cell>
          <cell r="C13">
            <v>31.4</v>
          </cell>
          <cell r="D13">
            <v>20.6</v>
          </cell>
          <cell r="E13">
            <v>83.791666666666671</v>
          </cell>
          <cell r="F13">
            <v>97</v>
          </cell>
          <cell r="G13">
            <v>51</v>
          </cell>
          <cell r="H13">
            <v>16.2</v>
          </cell>
          <cell r="I13" t="str">
            <v>O</v>
          </cell>
          <cell r="J13">
            <v>44.64</v>
          </cell>
          <cell r="K13">
            <v>2.4000000000000004</v>
          </cell>
        </row>
        <row r="14">
          <cell r="B14">
            <v>24.758333333333336</v>
          </cell>
          <cell r="C14">
            <v>32.6</v>
          </cell>
          <cell r="D14">
            <v>21.7</v>
          </cell>
          <cell r="E14">
            <v>82.083333333333329</v>
          </cell>
          <cell r="F14">
            <v>96</v>
          </cell>
          <cell r="G14">
            <v>46</v>
          </cell>
          <cell r="H14">
            <v>17.64</v>
          </cell>
          <cell r="I14" t="str">
            <v>O</v>
          </cell>
          <cell r="J14">
            <v>45</v>
          </cell>
          <cell r="K14">
            <v>15.2</v>
          </cell>
        </row>
        <row r="15">
          <cell r="B15">
            <v>26.104166666666671</v>
          </cell>
          <cell r="C15">
            <v>33.4</v>
          </cell>
          <cell r="D15">
            <v>22.1</v>
          </cell>
          <cell r="E15">
            <v>74.125</v>
          </cell>
          <cell r="F15">
            <v>96</v>
          </cell>
          <cell r="G15">
            <v>41</v>
          </cell>
          <cell r="H15">
            <v>21.96</v>
          </cell>
          <cell r="I15" t="str">
            <v>O</v>
          </cell>
          <cell r="J15">
            <v>42.84</v>
          </cell>
          <cell r="K15">
            <v>0.2</v>
          </cell>
        </row>
        <row r="16">
          <cell r="B16">
            <v>26.004166666666666</v>
          </cell>
          <cell r="C16">
            <v>32.200000000000003</v>
          </cell>
          <cell r="D16">
            <v>21.5</v>
          </cell>
          <cell r="E16">
            <v>73.708333333333329</v>
          </cell>
          <cell r="F16">
            <v>91</v>
          </cell>
          <cell r="G16">
            <v>50</v>
          </cell>
          <cell r="H16">
            <v>17.64</v>
          </cell>
          <cell r="I16" t="str">
            <v>O</v>
          </cell>
          <cell r="J16">
            <v>39.96</v>
          </cell>
          <cell r="K16">
            <v>7</v>
          </cell>
        </row>
        <row r="17">
          <cell r="B17">
            <v>25.208333333333329</v>
          </cell>
          <cell r="C17">
            <v>32.4</v>
          </cell>
          <cell r="D17">
            <v>22.1</v>
          </cell>
          <cell r="E17">
            <v>83.916666666666671</v>
          </cell>
          <cell r="F17">
            <v>98</v>
          </cell>
          <cell r="G17">
            <v>49</v>
          </cell>
          <cell r="H17">
            <v>24.48</v>
          </cell>
          <cell r="I17" t="str">
            <v>O</v>
          </cell>
          <cell r="J17">
            <v>66.600000000000009</v>
          </cell>
          <cell r="K17">
            <v>12.2</v>
          </cell>
        </row>
        <row r="18">
          <cell r="B18">
            <v>24.804166666666664</v>
          </cell>
          <cell r="C18">
            <v>31</v>
          </cell>
          <cell r="D18">
            <v>21</v>
          </cell>
          <cell r="E18">
            <v>81.083333333333329</v>
          </cell>
          <cell r="F18">
            <v>97</v>
          </cell>
          <cell r="G18">
            <v>54</v>
          </cell>
          <cell r="H18">
            <v>18.36</v>
          </cell>
          <cell r="I18" t="str">
            <v>NO</v>
          </cell>
          <cell r="J18">
            <v>32.76</v>
          </cell>
          <cell r="K18">
            <v>5.1999999999999993</v>
          </cell>
        </row>
        <row r="19">
          <cell r="B19">
            <v>25.037499999999998</v>
          </cell>
          <cell r="C19">
            <v>32.4</v>
          </cell>
          <cell r="D19">
            <v>21.3</v>
          </cell>
          <cell r="E19">
            <v>80.875</v>
          </cell>
          <cell r="F19">
            <v>96</v>
          </cell>
          <cell r="G19">
            <v>49</v>
          </cell>
          <cell r="H19">
            <v>18</v>
          </cell>
          <cell r="I19" t="str">
            <v>L</v>
          </cell>
          <cell r="J19">
            <v>42.12</v>
          </cell>
          <cell r="K19">
            <v>0.60000000000000009</v>
          </cell>
        </row>
        <row r="20">
          <cell r="B20">
            <v>24.254166666666674</v>
          </cell>
          <cell r="C20">
            <v>29.1</v>
          </cell>
          <cell r="D20">
            <v>20.8</v>
          </cell>
          <cell r="E20">
            <v>80.791666666666671</v>
          </cell>
          <cell r="F20">
            <v>96</v>
          </cell>
          <cell r="G20">
            <v>58</v>
          </cell>
          <cell r="H20">
            <v>18.720000000000002</v>
          </cell>
          <cell r="I20" t="str">
            <v>L</v>
          </cell>
          <cell r="J20">
            <v>30.96</v>
          </cell>
          <cell r="K20">
            <v>0.6</v>
          </cell>
        </row>
        <row r="21">
          <cell r="B21">
            <v>25.508333333333336</v>
          </cell>
          <cell r="C21">
            <v>31.8</v>
          </cell>
          <cell r="D21">
            <v>20.399999999999999</v>
          </cell>
          <cell r="E21">
            <v>70.208333333333329</v>
          </cell>
          <cell r="F21">
            <v>94</v>
          </cell>
          <cell r="G21">
            <v>42</v>
          </cell>
          <cell r="H21">
            <v>16.920000000000002</v>
          </cell>
          <cell r="I21" t="str">
            <v>L</v>
          </cell>
          <cell r="J21">
            <v>29.16</v>
          </cell>
          <cell r="K21">
            <v>0</v>
          </cell>
        </row>
        <row r="22">
          <cell r="B22">
            <v>26.933333333333334</v>
          </cell>
          <cell r="C22">
            <v>33.6</v>
          </cell>
          <cell r="D22">
            <v>20.7</v>
          </cell>
          <cell r="E22">
            <v>62.083333333333336</v>
          </cell>
          <cell r="F22">
            <v>90</v>
          </cell>
          <cell r="G22">
            <v>33</v>
          </cell>
          <cell r="H22">
            <v>12.96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23.629166666666666</v>
          </cell>
          <cell r="C23">
            <v>32.799999999999997</v>
          </cell>
          <cell r="D23">
            <v>19.3</v>
          </cell>
          <cell r="E23">
            <v>73.708333333333329</v>
          </cell>
          <cell r="F23">
            <v>91</v>
          </cell>
          <cell r="G23">
            <v>38</v>
          </cell>
          <cell r="H23">
            <v>20.88</v>
          </cell>
          <cell r="I23" t="str">
            <v>NO</v>
          </cell>
          <cell r="J23">
            <v>41.4</v>
          </cell>
          <cell r="K23">
            <v>1.6</v>
          </cell>
        </row>
        <row r="24">
          <cell r="B24">
            <v>24.333333333333332</v>
          </cell>
          <cell r="C24">
            <v>32.700000000000003</v>
          </cell>
          <cell r="D24">
            <v>20.2</v>
          </cell>
          <cell r="E24">
            <v>74.333333333333329</v>
          </cell>
          <cell r="F24">
            <v>95</v>
          </cell>
          <cell r="G24">
            <v>39</v>
          </cell>
          <cell r="H24">
            <v>19.079999999999998</v>
          </cell>
          <cell r="I24" t="str">
            <v>NE</v>
          </cell>
          <cell r="J24">
            <v>46.440000000000005</v>
          </cell>
          <cell r="K24">
            <v>4.6000000000000005</v>
          </cell>
        </row>
        <row r="25">
          <cell r="B25">
            <v>21.783333333333331</v>
          </cell>
          <cell r="C25">
            <v>28.9</v>
          </cell>
          <cell r="D25">
            <v>18.7</v>
          </cell>
          <cell r="E25">
            <v>88.041666666666671</v>
          </cell>
          <cell r="F25">
            <v>97</v>
          </cell>
          <cell r="G25">
            <v>57</v>
          </cell>
          <cell r="H25">
            <v>13.68</v>
          </cell>
          <cell r="I25" t="str">
            <v>L</v>
          </cell>
          <cell r="J25">
            <v>56.519999999999996</v>
          </cell>
          <cell r="K25">
            <v>74</v>
          </cell>
        </row>
        <row r="26">
          <cell r="B26">
            <v>23.320833333333329</v>
          </cell>
          <cell r="C26">
            <v>30.1</v>
          </cell>
          <cell r="D26">
            <v>19.100000000000001</v>
          </cell>
          <cell r="E26">
            <v>81</v>
          </cell>
          <cell r="F26">
            <v>97</v>
          </cell>
          <cell r="G26">
            <v>52</v>
          </cell>
          <cell r="H26">
            <v>15.840000000000002</v>
          </cell>
          <cell r="I26" t="str">
            <v>L</v>
          </cell>
          <cell r="J26">
            <v>26.28</v>
          </cell>
          <cell r="K26">
            <v>0</v>
          </cell>
        </row>
        <row r="27">
          <cell r="B27">
            <v>26.42916666666666</v>
          </cell>
          <cell r="C27">
            <v>33.9</v>
          </cell>
          <cell r="D27">
            <v>20.6</v>
          </cell>
          <cell r="E27">
            <v>70.708333333333329</v>
          </cell>
          <cell r="F27">
            <v>96</v>
          </cell>
          <cell r="G27">
            <v>37</v>
          </cell>
          <cell r="H27">
            <v>12.6</v>
          </cell>
          <cell r="I27" t="str">
            <v>N</v>
          </cell>
          <cell r="J27">
            <v>30.96</v>
          </cell>
          <cell r="K27">
            <v>0</v>
          </cell>
        </row>
        <row r="28">
          <cell r="B28">
            <v>27.379166666666666</v>
          </cell>
          <cell r="C28">
            <v>33.9</v>
          </cell>
          <cell r="D28">
            <v>21.7</v>
          </cell>
          <cell r="E28">
            <v>66.041666666666671</v>
          </cell>
          <cell r="F28">
            <v>90</v>
          </cell>
          <cell r="G28">
            <v>34</v>
          </cell>
          <cell r="H28">
            <v>11.16</v>
          </cell>
          <cell r="I28" t="str">
            <v>L</v>
          </cell>
          <cell r="J28">
            <v>24.840000000000003</v>
          </cell>
          <cell r="K28">
            <v>0</v>
          </cell>
        </row>
        <row r="29">
          <cell r="B29">
            <v>28.179166666666664</v>
          </cell>
          <cell r="C29">
            <v>35.700000000000003</v>
          </cell>
          <cell r="D29">
            <v>23.2</v>
          </cell>
          <cell r="E29">
            <v>64.958333333333329</v>
          </cell>
          <cell r="F29">
            <v>88</v>
          </cell>
          <cell r="G29">
            <v>30</v>
          </cell>
          <cell r="H29">
            <v>22.32</v>
          </cell>
          <cell r="I29" t="str">
            <v>NO</v>
          </cell>
          <cell r="J29">
            <v>41.04</v>
          </cell>
          <cell r="K29">
            <v>0</v>
          </cell>
        </row>
        <row r="30">
          <cell r="B30">
            <v>26.825000000000003</v>
          </cell>
          <cell r="C30">
            <v>36.299999999999997</v>
          </cell>
          <cell r="D30">
            <v>20.7</v>
          </cell>
          <cell r="E30">
            <v>65.5</v>
          </cell>
          <cell r="F30">
            <v>93</v>
          </cell>
          <cell r="G30">
            <v>33</v>
          </cell>
          <cell r="H30">
            <v>15.120000000000001</v>
          </cell>
          <cell r="I30" t="str">
            <v>O</v>
          </cell>
          <cell r="J30">
            <v>57.24</v>
          </cell>
          <cell r="K30">
            <v>14.6</v>
          </cell>
        </row>
        <row r="31">
          <cell r="B31">
            <v>26.208333333333332</v>
          </cell>
          <cell r="C31">
            <v>34</v>
          </cell>
          <cell r="D31">
            <v>22</v>
          </cell>
          <cell r="E31">
            <v>70.041666666666671</v>
          </cell>
          <cell r="F31">
            <v>88</v>
          </cell>
          <cell r="G31">
            <v>38</v>
          </cell>
          <cell r="H31">
            <v>15.840000000000002</v>
          </cell>
          <cell r="I31" t="str">
            <v>O</v>
          </cell>
          <cell r="J31">
            <v>34.92</v>
          </cell>
          <cell r="K31">
            <v>0</v>
          </cell>
        </row>
        <row r="32">
          <cell r="B32">
            <v>25.529166666666665</v>
          </cell>
          <cell r="C32">
            <v>32.9</v>
          </cell>
          <cell r="D32">
            <v>22.1</v>
          </cell>
          <cell r="E32">
            <v>76.375</v>
          </cell>
          <cell r="F32">
            <v>92</v>
          </cell>
          <cell r="G32">
            <v>43</v>
          </cell>
          <cell r="H32">
            <v>22.32</v>
          </cell>
          <cell r="I32" t="str">
            <v>NO</v>
          </cell>
          <cell r="J32">
            <v>51.12</v>
          </cell>
          <cell r="K32">
            <v>0.8</v>
          </cell>
        </row>
        <row r="33">
          <cell r="B33">
            <v>25.020833333333332</v>
          </cell>
          <cell r="C33">
            <v>34.4</v>
          </cell>
          <cell r="D33">
            <v>21.1</v>
          </cell>
          <cell r="E33">
            <v>80.083333333333329</v>
          </cell>
          <cell r="F33">
            <v>97</v>
          </cell>
          <cell r="G33">
            <v>39</v>
          </cell>
          <cell r="H33">
            <v>14.76</v>
          </cell>
          <cell r="I33" t="str">
            <v>O</v>
          </cell>
          <cell r="J33">
            <v>30.96</v>
          </cell>
          <cell r="K33">
            <v>31</v>
          </cell>
        </row>
        <row r="34">
          <cell r="B34">
            <v>24.358333333333331</v>
          </cell>
          <cell r="C34">
            <v>32.200000000000003</v>
          </cell>
          <cell r="D34">
            <v>20</v>
          </cell>
          <cell r="E34">
            <v>81.041666666666671</v>
          </cell>
          <cell r="F34">
            <v>97</v>
          </cell>
          <cell r="G34">
            <v>40</v>
          </cell>
          <cell r="H34">
            <v>20.88</v>
          </cell>
          <cell r="I34" t="str">
            <v>SO</v>
          </cell>
          <cell r="J34">
            <v>55.440000000000005</v>
          </cell>
          <cell r="K34">
            <v>18.8</v>
          </cell>
        </row>
        <row r="35">
          <cell r="B35">
            <v>25.325000000000003</v>
          </cell>
          <cell r="C35">
            <v>31.8</v>
          </cell>
          <cell r="D35">
            <v>21.3</v>
          </cell>
          <cell r="E35">
            <v>74.333333333333329</v>
          </cell>
          <cell r="F35">
            <v>97</v>
          </cell>
          <cell r="G35">
            <v>37</v>
          </cell>
          <cell r="H35">
            <v>7.5600000000000005</v>
          </cell>
          <cell r="I35" t="str">
            <v>O</v>
          </cell>
          <cell r="J35">
            <v>32.4</v>
          </cell>
          <cell r="K35">
            <v>0.2</v>
          </cell>
        </row>
        <row r="36">
          <cell r="I36" t="str">
            <v>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22.691666666666666</v>
          </cell>
          <cell r="C5">
            <v>28.5</v>
          </cell>
          <cell r="D5">
            <v>19.3</v>
          </cell>
          <cell r="E5">
            <v>82.208333333333329</v>
          </cell>
          <cell r="F5">
            <v>95</v>
          </cell>
          <cell r="G5">
            <v>57</v>
          </cell>
          <cell r="H5">
            <v>16.559999999999999</v>
          </cell>
          <cell r="I5" t="str">
            <v>O</v>
          </cell>
          <cell r="J5">
            <v>30.96</v>
          </cell>
          <cell r="K5">
            <v>0.2</v>
          </cell>
        </row>
        <row r="6">
          <cell r="B6">
            <v>23.812500000000004</v>
          </cell>
          <cell r="C6">
            <v>30.9</v>
          </cell>
          <cell r="D6">
            <v>20.9</v>
          </cell>
          <cell r="E6">
            <v>77</v>
          </cell>
          <cell r="F6">
            <v>92</v>
          </cell>
          <cell r="G6">
            <v>47</v>
          </cell>
          <cell r="H6">
            <v>20.16</v>
          </cell>
          <cell r="I6" t="str">
            <v>SO</v>
          </cell>
          <cell r="J6">
            <v>42.480000000000004</v>
          </cell>
          <cell r="K6">
            <v>0.2</v>
          </cell>
        </row>
        <row r="7">
          <cell r="B7">
            <v>24.004166666666666</v>
          </cell>
          <cell r="C7">
            <v>28.7</v>
          </cell>
          <cell r="D7">
            <v>19.600000000000001</v>
          </cell>
          <cell r="E7">
            <v>73.583333333333329</v>
          </cell>
          <cell r="F7">
            <v>92</v>
          </cell>
          <cell r="G7">
            <v>52</v>
          </cell>
          <cell r="H7">
            <v>22.68</v>
          </cell>
          <cell r="I7" t="str">
            <v>SE</v>
          </cell>
          <cell r="J7">
            <v>41.4</v>
          </cell>
          <cell r="K7">
            <v>0</v>
          </cell>
        </row>
        <row r="8">
          <cell r="B8">
            <v>24.604166666666661</v>
          </cell>
          <cell r="C8">
            <v>29.4</v>
          </cell>
          <cell r="D8">
            <v>21.5</v>
          </cell>
          <cell r="E8">
            <v>74.166666666666671</v>
          </cell>
          <cell r="F8">
            <v>85</v>
          </cell>
          <cell r="G8">
            <v>55</v>
          </cell>
          <cell r="H8">
            <v>23.040000000000003</v>
          </cell>
          <cell r="I8" t="str">
            <v>SE</v>
          </cell>
          <cell r="J8">
            <v>39.6</v>
          </cell>
          <cell r="K8">
            <v>0</v>
          </cell>
        </row>
        <row r="9">
          <cell r="B9">
            <v>25.012499999999999</v>
          </cell>
          <cell r="C9">
            <v>29.7</v>
          </cell>
          <cell r="D9">
            <v>21.5</v>
          </cell>
          <cell r="E9">
            <v>74.5</v>
          </cell>
          <cell r="F9">
            <v>89</v>
          </cell>
          <cell r="G9">
            <v>53</v>
          </cell>
          <cell r="H9">
            <v>25.56</v>
          </cell>
          <cell r="I9" t="str">
            <v>SE</v>
          </cell>
          <cell r="J9">
            <v>48.6</v>
          </cell>
          <cell r="K9">
            <v>0</v>
          </cell>
        </row>
        <row r="10">
          <cell r="B10">
            <v>25.116666666666664</v>
          </cell>
          <cell r="C10">
            <v>31.9</v>
          </cell>
          <cell r="D10">
            <v>19.3</v>
          </cell>
          <cell r="E10">
            <v>72.5</v>
          </cell>
          <cell r="F10">
            <v>94</v>
          </cell>
          <cell r="G10">
            <v>41</v>
          </cell>
          <cell r="H10">
            <v>24.840000000000003</v>
          </cell>
          <cell r="I10" t="str">
            <v>S</v>
          </cell>
          <cell r="J10">
            <v>48.24</v>
          </cell>
          <cell r="K10">
            <v>0</v>
          </cell>
        </row>
        <row r="11">
          <cell r="B11">
            <v>23.283333333333331</v>
          </cell>
          <cell r="C11">
            <v>30.6</v>
          </cell>
          <cell r="D11">
            <v>19.2</v>
          </cell>
          <cell r="E11">
            <v>73.791666666666671</v>
          </cell>
          <cell r="F11">
            <v>93</v>
          </cell>
          <cell r="G11">
            <v>47</v>
          </cell>
          <cell r="H11">
            <v>15.120000000000001</v>
          </cell>
          <cell r="I11" t="str">
            <v>SO</v>
          </cell>
          <cell r="J11">
            <v>39.24</v>
          </cell>
          <cell r="K11">
            <v>0</v>
          </cell>
        </row>
        <row r="12">
          <cell r="B12">
            <v>23.904166666666669</v>
          </cell>
          <cell r="C12">
            <v>30.5</v>
          </cell>
          <cell r="D12">
            <v>19.399999999999999</v>
          </cell>
          <cell r="E12">
            <v>72.125</v>
          </cell>
          <cell r="F12">
            <v>89</v>
          </cell>
          <cell r="G12">
            <v>43</v>
          </cell>
          <cell r="H12">
            <v>19.8</v>
          </cell>
          <cell r="I12" t="str">
            <v>SE</v>
          </cell>
          <cell r="J12">
            <v>45.36</v>
          </cell>
          <cell r="K12">
            <v>0.2</v>
          </cell>
        </row>
        <row r="13">
          <cell r="B13">
            <v>22.558333333333334</v>
          </cell>
          <cell r="C13">
            <v>29.3</v>
          </cell>
          <cell r="D13">
            <v>20.100000000000001</v>
          </cell>
          <cell r="E13">
            <v>80.041666666666671</v>
          </cell>
          <cell r="F13">
            <v>91</v>
          </cell>
          <cell r="G13">
            <v>55</v>
          </cell>
          <cell r="H13">
            <v>24.48</v>
          </cell>
          <cell r="I13" t="str">
            <v>S</v>
          </cell>
          <cell r="J13">
            <v>66.600000000000009</v>
          </cell>
          <cell r="K13">
            <v>0.2</v>
          </cell>
        </row>
        <row r="14">
          <cell r="B14">
            <v>23.162500000000005</v>
          </cell>
          <cell r="C14">
            <v>28.6</v>
          </cell>
          <cell r="D14">
            <v>20.399999999999999</v>
          </cell>
          <cell r="E14">
            <v>79.291666666666671</v>
          </cell>
          <cell r="F14">
            <v>93</v>
          </cell>
          <cell r="G14">
            <v>55</v>
          </cell>
          <cell r="H14">
            <v>25.2</v>
          </cell>
          <cell r="I14" t="str">
            <v>SE</v>
          </cell>
          <cell r="J14">
            <v>47.88</v>
          </cell>
          <cell r="K14">
            <v>0.2</v>
          </cell>
        </row>
        <row r="15">
          <cell r="B15">
            <v>23.433333333333334</v>
          </cell>
          <cell r="C15">
            <v>28.5</v>
          </cell>
          <cell r="D15">
            <v>20</v>
          </cell>
          <cell r="E15">
            <v>78.875</v>
          </cell>
          <cell r="F15">
            <v>91</v>
          </cell>
          <cell r="G15">
            <v>56</v>
          </cell>
          <cell r="H15">
            <v>23.759999999999998</v>
          </cell>
          <cell r="I15" t="str">
            <v>SE</v>
          </cell>
          <cell r="J15">
            <v>43.56</v>
          </cell>
          <cell r="K15">
            <v>0.60000000000000009</v>
          </cell>
        </row>
        <row r="16">
          <cell r="B16">
            <v>24.362499999999997</v>
          </cell>
          <cell r="C16">
            <v>29.6</v>
          </cell>
          <cell r="D16">
            <v>20.100000000000001</v>
          </cell>
          <cell r="E16">
            <v>73.833333333333329</v>
          </cell>
          <cell r="F16">
            <v>90</v>
          </cell>
          <cell r="G16">
            <v>47</v>
          </cell>
          <cell r="H16">
            <v>22.68</v>
          </cell>
          <cell r="I16" t="str">
            <v>SE</v>
          </cell>
          <cell r="J16">
            <v>43.92</v>
          </cell>
          <cell r="K16">
            <v>0.60000000000000009</v>
          </cell>
        </row>
        <row r="17">
          <cell r="B17">
            <v>24.150000000000006</v>
          </cell>
          <cell r="C17">
            <v>30.5</v>
          </cell>
          <cell r="D17">
            <v>21.3</v>
          </cell>
          <cell r="E17">
            <v>76.916666666666671</v>
          </cell>
          <cell r="F17">
            <v>92</v>
          </cell>
          <cell r="G17">
            <v>53</v>
          </cell>
          <cell r="H17">
            <v>20.88</v>
          </cell>
          <cell r="I17" t="str">
            <v>SE</v>
          </cell>
          <cell r="J17">
            <v>42.84</v>
          </cell>
          <cell r="K17">
            <v>0.4</v>
          </cell>
        </row>
        <row r="18">
          <cell r="B18">
            <v>23.883333333333336</v>
          </cell>
          <cell r="C18">
            <v>29.2</v>
          </cell>
          <cell r="D18">
            <v>20.7</v>
          </cell>
          <cell r="E18">
            <v>79.333333333333329</v>
          </cell>
          <cell r="F18">
            <v>93</v>
          </cell>
          <cell r="G18">
            <v>56</v>
          </cell>
          <cell r="H18">
            <v>14.4</v>
          </cell>
          <cell r="I18" t="str">
            <v>L</v>
          </cell>
          <cell r="J18">
            <v>32.76</v>
          </cell>
          <cell r="K18">
            <v>0.8</v>
          </cell>
        </row>
        <row r="19">
          <cell r="B19">
            <v>23.862500000000001</v>
          </cell>
          <cell r="C19">
            <v>29.6</v>
          </cell>
          <cell r="D19">
            <v>20.100000000000001</v>
          </cell>
          <cell r="E19">
            <v>79.166666666666671</v>
          </cell>
          <cell r="F19">
            <v>93</v>
          </cell>
          <cell r="G19">
            <v>54</v>
          </cell>
          <cell r="H19">
            <v>19.079999999999998</v>
          </cell>
          <cell r="I19" t="str">
            <v>NO</v>
          </cell>
          <cell r="J19">
            <v>40.32</v>
          </cell>
          <cell r="K19">
            <v>3.8</v>
          </cell>
        </row>
        <row r="20">
          <cell r="B20">
            <v>22.079166666666666</v>
          </cell>
          <cell r="C20">
            <v>26.7</v>
          </cell>
          <cell r="D20">
            <v>19.899999999999999</v>
          </cell>
          <cell r="E20">
            <v>85.041666666666671</v>
          </cell>
          <cell r="F20">
            <v>94</v>
          </cell>
          <cell r="G20">
            <v>62</v>
          </cell>
          <cell r="H20">
            <v>20.52</v>
          </cell>
          <cell r="I20" t="str">
            <v>NO</v>
          </cell>
          <cell r="J20">
            <v>41.04</v>
          </cell>
          <cell r="K20">
            <v>5.4</v>
          </cell>
        </row>
        <row r="21">
          <cell r="B21">
            <v>22.804166666666664</v>
          </cell>
          <cell r="C21">
            <v>28.1</v>
          </cell>
          <cell r="D21">
            <v>19.600000000000001</v>
          </cell>
          <cell r="E21">
            <v>79.083333333333329</v>
          </cell>
          <cell r="F21">
            <v>93</v>
          </cell>
          <cell r="G21">
            <v>55</v>
          </cell>
          <cell r="H21">
            <v>17.64</v>
          </cell>
          <cell r="I21" t="str">
            <v>O</v>
          </cell>
          <cell r="J21">
            <v>29.16</v>
          </cell>
          <cell r="K21">
            <v>0.4</v>
          </cell>
        </row>
        <row r="22">
          <cell r="B22">
            <v>22.979166666666661</v>
          </cell>
          <cell r="C22">
            <v>30.1</v>
          </cell>
          <cell r="D22">
            <v>19.2</v>
          </cell>
          <cell r="E22">
            <v>72.25</v>
          </cell>
          <cell r="F22">
            <v>88</v>
          </cell>
          <cell r="G22">
            <v>40</v>
          </cell>
          <cell r="H22">
            <v>14.4</v>
          </cell>
          <cell r="I22" t="str">
            <v>SO</v>
          </cell>
          <cell r="J22">
            <v>37.800000000000004</v>
          </cell>
          <cell r="K22">
            <v>1</v>
          </cell>
        </row>
        <row r="23">
          <cell r="B23">
            <v>22.120833333333334</v>
          </cell>
          <cell r="C23">
            <v>29.4</v>
          </cell>
          <cell r="D23">
            <v>19.3</v>
          </cell>
          <cell r="E23">
            <v>74.5</v>
          </cell>
          <cell r="F23">
            <v>86</v>
          </cell>
          <cell r="G23">
            <v>49</v>
          </cell>
          <cell r="H23">
            <v>13.32</v>
          </cell>
          <cell r="I23" t="str">
            <v>S</v>
          </cell>
          <cell r="J23">
            <v>57.960000000000008</v>
          </cell>
          <cell r="K23">
            <v>1.2</v>
          </cell>
        </row>
        <row r="24">
          <cell r="B24">
            <v>21.733333333333334</v>
          </cell>
          <cell r="C24">
            <v>28.8</v>
          </cell>
          <cell r="D24">
            <v>18.600000000000001</v>
          </cell>
          <cell r="E24">
            <v>79.333333333333329</v>
          </cell>
          <cell r="F24">
            <v>90</v>
          </cell>
          <cell r="G24">
            <v>50</v>
          </cell>
          <cell r="H24">
            <v>16.2</v>
          </cell>
          <cell r="I24" t="str">
            <v>SO</v>
          </cell>
          <cell r="J24">
            <v>38.519999999999996</v>
          </cell>
          <cell r="K24">
            <v>0</v>
          </cell>
        </row>
        <row r="25">
          <cell r="B25">
            <v>20.183333333333334</v>
          </cell>
          <cell r="C25">
            <v>26.3</v>
          </cell>
          <cell r="D25">
            <v>18.3</v>
          </cell>
          <cell r="E25">
            <v>87</v>
          </cell>
          <cell r="F25">
            <v>95</v>
          </cell>
          <cell r="G25">
            <v>63</v>
          </cell>
          <cell r="H25">
            <v>15.48</v>
          </cell>
          <cell r="I25" t="str">
            <v>SO</v>
          </cell>
          <cell r="J25">
            <v>51.12</v>
          </cell>
          <cell r="K25">
            <v>0</v>
          </cell>
        </row>
        <row r="26">
          <cell r="B26">
            <v>21.933333333333334</v>
          </cell>
          <cell r="C26">
            <v>28.4</v>
          </cell>
          <cell r="D26">
            <v>17.600000000000001</v>
          </cell>
          <cell r="E26">
            <v>82.083333333333329</v>
          </cell>
          <cell r="F26">
            <v>95</v>
          </cell>
          <cell r="G26">
            <v>53</v>
          </cell>
          <cell r="H26">
            <v>16.559999999999999</v>
          </cell>
          <cell r="I26" t="str">
            <v>O</v>
          </cell>
          <cell r="J26">
            <v>34.200000000000003</v>
          </cell>
          <cell r="K26">
            <v>0</v>
          </cell>
        </row>
        <row r="27">
          <cell r="B27">
            <v>23.191666666666663</v>
          </cell>
          <cell r="C27">
            <v>30.8</v>
          </cell>
          <cell r="D27">
            <v>18.5</v>
          </cell>
          <cell r="E27">
            <v>77.166666666666671</v>
          </cell>
          <cell r="F27">
            <v>94</v>
          </cell>
          <cell r="G27">
            <v>40</v>
          </cell>
          <cell r="H27">
            <v>15.48</v>
          </cell>
          <cell r="I27" t="str">
            <v>N</v>
          </cell>
          <cell r="J27">
            <v>28.44</v>
          </cell>
          <cell r="K27">
            <v>0</v>
          </cell>
        </row>
        <row r="28">
          <cell r="B28">
            <v>23.508333333333336</v>
          </cell>
          <cell r="C28">
            <v>30</v>
          </cell>
          <cell r="D28">
            <v>19.8</v>
          </cell>
          <cell r="E28">
            <v>78.458333333333329</v>
          </cell>
          <cell r="F28">
            <v>95</v>
          </cell>
          <cell r="G28">
            <v>53</v>
          </cell>
          <cell r="H28">
            <v>15.120000000000001</v>
          </cell>
          <cell r="I28" t="str">
            <v>N</v>
          </cell>
          <cell r="J28">
            <v>38.880000000000003</v>
          </cell>
          <cell r="K28">
            <v>3</v>
          </cell>
        </row>
        <row r="29">
          <cell r="B29">
            <v>24.270833333333329</v>
          </cell>
          <cell r="C29">
            <v>31.7</v>
          </cell>
          <cell r="D29">
            <v>20.2</v>
          </cell>
          <cell r="E29">
            <v>72.791666666666671</v>
          </cell>
          <cell r="F29">
            <v>91</v>
          </cell>
          <cell r="G29">
            <v>37</v>
          </cell>
          <cell r="H29">
            <v>18.720000000000002</v>
          </cell>
          <cell r="I29" t="str">
            <v>N</v>
          </cell>
          <cell r="J29">
            <v>40.32</v>
          </cell>
          <cell r="K29">
            <v>1.9999999999999998</v>
          </cell>
        </row>
        <row r="30">
          <cell r="B30">
            <v>24.733333333333334</v>
          </cell>
          <cell r="C30">
            <v>32.299999999999997</v>
          </cell>
          <cell r="D30">
            <v>19.899999999999999</v>
          </cell>
          <cell r="E30">
            <v>67.083333333333329</v>
          </cell>
          <cell r="F30">
            <v>87</v>
          </cell>
          <cell r="G30">
            <v>38</v>
          </cell>
          <cell r="H30">
            <v>14.76</v>
          </cell>
          <cell r="I30" t="str">
            <v>S</v>
          </cell>
          <cell r="J30">
            <v>41.4</v>
          </cell>
          <cell r="K30">
            <v>8</v>
          </cell>
        </row>
        <row r="31">
          <cell r="B31">
            <v>23.541666666666668</v>
          </cell>
          <cell r="C31">
            <v>30.6</v>
          </cell>
          <cell r="D31">
            <v>19.899999999999999</v>
          </cell>
          <cell r="E31">
            <v>76.25</v>
          </cell>
          <cell r="F31">
            <v>90</v>
          </cell>
          <cell r="G31">
            <v>44</v>
          </cell>
          <cell r="H31">
            <v>16.2</v>
          </cell>
          <cell r="I31" t="str">
            <v>S</v>
          </cell>
          <cell r="J31">
            <v>38.519999999999996</v>
          </cell>
          <cell r="K31">
            <v>4.8000000000000007</v>
          </cell>
        </row>
        <row r="32">
          <cell r="B32">
            <v>23.837499999999995</v>
          </cell>
          <cell r="C32">
            <v>29.5</v>
          </cell>
          <cell r="D32">
            <v>19.600000000000001</v>
          </cell>
          <cell r="E32">
            <v>72.875</v>
          </cell>
          <cell r="F32">
            <v>87</v>
          </cell>
          <cell r="G32">
            <v>53</v>
          </cell>
          <cell r="H32">
            <v>24.12</v>
          </cell>
          <cell r="I32" t="str">
            <v>NO</v>
          </cell>
          <cell r="J32">
            <v>39.24</v>
          </cell>
          <cell r="K32">
            <v>0</v>
          </cell>
        </row>
        <row r="33">
          <cell r="B33">
            <v>23.712500000000002</v>
          </cell>
          <cell r="C33">
            <v>31.7</v>
          </cell>
          <cell r="D33">
            <v>20</v>
          </cell>
          <cell r="E33">
            <v>74.625</v>
          </cell>
          <cell r="F33">
            <v>92</v>
          </cell>
          <cell r="G33">
            <v>41</v>
          </cell>
          <cell r="H33">
            <v>17.28</v>
          </cell>
          <cell r="I33" t="str">
            <v>O</v>
          </cell>
          <cell r="J33">
            <v>42.12</v>
          </cell>
          <cell r="K33">
            <v>20</v>
          </cell>
        </row>
        <row r="34">
          <cell r="B34">
            <v>22.295833333333334</v>
          </cell>
          <cell r="C34">
            <v>28.9</v>
          </cell>
          <cell r="D34">
            <v>19.600000000000001</v>
          </cell>
          <cell r="E34">
            <v>81.25</v>
          </cell>
          <cell r="F34">
            <v>94</v>
          </cell>
          <cell r="G34">
            <v>47</v>
          </cell>
          <cell r="H34">
            <v>17.64</v>
          </cell>
          <cell r="I34" t="str">
            <v>SE</v>
          </cell>
          <cell r="J34">
            <v>41.76</v>
          </cell>
          <cell r="K34">
            <v>1</v>
          </cell>
        </row>
        <row r="35">
          <cell r="B35">
            <v>23.545833333333331</v>
          </cell>
          <cell r="C35">
            <v>29.4</v>
          </cell>
          <cell r="D35">
            <v>19.399999999999999</v>
          </cell>
          <cell r="E35">
            <v>69.166666666666671</v>
          </cell>
          <cell r="F35">
            <v>89</v>
          </cell>
          <cell r="G35">
            <v>37</v>
          </cell>
          <cell r="H35">
            <v>13.68</v>
          </cell>
          <cell r="I35" t="str">
            <v>S</v>
          </cell>
          <cell r="J35">
            <v>29.52</v>
          </cell>
          <cell r="K35">
            <v>0.4</v>
          </cell>
        </row>
        <row r="36">
          <cell r="I36" t="str">
            <v>SE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28.370833333333337</v>
          </cell>
          <cell r="C5">
            <v>33.6</v>
          </cell>
          <cell r="D5">
            <v>25.5</v>
          </cell>
          <cell r="E5">
            <v>68.5</v>
          </cell>
          <cell r="F5">
            <v>83</v>
          </cell>
          <cell r="G5">
            <v>50</v>
          </cell>
          <cell r="H5">
            <v>15.48</v>
          </cell>
          <cell r="I5" t="str">
            <v>L</v>
          </cell>
          <cell r="J5">
            <v>39.24</v>
          </cell>
          <cell r="K5" t="str">
            <v>*</v>
          </cell>
        </row>
        <row r="6">
          <cell r="B6">
            <v>26.016666666666662</v>
          </cell>
          <cell r="C6">
            <v>33</v>
          </cell>
          <cell r="D6">
            <v>23.7</v>
          </cell>
          <cell r="E6">
            <v>81.333333333333329</v>
          </cell>
          <cell r="F6">
            <v>91</v>
          </cell>
          <cell r="G6">
            <v>51</v>
          </cell>
          <cell r="H6">
            <v>20.52</v>
          </cell>
          <cell r="I6" t="str">
            <v>L</v>
          </cell>
          <cell r="J6">
            <v>52.92</v>
          </cell>
          <cell r="K6" t="str">
            <v>*</v>
          </cell>
        </row>
        <row r="7">
          <cell r="B7">
            <v>27.729166666666668</v>
          </cell>
          <cell r="C7">
            <v>34.5</v>
          </cell>
          <cell r="D7">
            <v>23.3</v>
          </cell>
          <cell r="E7">
            <v>73</v>
          </cell>
          <cell r="F7">
            <v>91</v>
          </cell>
          <cell r="G7">
            <v>47</v>
          </cell>
          <cell r="H7">
            <v>15.840000000000002</v>
          </cell>
          <cell r="I7" t="str">
            <v>NO</v>
          </cell>
          <cell r="J7">
            <v>30.96</v>
          </cell>
          <cell r="K7" t="str">
            <v>*</v>
          </cell>
        </row>
        <row r="8">
          <cell r="B8">
            <v>29.475000000000009</v>
          </cell>
          <cell r="C8">
            <v>36.700000000000003</v>
          </cell>
          <cell r="D8">
            <v>25.2</v>
          </cell>
          <cell r="E8">
            <v>68.083333333333329</v>
          </cell>
          <cell r="F8">
            <v>86</v>
          </cell>
          <cell r="G8">
            <v>45</v>
          </cell>
          <cell r="H8">
            <v>16.559999999999999</v>
          </cell>
          <cell r="I8" t="str">
            <v>NO</v>
          </cell>
          <cell r="J8">
            <v>50.04</v>
          </cell>
          <cell r="K8" t="str">
            <v>*</v>
          </cell>
        </row>
        <row r="9">
          <cell r="B9">
            <v>30.166666666666668</v>
          </cell>
          <cell r="C9">
            <v>36.799999999999997</v>
          </cell>
          <cell r="D9">
            <v>25.7</v>
          </cell>
          <cell r="E9">
            <v>67</v>
          </cell>
          <cell r="F9">
            <v>88</v>
          </cell>
          <cell r="G9">
            <v>41</v>
          </cell>
          <cell r="H9">
            <v>11.16</v>
          </cell>
          <cell r="I9" t="str">
            <v>NO</v>
          </cell>
          <cell r="J9">
            <v>28.08</v>
          </cell>
          <cell r="K9" t="str">
            <v>*</v>
          </cell>
        </row>
        <row r="10">
          <cell r="B10">
            <v>30.824999999999999</v>
          </cell>
          <cell r="C10">
            <v>36.700000000000003</v>
          </cell>
          <cell r="D10">
            <v>27.2</v>
          </cell>
          <cell r="E10">
            <v>63.291666666666664</v>
          </cell>
          <cell r="F10">
            <v>77</v>
          </cell>
          <cell r="G10">
            <v>39</v>
          </cell>
          <cell r="H10">
            <v>15.120000000000001</v>
          </cell>
          <cell r="I10" t="str">
            <v>NO</v>
          </cell>
          <cell r="J10">
            <v>28.08</v>
          </cell>
          <cell r="K10" t="str">
            <v>*</v>
          </cell>
        </row>
        <row r="11">
          <cell r="B11">
            <v>30.849999999999994</v>
          </cell>
          <cell r="C11">
            <v>36.9</v>
          </cell>
          <cell r="D11">
            <v>27.1</v>
          </cell>
          <cell r="E11">
            <v>62.916666666666664</v>
          </cell>
          <cell r="F11">
            <v>77</v>
          </cell>
          <cell r="G11">
            <v>37</v>
          </cell>
          <cell r="H11">
            <v>11.520000000000001</v>
          </cell>
          <cell r="I11" t="str">
            <v>NO</v>
          </cell>
          <cell r="J11">
            <v>29.52</v>
          </cell>
          <cell r="K11" t="str">
            <v>*</v>
          </cell>
        </row>
        <row r="12">
          <cell r="B12">
            <v>29.512499999999992</v>
          </cell>
          <cell r="C12">
            <v>36.700000000000003</v>
          </cell>
          <cell r="D12">
            <v>25.7</v>
          </cell>
          <cell r="E12">
            <v>65.333333333333329</v>
          </cell>
          <cell r="F12">
            <v>85</v>
          </cell>
          <cell r="G12">
            <v>38</v>
          </cell>
          <cell r="H12">
            <v>16.920000000000002</v>
          </cell>
          <cell r="I12" t="str">
            <v>L</v>
          </cell>
          <cell r="J12">
            <v>34.92</v>
          </cell>
          <cell r="K12" t="str">
            <v>*</v>
          </cell>
        </row>
        <row r="13">
          <cell r="B13">
            <v>26.849999999999998</v>
          </cell>
          <cell r="C13">
            <v>33.6</v>
          </cell>
          <cell r="D13">
            <v>23.8</v>
          </cell>
          <cell r="E13">
            <v>77.833333333333329</v>
          </cell>
          <cell r="F13">
            <v>91</v>
          </cell>
          <cell r="G13">
            <v>49</v>
          </cell>
          <cell r="H13">
            <v>17.28</v>
          </cell>
          <cell r="I13" t="str">
            <v>NO</v>
          </cell>
          <cell r="J13">
            <v>43.92</v>
          </cell>
          <cell r="K13" t="str">
            <v>*</v>
          </cell>
        </row>
        <row r="14">
          <cell r="B14">
            <v>27.025000000000006</v>
          </cell>
          <cell r="C14">
            <v>33.1</v>
          </cell>
          <cell r="D14">
            <v>23.8</v>
          </cell>
          <cell r="E14">
            <v>75.791666666666671</v>
          </cell>
          <cell r="F14">
            <v>89</v>
          </cell>
          <cell r="G14">
            <v>52</v>
          </cell>
          <cell r="H14">
            <v>13.32</v>
          </cell>
          <cell r="I14" t="str">
            <v>NO</v>
          </cell>
          <cell r="J14">
            <v>36.72</v>
          </cell>
          <cell r="K14" t="str">
            <v>*</v>
          </cell>
        </row>
        <row r="15">
          <cell r="B15">
            <v>27.058333333333334</v>
          </cell>
          <cell r="C15">
            <v>33</v>
          </cell>
          <cell r="D15">
            <v>23.5</v>
          </cell>
          <cell r="E15">
            <v>73</v>
          </cell>
          <cell r="F15">
            <v>89</v>
          </cell>
          <cell r="G15">
            <v>49</v>
          </cell>
          <cell r="H15">
            <v>16.559999999999999</v>
          </cell>
          <cell r="I15" t="str">
            <v>O</v>
          </cell>
          <cell r="J15">
            <v>37.080000000000005</v>
          </cell>
          <cell r="K15" t="str">
            <v>*</v>
          </cell>
        </row>
        <row r="16">
          <cell r="B16">
            <v>27.995833333333337</v>
          </cell>
          <cell r="C16">
            <v>34.1</v>
          </cell>
          <cell r="D16">
            <v>23.2</v>
          </cell>
          <cell r="E16">
            <v>69.833333333333329</v>
          </cell>
          <cell r="F16">
            <v>89</v>
          </cell>
          <cell r="G16">
            <v>43</v>
          </cell>
          <cell r="H16">
            <v>10.08</v>
          </cell>
          <cell r="I16" t="str">
            <v>NO</v>
          </cell>
          <cell r="J16">
            <v>35.64</v>
          </cell>
          <cell r="K16" t="str">
            <v>*</v>
          </cell>
        </row>
        <row r="17">
          <cell r="B17">
            <v>30.379166666666663</v>
          </cell>
          <cell r="C17">
            <v>36.200000000000003</v>
          </cell>
          <cell r="D17">
            <v>25.9</v>
          </cell>
          <cell r="E17">
            <v>65</v>
          </cell>
          <cell r="F17">
            <v>88</v>
          </cell>
          <cell r="G17">
            <v>41</v>
          </cell>
          <cell r="H17">
            <v>20.16</v>
          </cell>
          <cell r="I17" t="str">
            <v>NO</v>
          </cell>
          <cell r="J17">
            <v>42.84</v>
          </cell>
          <cell r="K17" t="str">
            <v>*</v>
          </cell>
        </row>
        <row r="18">
          <cell r="B18">
            <v>25.95</v>
          </cell>
          <cell r="C18">
            <v>31</v>
          </cell>
          <cell r="D18">
            <v>20.6</v>
          </cell>
          <cell r="E18">
            <v>75.125</v>
          </cell>
          <cell r="F18">
            <v>92</v>
          </cell>
          <cell r="G18">
            <v>56</v>
          </cell>
          <cell r="H18">
            <v>35.28</v>
          </cell>
          <cell r="I18" t="str">
            <v>L</v>
          </cell>
          <cell r="J18">
            <v>77.400000000000006</v>
          </cell>
          <cell r="K18" t="str">
            <v>*</v>
          </cell>
        </row>
        <row r="19">
          <cell r="B19">
            <v>27.695833333333329</v>
          </cell>
          <cell r="C19">
            <v>33.5</v>
          </cell>
          <cell r="D19">
            <v>21.1</v>
          </cell>
          <cell r="E19">
            <v>51.375</v>
          </cell>
          <cell r="F19">
            <v>70</v>
          </cell>
          <cell r="G19">
            <v>31</v>
          </cell>
          <cell r="H19">
            <v>16.559999999999999</v>
          </cell>
          <cell r="I19" t="str">
            <v>SO</v>
          </cell>
          <cell r="J19">
            <v>32.04</v>
          </cell>
          <cell r="K19" t="str">
            <v>*</v>
          </cell>
        </row>
        <row r="20">
          <cell r="B20">
            <v>28.333333333333329</v>
          </cell>
          <cell r="C20">
            <v>33.200000000000003</v>
          </cell>
          <cell r="D20">
            <v>20.9</v>
          </cell>
          <cell r="E20">
            <v>57.75</v>
          </cell>
          <cell r="F20">
            <v>84</v>
          </cell>
          <cell r="G20">
            <v>34</v>
          </cell>
          <cell r="H20">
            <v>18.720000000000002</v>
          </cell>
          <cell r="I20" t="str">
            <v>L</v>
          </cell>
          <cell r="J20">
            <v>34.92</v>
          </cell>
          <cell r="K20" t="str">
            <v>*</v>
          </cell>
        </row>
        <row r="21">
          <cell r="B21">
            <v>25.841666666666665</v>
          </cell>
          <cell r="C21">
            <v>28.4</v>
          </cell>
          <cell r="D21">
            <v>23.6</v>
          </cell>
          <cell r="E21">
            <v>79.375</v>
          </cell>
          <cell r="F21">
            <v>91</v>
          </cell>
          <cell r="G21">
            <v>65</v>
          </cell>
          <cell r="H21">
            <v>23.759999999999998</v>
          </cell>
          <cell r="I21" t="str">
            <v>L</v>
          </cell>
          <cell r="J21">
            <v>52.92</v>
          </cell>
          <cell r="K21" t="str">
            <v>*</v>
          </cell>
        </row>
        <row r="22">
          <cell r="B22">
            <v>27.549999999999997</v>
          </cell>
          <cell r="C22">
            <v>33.1</v>
          </cell>
          <cell r="D22">
            <v>23.8</v>
          </cell>
          <cell r="E22">
            <v>71.458333333333329</v>
          </cell>
          <cell r="F22">
            <v>88</v>
          </cell>
          <cell r="G22">
            <v>45</v>
          </cell>
          <cell r="H22">
            <v>16.920000000000002</v>
          </cell>
          <cell r="I22" t="str">
            <v>NE</v>
          </cell>
          <cell r="J22">
            <v>40.680000000000007</v>
          </cell>
          <cell r="K22" t="str">
            <v>*</v>
          </cell>
        </row>
        <row r="23">
          <cell r="B23">
            <v>27.233333333333338</v>
          </cell>
          <cell r="C23">
            <v>31.5</v>
          </cell>
          <cell r="D23">
            <v>23.8</v>
          </cell>
          <cell r="E23">
            <v>74.833333333333329</v>
          </cell>
          <cell r="F23">
            <v>90</v>
          </cell>
          <cell r="G23">
            <v>54</v>
          </cell>
          <cell r="H23">
            <v>13.32</v>
          </cell>
          <cell r="I23" t="str">
            <v>L</v>
          </cell>
          <cell r="J23">
            <v>29.52</v>
          </cell>
          <cell r="K23" t="str">
            <v>*</v>
          </cell>
        </row>
        <row r="24">
          <cell r="B24">
            <v>26.595833333333335</v>
          </cell>
          <cell r="C24">
            <v>32.5</v>
          </cell>
          <cell r="D24">
            <v>23.1</v>
          </cell>
          <cell r="E24">
            <v>75.75</v>
          </cell>
          <cell r="F24">
            <v>92</v>
          </cell>
          <cell r="G24">
            <v>45</v>
          </cell>
          <cell r="H24">
            <v>15.840000000000002</v>
          </cell>
          <cell r="I24" t="str">
            <v>L</v>
          </cell>
          <cell r="J24">
            <v>35.64</v>
          </cell>
          <cell r="K24" t="str">
            <v>*</v>
          </cell>
        </row>
        <row r="25">
          <cell r="B25">
            <v>25.404166666666658</v>
          </cell>
          <cell r="C25">
            <v>28.9</v>
          </cell>
          <cell r="D25">
            <v>22.3</v>
          </cell>
          <cell r="E25">
            <v>76.291666666666671</v>
          </cell>
          <cell r="F25">
            <v>91</v>
          </cell>
          <cell r="G25">
            <v>59</v>
          </cell>
          <cell r="H25">
            <v>21.240000000000002</v>
          </cell>
          <cell r="I25" t="str">
            <v>L</v>
          </cell>
          <cell r="J25">
            <v>35.64</v>
          </cell>
          <cell r="K25" t="str">
            <v>*</v>
          </cell>
        </row>
        <row r="26">
          <cell r="B26">
            <v>24.795833333333338</v>
          </cell>
          <cell r="C26">
            <v>27.7</v>
          </cell>
          <cell r="D26">
            <v>22.5</v>
          </cell>
          <cell r="E26">
            <v>78</v>
          </cell>
          <cell r="F26">
            <v>90</v>
          </cell>
          <cell r="G26">
            <v>62</v>
          </cell>
          <cell r="H26">
            <v>21.6</v>
          </cell>
          <cell r="I26" t="str">
            <v>L</v>
          </cell>
          <cell r="J26">
            <v>49.680000000000007</v>
          </cell>
          <cell r="K26" t="str">
            <v>*</v>
          </cell>
        </row>
        <row r="27">
          <cell r="B27">
            <v>24.991666666666671</v>
          </cell>
          <cell r="C27">
            <v>29.1</v>
          </cell>
          <cell r="D27">
            <v>23.4</v>
          </cell>
          <cell r="E27">
            <v>82.5</v>
          </cell>
          <cell r="F27">
            <v>90</v>
          </cell>
          <cell r="G27">
            <v>64</v>
          </cell>
          <cell r="H27">
            <v>12.6</v>
          </cell>
          <cell r="I27" t="str">
            <v>L</v>
          </cell>
          <cell r="J27">
            <v>30.6</v>
          </cell>
          <cell r="K27" t="str">
            <v>*</v>
          </cell>
        </row>
        <row r="28">
          <cell r="B28">
            <v>25.779166666666669</v>
          </cell>
          <cell r="C28">
            <v>31.6</v>
          </cell>
          <cell r="D28">
            <v>23.1</v>
          </cell>
          <cell r="E28">
            <v>78.75</v>
          </cell>
          <cell r="F28">
            <v>89</v>
          </cell>
          <cell r="G28">
            <v>53</v>
          </cell>
          <cell r="H28">
            <v>29.880000000000003</v>
          </cell>
          <cell r="I28" t="str">
            <v>L</v>
          </cell>
          <cell r="J28">
            <v>51.84</v>
          </cell>
          <cell r="K28" t="str">
            <v>*</v>
          </cell>
        </row>
        <row r="29">
          <cell r="B29">
            <v>27.829166666666662</v>
          </cell>
          <cell r="C29">
            <v>32.700000000000003</v>
          </cell>
          <cell r="D29">
            <v>24.8</v>
          </cell>
          <cell r="E29">
            <v>71.833333333333329</v>
          </cell>
          <cell r="F29">
            <v>88</v>
          </cell>
          <cell r="G29">
            <v>46</v>
          </cell>
          <cell r="H29">
            <v>23.040000000000003</v>
          </cell>
          <cell r="I29" t="str">
            <v>L</v>
          </cell>
          <cell r="J29">
            <v>65.52</v>
          </cell>
          <cell r="K29" t="str">
            <v>*</v>
          </cell>
        </row>
        <row r="30">
          <cell r="B30">
            <v>27.429166666666664</v>
          </cell>
          <cell r="C30">
            <v>34.4</v>
          </cell>
          <cell r="D30">
            <v>22.9</v>
          </cell>
          <cell r="E30">
            <v>70.833333333333329</v>
          </cell>
          <cell r="F30">
            <v>88</v>
          </cell>
          <cell r="G30">
            <v>44</v>
          </cell>
          <cell r="H30">
            <v>22.68</v>
          </cell>
          <cell r="I30" t="str">
            <v>N</v>
          </cell>
          <cell r="J30">
            <v>47.16</v>
          </cell>
          <cell r="K30" t="str">
            <v>*</v>
          </cell>
        </row>
        <row r="31">
          <cell r="B31">
            <v>27.066666666666666</v>
          </cell>
          <cell r="C31">
            <v>31.4</v>
          </cell>
          <cell r="D31">
            <v>23.9</v>
          </cell>
          <cell r="E31">
            <v>71.583333333333329</v>
          </cell>
          <cell r="F31">
            <v>82</v>
          </cell>
          <cell r="G31">
            <v>57</v>
          </cell>
          <cell r="H31">
            <v>19.440000000000001</v>
          </cell>
          <cell r="I31" t="str">
            <v>NE</v>
          </cell>
          <cell r="J31">
            <v>42.84</v>
          </cell>
          <cell r="K31" t="str">
            <v>*</v>
          </cell>
        </row>
        <row r="32">
          <cell r="B32">
            <v>28.074999999999999</v>
          </cell>
          <cell r="C32">
            <v>34.799999999999997</v>
          </cell>
          <cell r="D32">
            <v>24.6</v>
          </cell>
          <cell r="E32">
            <v>70.208333333333329</v>
          </cell>
          <cell r="F32">
            <v>85</v>
          </cell>
          <cell r="G32">
            <v>44</v>
          </cell>
          <cell r="H32">
            <v>34.200000000000003</v>
          </cell>
          <cell r="I32" t="str">
            <v>O</v>
          </cell>
          <cell r="J32">
            <v>57.24</v>
          </cell>
          <cell r="K32" t="str">
            <v>*</v>
          </cell>
        </row>
        <row r="33">
          <cell r="B33">
            <v>29.016666666666666</v>
          </cell>
          <cell r="C33">
            <v>36</v>
          </cell>
          <cell r="D33">
            <v>23.9</v>
          </cell>
          <cell r="E33">
            <v>64.166666666666671</v>
          </cell>
          <cell r="F33">
            <v>87</v>
          </cell>
          <cell r="G33">
            <v>38</v>
          </cell>
          <cell r="H33">
            <v>9.7200000000000006</v>
          </cell>
          <cell r="I33" t="str">
            <v>SO</v>
          </cell>
          <cell r="J33">
            <v>20.88</v>
          </cell>
          <cell r="K33" t="str">
            <v>*</v>
          </cell>
        </row>
        <row r="34">
          <cell r="B34">
            <v>29.087499999999995</v>
          </cell>
          <cell r="C34">
            <v>35.299999999999997</v>
          </cell>
          <cell r="D34">
            <v>24.7</v>
          </cell>
          <cell r="E34">
            <v>66.583333333333329</v>
          </cell>
          <cell r="F34">
            <v>85</v>
          </cell>
          <cell r="G34">
            <v>42</v>
          </cell>
          <cell r="H34">
            <v>12.24</v>
          </cell>
          <cell r="I34" t="str">
            <v>NE</v>
          </cell>
          <cell r="J34">
            <v>48.6</v>
          </cell>
          <cell r="K34" t="str">
            <v>*</v>
          </cell>
        </row>
        <row r="35">
          <cell r="B35">
            <v>27.708333333333329</v>
          </cell>
          <cell r="C35">
            <v>34.700000000000003</v>
          </cell>
          <cell r="D35">
            <v>25.2</v>
          </cell>
          <cell r="E35">
            <v>71.041666666666671</v>
          </cell>
          <cell r="F35">
            <v>82</v>
          </cell>
          <cell r="G35">
            <v>46</v>
          </cell>
          <cell r="H35">
            <v>16.920000000000002</v>
          </cell>
          <cell r="I35" t="str">
            <v>NE</v>
          </cell>
          <cell r="J35">
            <v>36.72</v>
          </cell>
          <cell r="K35" t="str">
            <v>*</v>
          </cell>
        </row>
        <row r="36">
          <cell r="I36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opLeftCell="A4" zoomScale="90" zoomScaleNormal="90" workbookViewId="0">
      <selection activeCell="Z44" sqref="Z44"/>
    </sheetView>
  </sheetViews>
  <sheetFormatPr defaultRowHeight="12.75" x14ac:dyDescent="0.2"/>
  <cols>
    <col min="1" max="1" width="19.140625" style="2" bestFit="1" customWidth="1"/>
    <col min="2" max="27" width="5.42578125" style="2" customWidth="1"/>
    <col min="28" max="28" width="6.85546875" style="2" customWidth="1"/>
    <col min="29" max="29" width="7.28515625" style="2" customWidth="1"/>
    <col min="30" max="31" width="7.140625" style="2" customWidth="1"/>
    <col min="32" max="32" width="6.710937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20" t="s">
        <v>22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4" s="4" customFormat="1" ht="20.100000000000001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7"/>
    </row>
    <row r="3" spans="1:34" s="5" customFormat="1" ht="20.100000000000001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28" t="s">
        <v>40</v>
      </c>
      <c r="AH3" s="8"/>
    </row>
    <row r="4" spans="1:34" s="5" customFormat="1" ht="20.100000000000001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  <c r="AH4" s="8"/>
    </row>
    <row r="5" spans="1:34" s="5" customFormat="1" ht="20.100000000000001" customHeight="1" x14ac:dyDescent="0.2">
      <c r="A5" s="14" t="s">
        <v>47</v>
      </c>
      <c r="B5" s="15">
        <f>[1]Dezembro!$B$5</f>
        <v>26.925000000000001</v>
      </c>
      <c r="C5" s="15">
        <f>[1]Dezembro!$B$6</f>
        <v>25.291666666666661</v>
      </c>
      <c r="D5" s="15">
        <f>[1]Dezembro!$B$7</f>
        <v>25.791666666666668</v>
      </c>
      <c r="E5" s="15">
        <f>[1]Dezembro!$B$8</f>
        <v>27.233333333333334</v>
      </c>
      <c r="F5" s="15">
        <f>[1]Dezembro!$B$9</f>
        <v>29.333333333333332</v>
      </c>
      <c r="G5" s="15">
        <f>[1]Dezembro!$B$10</f>
        <v>27.283333333333335</v>
      </c>
      <c r="H5" s="15">
        <f>[1]Dezembro!$B$11</f>
        <v>24.795833333333331</v>
      </c>
      <c r="I5" s="15">
        <f>[1]Dezembro!$B$12</f>
        <v>24.008333333333336</v>
      </c>
      <c r="J5" s="15">
        <f>[1]Dezembro!$B$13</f>
        <v>25.162499999999998</v>
      </c>
      <c r="K5" s="15">
        <f>[1]Dezembro!$B$14</f>
        <v>26.020833333333332</v>
      </c>
      <c r="L5" s="15">
        <f>[1]Dezembro!$B$15</f>
        <v>27.337499999999991</v>
      </c>
      <c r="M5" s="15">
        <f>[1]Dezembro!$B$16</f>
        <v>26.370833333333337</v>
      </c>
      <c r="N5" s="15">
        <f>[1]Dezembro!$B$17</f>
        <v>26.770833333333329</v>
      </c>
      <c r="O5" s="15">
        <f>[1]Dezembro!$B$18</f>
        <v>26.841666666666669</v>
      </c>
      <c r="P5" s="15">
        <f>[1]Dezembro!$B$19</f>
        <v>26.454166666666662</v>
      </c>
      <c r="Q5" s="15">
        <f>[1]Dezembro!$B$20</f>
        <v>25.745833333333337</v>
      </c>
      <c r="R5" s="15">
        <f>[1]Dezembro!$B$21</f>
        <v>28.325000000000003</v>
      </c>
      <c r="S5" s="15">
        <f>[1]Dezembro!$B$22</f>
        <v>27.391666666666662</v>
      </c>
      <c r="T5" s="15">
        <f>[1]Dezembro!$B$23</f>
        <v>25.175000000000001</v>
      </c>
      <c r="U5" s="15">
        <f>[1]Dezembro!$B$24</f>
        <v>23.954166666666666</v>
      </c>
      <c r="V5" s="15">
        <f>[1]Dezembro!$B$25</f>
        <v>23.108333333333334</v>
      </c>
      <c r="W5" s="15">
        <f>[1]Dezembro!$B$26</f>
        <v>23.237499999999997</v>
      </c>
      <c r="X5" s="15">
        <f>[1]Dezembro!$B$27</f>
        <v>25.574999999999992</v>
      </c>
      <c r="Y5" s="15">
        <f>[1]Dezembro!$B$28</f>
        <v>25.541666666666668</v>
      </c>
      <c r="Z5" s="15">
        <f>[1]Dezembro!$B$29</f>
        <v>26.45</v>
      </c>
      <c r="AA5" s="15">
        <f>[1]Dezembro!$B$30</f>
        <v>28.316666666666663</v>
      </c>
      <c r="AB5" s="15">
        <f>[1]Dezembro!$B$31</f>
        <v>28.179166666666664</v>
      </c>
      <c r="AC5" s="15">
        <f>[1]Dezembro!$B$32</f>
        <v>28.016666666666662</v>
      </c>
      <c r="AD5" s="15">
        <f>[1]Dezembro!$B$33</f>
        <v>27.637500000000003</v>
      </c>
      <c r="AE5" s="15">
        <f>[1]Dezembro!$B$34</f>
        <v>25.504166666666666</v>
      </c>
      <c r="AF5" s="15">
        <f>[1]Dezembro!$B$35</f>
        <v>26.920833333333334</v>
      </c>
      <c r="AG5" s="29">
        <f>AVERAGE(B5:AF5)</f>
        <v>26.280645161290323</v>
      </c>
      <c r="AH5" s="8"/>
    </row>
    <row r="6" spans="1:34" ht="17.100000000000001" customHeight="1" x14ac:dyDescent="0.2">
      <c r="A6" s="14" t="s">
        <v>0</v>
      </c>
      <c r="B6" s="15">
        <f>[2]Dezembro!$B$5</f>
        <v>23.920833333333338</v>
      </c>
      <c r="C6" s="15">
        <f>[2]Dezembro!$B$6</f>
        <v>24.724999999999994</v>
      </c>
      <c r="D6" s="15">
        <f>[2]Dezembro!$B$7</f>
        <v>23.612499999999997</v>
      </c>
      <c r="E6" s="15">
        <f>[2]Dezembro!$B$8</f>
        <v>24.395833333333329</v>
      </c>
      <c r="F6" s="15">
        <f>[2]Dezembro!$B$9</f>
        <v>25.245833333333337</v>
      </c>
      <c r="G6" s="15">
        <f>[2]Dezembro!$B$10</f>
        <v>24.866666666666674</v>
      </c>
      <c r="H6" s="15">
        <f>[2]Dezembro!$B$11</f>
        <v>20.737500000000001</v>
      </c>
      <c r="I6" s="15">
        <f>[2]Dezembro!$B$12</f>
        <v>20.220833333333335</v>
      </c>
      <c r="J6" s="15">
        <f>[2]Dezembro!$B$13</f>
        <v>20.829166666666666</v>
      </c>
      <c r="K6" s="15">
        <f>[2]Dezembro!$B$14</f>
        <v>24.3</v>
      </c>
      <c r="L6" s="15">
        <f>[2]Dezembro!$B$15</f>
        <v>24.508333333333326</v>
      </c>
      <c r="M6" s="15">
        <f>[2]Dezembro!$B$16</f>
        <v>24.549999999999997</v>
      </c>
      <c r="N6" s="15">
        <f>[2]Dezembro!$B$17</f>
        <v>25.670833333333331</v>
      </c>
      <c r="O6" s="15">
        <f>[2]Dezembro!$B$18</f>
        <v>24.770833333333332</v>
      </c>
      <c r="P6" s="15">
        <f>[2]Dezembro!$B$19</f>
        <v>21.854166666666668</v>
      </c>
      <c r="Q6" s="15">
        <f>[2]Dezembro!$B$20</f>
        <v>22.595833333333335</v>
      </c>
      <c r="R6" s="15">
        <f>[2]Dezembro!$B$21</f>
        <v>24.929166666666664</v>
      </c>
      <c r="S6" s="15">
        <f>[2]Dezembro!$B$22</f>
        <v>25.420833333333334</v>
      </c>
      <c r="T6" s="15">
        <f>[2]Dezembro!$B$23</f>
        <v>24.033333333333331</v>
      </c>
      <c r="U6" s="15">
        <f>[2]Dezembro!$B$24</f>
        <v>21.758333333333329</v>
      </c>
      <c r="V6" s="15">
        <f>[2]Dezembro!$B$25</f>
        <v>23.241666666666664</v>
      </c>
      <c r="W6" s="15">
        <f>[2]Dezembro!$B$26</f>
        <v>22.762500000000006</v>
      </c>
      <c r="X6" s="15">
        <f>[2]Dezembro!$B$27</f>
        <v>22.512499999999999</v>
      </c>
      <c r="Y6" s="15">
        <f>[2]Dezembro!$B$28</f>
        <v>24.529166666666665</v>
      </c>
      <c r="Z6" s="15">
        <f>[2]Dezembro!$B$29</f>
        <v>26.241666666666664</v>
      </c>
      <c r="AA6" s="15">
        <f>[2]Dezembro!$B$30</f>
        <v>26.395833333333329</v>
      </c>
      <c r="AB6" s="15">
        <f>[2]Dezembro!$B$31</f>
        <v>25.437500000000004</v>
      </c>
      <c r="AC6" s="15">
        <f>[2]Dezembro!$B$32</f>
        <v>26.2</v>
      </c>
      <c r="AD6" s="15">
        <f>[2]Dezembro!$B$33</f>
        <v>25.008333333333329</v>
      </c>
      <c r="AE6" s="15">
        <f>[2]Dezembro!$B$34</f>
        <v>24.404166666666669</v>
      </c>
      <c r="AF6" s="15">
        <f>[2]Dezembro!$B$35</f>
        <v>25.383333333333336</v>
      </c>
      <c r="AG6" s="30">
        <f t="shared" ref="AG6:AG17" si="1">AVERAGE(B6:AF6)</f>
        <v>24.034274193548399</v>
      </c>
    </row>
    <row r="7" spans="1:34" ht="17.100000000000001" customHeight="1" x14ac:dyDescent="0.2">
      <c r="A7" s="14" t="s">
        <v>1</v>
      </c>
      <c r="B7" s="15">
        <f>[3]Dezembro!$B$5</f>
        <v>28.508333333333336</v>
      </c>
      <c r="C7" s="15">
        <f>[3]Dezembro!$B$6</f>
        <v>25.416666666666668</v>
      </c>
      <c r="D7" s="15">
        <f>[3]Dezembro!$B$7</f>
        <v>26.495833333333341</v>
      </c>
      <c r="E7" s="15">
        <f>[3]Dezembro!$B$8</f>
        <v>28.333333333333332</v>
      </c>
      <c r="F7" s="15">
        <f>[3]Dezembro!$B$9</f>
        <v>28.466666666666669</v>
      </c>
      <c r="G7" s="15">
        <f>[3]Dezembro!$B$10</f>
        <v>29.558333333333326</v>
      </c>
      <c r="H7" s="15">
        <f>[3]Dezembro!$B$11</f>
        <v>27.262499999999999</v>
      </c>
      <c r="I7" s="15">
        <f>[3]Dezembro!$B$12</f>
        <v>27.008333333333329</v>
      </c>
      <c r="J7" s="15">
        <f>[3]Dezembro!$B$13</f>
        <v>25.933333333333337</v>
      </c>
      <c r="K7" s="15">
        <f>[3]Dezembro!$B$14</f>
        <v>26.345833333333335</v>
      </c>
      <c r="L7" s="15">
        <f>[3]Dezembro!$B$15</f>
        <v>25.925000000000001</v>
      </c>
      <c r="M7" s="15">
        <f>[3]Dezembro!$B$16</f>
        <v>26.929166666666671</v>
      </c>
      <c r="N7" s="15">
        <f>[3]Dezembro!$B$17</f>
        <v>27.233333333333334</v>
      </c>
      <c r="O7" s="15">
        <f>[3]Dezembro!$B$18</f>
        <v>25.395833333333332</v>
      </c>
      <c r="P7" s="15">
        <f>[3]Dezembro!$B$19</f>
        <v>26.458333333333332</v>
      </c>
      <c r="Q7" s="15">
        <f>[3]Dezembro!$B$20</f>
        <v>27.133333333333329</v>
      </c>
      <c r="R7" s="15">
        <f>[3]Dezembro!$B$21</f>
        <v>26.870833333333337</v>
      </c>
      <c r="S7" s="15">
        <f>[3]Dezembro!$B$22</f>
        <v>27.883333333333329</v>
      </c>
      <c r="T7" s="15">
        <f>[3]Dezembro!$B$23</f>
        <v>28.274999999999995</v>
      </c>
      <c r="U7" s="15">
        <f>[3]Dezembro!$B$24</f>
        <v>25.270833333333332</v>
      </c>
      <c r="V7" s="15">
        <f>[3]Dezembro!$B$25</f>
        <v>23.862499999999997</v>
      </c>
      <c r="W7" s="15">
        <f>[3]Dezembro!$B$26</f>
        <v>25.858333333333334</v>
      </c>
      <c r="X7" s="15">
        <f>[3]Dezembro!$B$27</f>
        <v>23.979166666666671</v>
      </c>
      <c r="Y7" s="15">
        <f>[3]Dezembro!$B$28</f>
        <v>25.912500000000005</v>
      </c>
      <c r="Z7" s="15">
        <f>[3]Dezembro!$B$29</f>
        <v>28.466666666666658</v>
      </c>
      <c r="AA7" s="15">
        <f>[3]Dezembro!$B$30</f>
        <v>28.608333333333331</v>
      </c>
      <c r="AB7" s="15">
        <f>[3]Dezembro!$B$31</f>
        <v>28.724999999999998</v>
      </c>
      <c r="AC7" s="15">
        <f>[3]Dezembro!$B$32</f>
        <v>28.900000000000002</v>
      </c>
      <c r="AD7" s="15">
        <f>[3]Dezembro!$B$33</f>
        <v>28.125</v>
      </c>
      <c r="AE7" s="15">
        <f>[3]Dezembro!$B$34</f>
        <v>27.466666666666669</v>
      </c>
      <c r="AF7" s="15">
        <f>[3]Dezembro!$B$35</f>
        <v>27.083333333333332</v>
      </c>
      <c r="AG7" s="30">
        <f t="shared" si="1"/>
        <v>27.022311827956994</v>
      </c>
    </row>
    <row r="8" spans="1:34" ht="17.100000000000001" customHeight="1" x14ac:dyDescent="0.2">
      <c r="A8" s="14" t="s">
        <v>55</v>
      </c>
      <c r="B8" s="15">
        <f>[4]Dezembro!$B$5</f>
        <v>24.495833333333337</v>
      </c>
      <c r="C8" s="15">
        <f>[4]Dezembro!$B$6</f>
        <v>26.416666666666661</v>
      </c>
      <c r="D8" s="15">
        <f>[4]Dezembro!$B$7</f>
        <v>26.566666666666666</v>
      </c>
      <c r="E8" s="15">
        <f>[4]Dezembro!$B$8</f>
        <v>27.095833333333342</v>
      </c>
      <c r="F8" s="15">
        <f>[4]Dezembro!$B$9</f>
        <v>28.308333333333337</v>
      </c>
      <c r="G8" s="15">
        <f>[4]Dezembro!$B$10</f>
        <v>27.533333333333335</v>
      </c>
      <c r="H8" s="15">
        <f>[4]Dezembro!$B$11</f>
        <v>24.895833333333332</v>
      </c>
      <c r="I8" s="15">
        <f>[4]Dezembro!$B$12</f>
        <v>25.729166666666661</v>
      </c>
      <c r="J8" s="15">
        <f>[4]Dezembro!$B$13</f>
        <v>24.695833333333336</v>
      </c>
      <c r="K8" s="15">
        <f>[4]Dezembro!$B$14</f>
        <v>25.399999999999995</v>
      </c>
      <c r="L8" s="15">
        <f>[4]Dezembro!$B$15</f>
        <v>25.416666666666668</v>
      </c>
      <c r="M8" s="15">
        <f>[4]Dezembro!$B$16</f>
        <v>26.0625</v>
      </c>
      <c r="N8" s="15">
        <f>[4]Dezembro!$B$17</f>
        <v>26.925000000000001</v>
      </c>
      <c r="O8" s="15">
        <f>[4]Dezembro!$B$18</f>
        <v>26.966666666666669</v>
      </c>
      <c r="P8" s="15">
        <f>[4]Dezembro!$B$19</f>
        <v>26.237499999999994</v>
      </c>
      <c r="Q8" s="15">
        <f>[4]Dezembro!$B$20</f>
        <v>24.083333333333329</v>
      </c>
      <c r="R8" s="15">
        <f>[4]Dezembro!$B$21</f>
        <v>26.591666666666669</v>
      </c>
      <c r="S8" s="15">
        <f>[4]Dezembro!$B$22</f>
        <v>26.175000000000001</v>
      </c>
      <c r="T8" s="15">
        <f>[4]Dezembro!$B$23</f>
        <v>25.299999999999997</v>
      </c>
      <c r="U8" s="15">
        <f>[4]Dezembro!$B$24</f>
        <v>23.279166666666669</v>
      </c>
      <c r="V8" s="15">
        <f>[4]Dezembro!$B$25</f>
        <v>23.020833333333339</v>
      </c>
      <c r="W8" s="15">
        <f>[4]Dezembro!$B$26</f>
        <v>24</v>
      </c>
      <c r="X8" s="15">
        <f>[4]Dezembro!$B$27</f>
        <v>25.529166666666665</v>
      </c>
      <c r="Y8" s="15">
        <f>[4]Dezembro!$B$28</f>
        <v>26.091666666666669</v>
      </c>
      <c r="Z8" s="15">
        <f>[4]Dezembro!$B$29</f>
        <v>27.083333333333339</v>
      </c>
      <c r="AA8" s="15">
        <f>[4]Dezembro!$B$30</f>
        <v>28.670833333333334</v>
      </c>
      <c r="AB8" s="15">
        <f>[4]Dezembro!$B$31</f>
        <v>28.237500000000001</v>
      </c>
      <c r="AC8" s="15">
        <f>[4]Dezembro!$B$32</f>
        <v>27.729166666666668</v>
      </c>
      <c r="AD8" s="15">
        <f>[4]Dezembro!$B$33</f>
        <v>27.516666666666662</v>
      </c>
      <c r="AE8" s="15">
        <f>[4]Dezembro!$B$34</f>
        <v>25.183333333333337</v>
      </c>
      <c r="AF8" s="15">
        <f>[4]Dezembro!$B$35</f>
        <v>25.041666666666668</v>
      </c>
      <c r="AG8" s="30">
        <f t="shared" si="1"/>
        <v>26.009005376344092</v>
      </c>
    </row>
    <row r="9" spans="1:34" ht="17.100000000000001" customHeight="1" x14ac:dyDescent="0.2">
      <c r="A9" s="14" t="s">
        <v>48</v>
      </c>
      <c r="B9" s="15">
        <f>[5]Dezembro!$B$5</f>
        <v>27.425000000000001</v>
      </c>
      <c r="C9" s="15">
        <f>[5]Dezembro!$B$6</f>
        <v>26.241666666666664</v>
      </c>
      <c r="D9" s="15">
        <f>[5]Dezembro!$B$7</f>
        <v>24.683333333333334</v>
      </c>
      <c r="E9" s="15">
        <f>[5]Dezembro!$B$8</f>
        <v>26.345833333333335</v>
      </c>
      <c r="F9" s="15">
        <f>[5]Dezembro!$B$9</f>
        <v>26.458333333333329</v>
      </c>
      <c r="G9" s="15">
        <f>[5]Dezembro!$B$10</f>
        <v>28.791666666666668</v>
      </c>
      <c r="H9" s="15">
        <f>[5]Dezembro!$B$11</f>
        <v>23.933333333333337</v>
      </c>
      <c r="I9" s="15">
        <f>[5]Dezembro!$B$12</f>
        <v>24.104166666666661</v>
      </c>
      <c r="J9" s="15">
        <f>[5]Dezembro!$B$13</f>
        <v>24.416666666666661</v>
      </c>
      <c r="K9" s="15">
        <f>[5]Dezembro!$B$14</f>
        <v>25.304166666666671</v>
      </c>
      <c r="L9" s="15">
        <f>[5]Dezembro!$B$15</f>
        <v>25.150000000000002</v>
      </c>
      <c r="M9" s="15">
        <f>[5]Dezembro!$B$16</f>
        <v>25.712500000000006</v>
      </c>
      <c r="N9" s="15">
        <f>[5]Dezembro!$B$17</f>
        <v>27.500000000000011</v>
      </c>
      <c r="O9" s="15">
        <f>[5]Dezembro!$B$18</f>
        <v>25.066666666666659</v>
      </c>
      <c r="P9" s="15">
        <f>[5]Dezembro!$B$19</f>
        <v>23.45</v>
      </c>
      <c r="Q9" s="15">
        <f>[5]Dezembro!$B$20</f>
        <v>25.345833333333335</v>
      </c>
      <c r="R9" s="15">
        <f>[5]Dezembro!$B$21</f>
        <v>26.904166666666669</v>
      </c>
      <c r="S9" s="15">
        <f>[5]Dezembro!$B$22</f>
        <v>27.758333333333336</v>
      </c>
      <c r="T9" s="15">
        <f>[5]Dezembro!$B$23</f>
        <v>25.824999999999999</v>
      </c>
      <c r="U9" s="15">
        <f>[5]Dezembro!$B$24</f>
        <v>24.299999999999997</v>
      </c>
      <c r="V9" s="15">
        <f>[5]Dezembro!$B$25</f>
        <v>24.341666666666669</v>
      </c>
      <c r="W9" s="15">
        <f>[5]Dezembro!$B$26</f>
        <v>24.05</v>
      </c>
      <c r="X9" s="15">
        <f>[5]Dezembro!$B$27</f>
        <v>24.504166666666666</v>
      </c>
      <c r="Y9" s="15">
        <f>[5]Dezembro!$B$28</f>
        <v>24.979166666666668</v>
      </c>
      <c r="Z9" s="15">
        <f>[5]Dezembro!$B$29</f>
        <v>27.737500000000001</v>
      </c>
      <c r="AA9" s="15">
        <f>[5]Dezembro!$B$30</f>
        <v>28.708333333333332</v>
      </c>
      <c r="AB9" s="15">
        <f>[5]Dezembro!$B$31</f>
        <v>28.387499999999999</v>
      </c>
      <c r="AC9" s="15">
        <f>[5]Dezembro!$B$32</f>
        <v>26.424999999999997</v>
      </c>
      <c r="AD9" s="15">
        <f>[5]Dezembro!$B$33</f>
        <v>27.537499999999998</v>
      </c>
      <c r="AE9" s="15">
        <f>[5]Dezembro!$B$34</f>
        <v>26.562499999999996</v>
      </c>
      <c r="AF9" s="15">
        <f>[5]Dezembro!$B$35</f>
        <v>26.629166666666663</v>
      </c>
      <c r="AG9" s="30">
        <f>AVERAGE(B9:AF9)</f>
        <v>25.954166666666666</v>
      </c>
    </row>
    <row r="10" spans="1:34" ht="17.100000000000001" customHeight="1" x14ac:dyDescent="0.2">
      <c r="A10" s="14" t="s">
        <v>2</v>
      </c>
      <c r="B10" s="15">
        <f>[6]Dezembro!$B$5</f>
        <v>25.304166666666674</v>
      </c>
      <c r="C10" s="15">
        <f>[6]Dezembro!$B$6</f>
        <v>25.108333333333334</v>
      </c>
      <c r="D10" s="15">
        <f>[6]Dezembro!$B$7</f>
        <v>24.512499999999999</v>
      </c>
      <c r="E10" s="15">
        <f>[6]Dezembro!$B$8</f>
        <v>25.708333333333332</v>
      </c>
      <c r="F10" s="15">
        <f>[6]Dezembro!$B$9</f>
        <v>26.324999999999999</v>
      </c>
      <c r="G10" s="15">
        <f>[6]Dezembro!$B$10</f>
        <v>27.241666666666671</v>
      </c>
      <c r="H10" s="15">
        <f>[6]Dezembro!$B$11</f>
        <v>25.216666666666669</v>
      </c>
      <c r="I10" s="15">
        <f>[6]Dezembro!$B$12</f>
        <v>23.425000000000001</v>
      </c>
      <c r="J10" s="15">
        <f>[6]Dezembro!$B$13</f>
        <v>22.791666666666661</v>
      </c>
      <c r="K10" s="15">
        <f>[6]Dezembro!$B$14</f>
        <v>24.337500000000002</v>
      </c>
      <c r="L10" s="15">
        <f>[6]Dezembro!$B$15</f>
        <v>23.812500000000004</v>
      </c>
      <c r="M10" s="15">
        <f>[6]Dezembro!$B$16</f>
        <v>24.2</v>
      </c>
      <c r="N10" s="15">
        <f>[6]Dezembro!$B$17</f>
        <v>24.270833333333332</v>
      </c>
      <c r="O10" s="15">
        <f>[6]Dezembro!$B$18</f>
        <v>23.720833333333331</v>
      </c>
      <c r="P10" s="15">
        <f>[6]Dezembro!$B$19</f>
        <v>23.95</v>
      </c>
      <c r="Q10" s="15">
        <f>[6]Dezembro!$B$20</f>
        <v>24.629166666666674</v>
      </c>
      <c r="R10" s="15">
        <f>[6]Dezembro!$B$21</f>
        <v>24.254166666666663</v>
      </c>
      <c r="S10" s="15">
        <f>[6]Dezembro!$B$22</f>
        <v>24.954166666666666</v>
      </c>
      <c r="T10" s="15">
        <f>[6]Dezembro!$B$23</f>
        <v>25.145833333333332</v>
      </c>
      <c r="U10" s="15">
        <f>[6]Dezembro!$B$24</f>
        <v>23.537499999999998</v>
      </c>
      <c r="V10" s="15">
        <f>[6]Dezembro!$B$25</f>
        <v>21.445833333333329</v>
      </c>
      <c r="W10" s="15">
        <f>[6]Dezembro!$B$26</f>
        <v>22.895833333333332</v>
      </c>
      <c r="X10" s="15">
        <f>[6]Dezembro!$B$27</f>
        <v>21.825000000000003</v>
      </c>
      <c r="Y10" s="15">
        <f>[6]Dezembro!$B$28</f>
        <v>24.420833333333331</v>
      </c>
      <c r="Z10" s="15">
        <f>[6]Dezembro!$B$29</f>
        <v>26.316666666666663</v>
      </c>
      <c r="AA10" s="15">
        <f>[6]Dezembro!$B$30</f>
        <v>26.462499999999995</v>
      </c>
      <c r="AB10" s="15">
        <f>[6]Dezembro!$B$31</f>
        <v>26.866666666666671</v>
      </c>
      <c r="AC10" s="15">
        <f>[6]Dezembro!$B$32</f>
        <v>26.983333333333338</v>
      </c>
      <c r="AD10" s="15">
        <f>[6]Dezembro!$B$33</f>
        <v>25.933333333333334</v>
      </c>
      <c r="AE10" s="15">
        <f>[6]Dezembro!$B$34</f>
        <v>23.674999999999997</v>
      </c>
      <c r="AF10" s="15">
        <f>[6]Dezembro!$B$35</f>
        <v>23.550000000000008</v>
      </c>
      <c r="AG10" s="30">
        <f t="shared" si="1"/>
        <v>24.607123655913977</v>
      </c>
    </row>
    <row r="11" spans="1:34" ht="17.100000000000001" customHeight="1" x14ac:dyDescent="0.2">
      <c r="A11" s="14" t="s">
        <v>3</v>
      </c>
      <c r="B11" s="15">
        <f>[7]Dezembro!$B$5</f>
        <v>25.016666666666669</v>
      </c>
      <c r="C11" s="15">
        <f>[7]Dezembro!$B$6</f>
        <v>25.900000000000002</v>
      </c>
      <c r="D11" s="15">
        <f>[7]Dezembro!$B$7</f>
        <v>24.708333333333332</v>
      </c>
      <c r="E11" s="15">
        <f>[7]Dezembro!$B$8</f>
        <v>26.241666666666671</v>
      </c>
      <c r="F11" s="15">
        <f>[7]Dezembro!$B$9</f>
        <v>27.129166666666663</v>
      </c>
      <c r="G11" s="15">
        <f>[7]Dezembro!$B$10</f>
        <v>26.966666666666672</v>
      </c>
      <c r="H11" s="15">
        <f>[7]Dezembro!$B$11</f>
        <v>27.212500000000002</v>
      </c>
      <c r="I11" s="15">
        <f>[7]Dezembro!$B$12</f>
        <v>25.183333333333326</v>
      </c>
      <c r="J11" s="15">
        <f>[7]Dezembro!$B$13</f>
        <v>23.845833333333331</v>
      </c>
      <c r="K11" s="15">
        <f>[7]Dezembro!$B$14</f>
        <v>24.758333333333336</v>
      </c>
      <c r="L11" s="15">
        <f>[7]Dezembro!$B$15</f>
        <v>26.104166666666671</v>
      </c>
      <c r="M11" s="15">
        <f>[7]Dezembro!$B$16</f>
        <v>26.004166666666666</v>
      </c>
      <c r="N11" s="15">
        <f>[7]Dezembro!$B$17</f>
        <v>25.208333333333329</v>
      </c>
      <c r="O11" s="15">
        <f>[7]Dezembro!$B$18</f>
        <v>24.804166666666664</v>
      </c>
      <c r="P11" s="15">
        <f>[7]Dezembro!$B$19</f>
        <v>25.037499999999998</v>
      </c>
      <c r="Q11" s="15">
        <f>[7]Dezembro!$B$20</f>
        <v>24.254166666666674</v>
      </c>
      <c r="R11" s="15">
        <f>[7]Dezembro!$B$21</f>
        <v>25.508333333333336</v>
      </c>
      <c r="S11" s="15">
        <f>[7]Dezembro!$B$22</f>
        <v>26.933333333333334</v>
      </c>
      <c r="T11" s="15">
        <f>[7]Dezembro!$B$23</f>
        <v>23.629166666666666</v>
      </c>
      <c r="U11" s="15">
        <f>[7]Dezembro!$B$24</f>
        <v>24.333333333333332</v>
      </c>
      <c r="V11" s="15">
        <f>[7]Dezembro!$B$25</f>
        <v>21.783333333333331</v>
      </c>
      <c r="W11" s="15">
        <f>[7]Dezembro!$B$26</f>
        <v>23.320833333333329</v>
      </c>
      <c r="X11" s="15">
        <f>[7]Dezembro!$B$27</f>
        <v>26.42916666666666</v>
      </c>
      <c r="Y11" s="15">
        <f>[7]Dezembro!$B$28</f>
        <v>27.379166666666666</v>
      </c>
      <c r="Z11" s="15">
        <f>[7]Dezembro!$B$29</f>
        <v>28.179166666666664</v>
      </c>
      <c r="AA11" s="15">
        <f>[7]Dezembro!$B$30</f>
        <v>26.825000000000003</v>
      </c>
      <c r="AB11" s="15">
        <f>[7]Dezembro!$B$31</f>
        <v>26.208333333333332</v>
      </c>
      <c r="AC11" s="15">
        <f>[7]Dezembro!$B$32</f>
        <v>25.529166666666665</v>
      </c>
      <c r="AD11" s="15">
        <f>[7]Dezembro!$B$33</f>
        <v>25.020833333333332</v>
      </c>
      <c r="AE11" s="15">
        <f>[7]Dezembro!$B$34</f>
        <v>24.358333333333331</v>
      </c>
      <c r="AF11" s="15">
        <f>[7]Dezembro!$B$35</f>
        <v>25.325000000000003</v>
      </c>
      <c r="AG11" s="30">
        <f>AVERAGE(B11:AF11)</f>
        <v>25.456048387096782</v>
      </c>
    </row>
    <row r="12" spans="1:34" ht="17.100000000000001" customHeight="1" x14ac:dyDescent="0.2">
      <c r="A12" s="14" t="s">
        <v>4</v>
      </c>
      <c r="B12" s="15">
        <f>[8]Dezembro!$B$5</f>
        <v>22.691666666666666</v>
      </c>
      <c r="C12" s="15">
        <f>[8]Dezembro!$B$6</f>
        <v>23.812500000000004</v>
      </c>
      <c r="D12" s="15">
        <f>[8]Dezembro!$B$7</f>
        <v>24.004166666666666</v>
      </c>
      <c r="E12" s="15">
        <f>[8]Dezembro!$B$8</f>
        <v>24.604166666666661</v>
      </c>
      <c r="F12" s="15">
        <f>[8]Dezembro!$B$9</f>
        <v>25.012499999999999</v>
      </c>
      <c r="G12" s="15">
        <f>[8]Dezembro!$B$10</f>
        <v>25.116666666666664</v>
      </c>
      <c r="H12" s="15">
        <f>[8]Dezembro!$B$11</f>
        <v>23.283333333333331</v>
      </c>
      <c r="I12" s="15">
        <f>[8]Dezembro!$B$12</f>
        <v>23.904166666666669</v>
      </c>
      <c r="J12" s="15">
        <f>[8]Dezembro!$B$13</f>
        <v>22.558333333333334</v>
      </c>
      <c r="K12" s="15">
        <f>[8]Dezembro!$B$14</f>
        <v>23.162500000000005</v>
      </c>
      <c r="L12" s="15">
        <f>[8]Dezembro!$B$15</f>
        <v>23.433333333333334</v>
      </c>
      <c r="M12" s="15">
        <f>[8]Dezembro!$B$16</f>
        <v>24.362499999999997</v>
      </c>
      <c r="N12" s="15">
        <f>[8]Dezembro!$B$17</f>
        <v>24.150000000000006</v>
      </c>
      <c r="O12" s="15">
        <f>[8]Dezembro!$B$18</f>
        <v>23.883333333333336</v>
      </c>
      <c r="P12" s="15">
        <f>[8]Dezembro!$B$19</f>
        <v>23.862500000000001</v>
      </c>
      <c r="Q12" s="15">
        <f>[8]Dezembro!$B$20</f>
        <v>22.079166666666666</v>
      </c>
      <c r="R12" s="15">
        <f>[8]Dezembro!$B$21</f>
        <v>22.804166666666664</v>
      </c>
      <c r="S12" s="15">
        <f>[8]Dezembro!$B$22</f>
        <v>22.979166666666661</v>
      </c>
      <c r="T12" s="15">
        <f>[8]Dezembro!$B$23</f>
        <v>22.120833333333334</v>
      </c>
      <c r="U12" s="15">
        <f>[8]Dezembro!$B$24</f>
        <v>21.733333333333334</v>
      </c>
      <c r="V12" s="15">
        <f>[8]Dezembro!$B$25</f>
        <v>20.183333333333334</v>
      </c>
      <c r="W12" s="15">
        <f>[8]Dezembro!$B$26</f>
        <v>21.933333333333334</v>
      </c>
      <c r="X12" s="15">
        <f>[8]Dezembro!$B$27</f>
        <v>23.191666666666663</v>
      </c>
      <c r="Y12" s="15">
        <f>[8]Dezembro!$B$28</f>
        <v>23.508333333333336</v>
      </c>
      <c r="Z12" s="15">
        <f>[8]Dezembro!$B$29</f>
        <v>24.270833333333329</v>
      </c>
      <c r="AA12" s="15">
        <f>[8]Dezembro!$B$30</f>
        <v>24.733333333333334</v>
      </c>
      <c r="AB12" s="15">
        <f>[8]Dezembro!$B$31</f>
        <v>23.541666666666668</v>
      </c>
      <c r="AC12" s="15">
        <f>[8]Dezembro!$B$32</f>
        <v>23.837499999999995</v>
      </c>
      <c r="AD12" s="15">
        <f>[8]Dezembro!$B$33</f>
        <v>23.712500000000002</v>
      </c>
      <c r="AE12" s="15">
        <f>[8]Dezembro!$B$34</f>
        <v>22.295833333333334</v>
      </c>
      <c r="AF12" s="15">
        <f>[8]Dezembro!$B$35</f>
        <v>23.545833333333331</v>
      </c>
      <c r="AG12" s="30">
        <f t="shared" si="1"/>
        <v>23.364919354838708</v>
      </c>
    </row>
    <row r="13" spans="1:34" ht="17.100000000000001" customHeight="1" x14ac:dyDescent="0.2">
      <c r="A13" s="14" t="s">
        <v>5</v>
      </c>
      <c r="B13" s="15">
        <f>[9]Dezembro!$B$5</f>
        <v>28.370833333333337</v>
      </c>
      <c r="C13" s="15">
        <f>[9]Dezembro!$B$6</f>
        <v>26.016666666666662</v>
      </c>
      <c r="D13" s="15">
        <f>[9]Dezembro!$B$7</f>
        <v>27.729166666666668</v>
      </c>
      <c r="E13" s="15">
        <f>[9]Dezembro!$B$8</f>
        <v>29.475000000000009</v>
      </c>
      <c r="F13" s="15">
        <f>[9]Dezembro!$B$9</f>
        <v>30.166666666666668</v>
      </c>
      <c r="G13" s="15">
        <f>[9]Dezembro!$B$10</f>
        <v>30.824999999999999</v>
      </c>
      <c r="H13" s="15">
        <f>[9]Dezembro!$B$11</f>
        <v>30.849999999999994</v>
      </c>
      <c r="I13" s="15">
        <f>[9]Dezembro!$B$12</f>
        <v>29.512499999999992</v>
      </c>
      <c r="J13" s="15">
        <f>[9]Dezembro!$B$13</f>
        <v>26.849999999999998</v>
      </c>
      <c r="K13" s="15">
        <f>[9]Dezembro!$B$14</f>
        <v>27.025000000000006</v>
      </c>
      <c r="L13" s="15">
        <f>[9]Dezembro!$B$15</f>
        <v>27.058333333333334</v>
      </c>
      <c r="M13" s="15">
        <f>[9]Dezembro!$B$16</f>
        <v>27.995833333333337</v>
      </c>
      <c r="N13" s="15">
        <f>[9]Dezembro!$B$17</f>
        <v>30.379166666666663</v>
      </c>
      <c r="O13" s="15">
        <f>[9]Dezembro!$B$18</f>
        <v>25.95</v>
      </c>
      <c r="P13" s="15">
        <f>[9]Dezembro!$B$19</f>
        <v>27.695833333333329</v>
      </c>
      <c r="Q13" s="15">
        <f>[9]Dezembro!$B$20</f>
        <v>28.333333333333329</v>
      </c>
      <c r="R13" s="15">
        <f>[9]Dezembro!$B$21</f>
        <v>25.841666666666665</v>
      </c>
      <c r="S13" s="15">
        <f>[9]Dezembro!$B$22</f>
        <v>27.549999999999997</v>
      </c>
      <c r="T13" s="15">
        <f>[9]Dezembro!$B$23</f>
        <v>27.233333333333338</v>
      </c>
      <c r="U13" s="15">
        <f>[9]Dezembro!$B$24</f>
        <v>26.595833333333335</v>
      </c>
      <c r="V13" s="15">
        <f>[9]Dezembro!$B$25</f>
        <v>25.404166666666658</v>
      </c>
      <c r="W13" s="15">
        <f>[9]Dezembro!$B$26</f>
        <v>24.795833333333338</v>
      </c>
      <c r="X13" s="15">
        <f>[9]Dezembro!$B$27</f>
        <v>24.991666666666671</v>
      </c>
      <c r="Y13" s="15">
        <f>[9]Dezembro!$B$28</f>
        <v>25.779166666666669</v>
      </c>
      <c r="Z13" s="15">
        <f>[9]Dezembro!$B$29</f>
        <v>27.829166666666662</v>
      </c>
      <c r="AA13" s="15">
        <f>[9]Dezembro!$B$30</f>
        <v>27.429166666666664</v>
      </c>
      <c r="AB13" s="15">
        <f>[9]Dezembro!$B$31</f>
        <v>27.066666666666666</v>
      </c>
      <c r="AC13" s="15">
        <f>[9]Dezembro!$B$32</f>
        <v>28.074999999999999</v>
      </c>
      <c r="AD13" s="15">
        <f>[9]Dezembro!$B$33</f>
        <v>29.016666666666666</v>
      </c>
      <c r="AE13" s="15">
        <f>[9]Dezembro!$B$34</f>
        <v>29.087499999999995</v>
      </c>
      <c r="AF13" s="15">
        <f>[9]Dezembro!$B$35</f>
        <v>27.708333333333329</v>
      </c>
      <c r="AG13" s="30">
        <f t="shared" si="1"/>
        <v>27.697983870967743</v>
      </c>
    </row>
    <row r="14" spans="1:34" ht="17.100000000000001" customHeight="1" x14ac:dyDescent="0.2">
      <c r="A14" s="14" t="s">
        <v>50</v>
      </c>
      <c r="B14" s="15">
        <f>[10]Dezembro!$B$5</f>
        <v>23.383333333333336</v>
      </c>
      <c r="C14" s="15">
        <f>[10]Dezembro!$B$6</f>
        <v>24.045833333333334</v>
      </c>
      <c r="D14" s="15">
        <f>[10]Dezembro!$B$7</f>
        <v>24.158333333333331</v>
      </c>
      <c r="E14" s="15">
        <f>[10]Dezembro!$B$8</f>
        <v>24.404166666666679</v>
      </c>
      <c r="F14" s="15">
        <f>[10]Dezembro!$B$9</f>
        <v>25.470833333333335</v>
      </c>
      <c r="G14" s="15">
        <f>[10]Dezembro!$B$10</f>
        <v>26.008333333333329</v>
      </c>
      <c r="H14" s="15">
        <f>[10]Dezembro!$B$11</f>
        <v>25.095833333333335</v>
      </c>
      <c r="I14" s="15">
        <f>[10]Dezembro!$B$12</f>
        <v>23.691666666666666</v>
      </c>
      <c r="J14" s="15">
        <f>[10]Dezembro!$B$13</f>
        <v>23.483333333333334</v>
      </c>
      <c r="K14" s="15">
        <f>[10]Dezembro!$B$14</f>
        <v>23.112500000000001</v>
      </c>
      <c r="L14" s="15">
        <f>[10]Dezembro!$B$15</f>
        <v>23.224999999999998</v>
      </c>
      <c r="M14" s="15">
        <f>[10]Dezembro!$B$16</f>
        <v>24.387499999999999</v>
      </c>
      <c r="N14" s="15">
        <f>[10]Dezembro!$B$17</f>
        <v>23.804166666666671</v>
      </c>
      <c r="O14" s="15">
        <f>[10]Dezembro!$B$18</f>
        <v>24.112499999999997</v>
      </c>
      <c r="P14" s="15">
        <f>[10]Dezembro!$B$19</f>
        <v>24.683333333333334</v>
      </c>
      <c r="Q14" s="15">
        <f>[10]Dezembro!$B$20</f>
        <v>23.220833333333335</v>
      </c>
      <c r="R14" s="15">
        <f>[10]Dezembro!$B$21</f>
        <v>23.025000000000002</v>
      </c>
      <c r="S14" s="15">
        <f>[10]Dezembro!$B$22</f>
        <v>22.595833333333335</v>
      </c>
      <c r="T14" s="15">
        <f>[10]Dezembro!$B$23</f>
        <v>21.820833333333336</v>
      </c>
      <c r="U14" s="15">
        <f>[10]Dezembro!$B$24</f>
        <v>21.820833333333336</v>
      </c>
      <c r="V14" s="15">
        <f>[10]Dezembro!$B$25</f>
        <v>20.254166666666666</v>
      </c>
      <c r="W14" s="15">
        <f>[10]Dezembro!$B$26</f>
        <v>21.029166666666672</v>
      </c>
      <c r="X14" s="15">
        <f>[10]Dezembro!$B$27</f>
        <v>22.454166666666669</v>
      </c>
      <c r="Y14" s="15">
        <f>[10]Dezembro!$B$28</f>
        <v>23.370833333333341</v>
      </c>
      <c r="Z14" s="15">
        <f>[10]Dezembro!$B$29</f>
        <v>23.0625</v>
      </c>
      <c r="AA14" s="15">
        <f>[10]Dezembro!$B$30</f>
        <v>23.774999999999995</v>
      </c>
      <c r="AB14" s="15">
        <f>[10]Dezembro!$B$31</f>
        <v>23.837500000000006</v>
      </c>
      <c r="AC14" s="15">
        <f>[10]Dezembro!$B$32</f>
        <v>23.808333333333334</v>
      </c>
      <c r="AD14" s="15">
        <f>[10]Dezembro!$B$33</f>
        <v>23.766666666666669</v>
      </c>
      <c r="AE14" s="15">
        <f>[10]Dezembro!$B$34</f>
        <v>22.175000000000001</v>
      </c>
      <c r="AF14" s="15">
        <f>[10]Dezembro!$B$35</f>
        <v>23.616666666666664</v>
      </c>
      <c r="AG14" s="30">
        <f>AVERAGE(B14:AF14)</f>
        <v>23.441935483870967</v>
      </c>
    </row>
    <row r="15" spans="1:34" ht="17.100000000000001" customHeight="1" x14ac:dyDescent="0.2">
      <c r="A15" s="14" t="s">
        <v>6</v>
      </c>
      <c r="B15" s="15">
        <f>[11]Dezembro!$B$5</f>
        <v>26.533333333333342</v>
      </c>
      <c r="C15" s="15">
        <f>[11]Dezembro!$B$6</f>
        <v>27.179166666666664</v>
      </c>
      <c r="D15" s="15">
        <f>[11]Dezembro!$B$7</f>
        <v>25.766666666666669</v>
      </c>
      <c r="E15" s="15">
        <f>[11]Dezembro!$B$8</f>
        <v>27.574999999999999</v>
      </c>
      <c r="F15" s="15">
        <f>[11]Dezembro!$B$9</f>
        <v>27.300000000000008</v>
      </c>
      <c r="G15" s="15">
        <f>[11]Dezembro!$B$10</f>
        <v>29.245833333333326</v>
      </c>
      <c r="H15" s="15">
        <f>[11]Dezembro!$B$11</f>
        <v>27.520833333333332</v>
      </c>
      <c r="I15" s="15">
        <f>[11]Dezembro!$B$12</f>
        <v>25.133333333333329</v>
      </c>
      <c r="J15" s="15">
        <f>[11]Dezembro!$B$13</f>
        <v>26.308333333333334</v>
      </c>
      <c r="K15" s="15">
        <f>[11]Dezembro!$B$14</f>
        <v>25.508333333333326</v>
      </c>
      <c r="L15" s="15">
        <f>[11]Dezembro!$B$15</f>
        <v>24.491666666666671</v>
      </c>
      <c r="M15" s="15">
        <f>[11]Dezembro!$B$16</f>
        <v>27.412499999999998</v>
      </c>
      <c r="N15" s="15">
        <f>[11]Dezembro!$B$17</f>
        <v>25.883333333333336</v>
      </c>
      <c r="O15" s="15">
        <f>[11]Dezembro!$B$18</f>
        <v>25.049999999999997</v>
      </c>
      <c r="P15" s="15">
        <f>[11]Dezembro!$B$19</f>
        <v>27.287499999999998</v>
      </c>
      <c r="Q15" s="15">
        <f>[11]Dezembro!$B$20</f>
        <v>26.049999999999997</v>
      </c>
      <c r="R15" s="15">
        <f>[11]Dezembro!$B$21</f>
        <v>24.533333333333335</v>
      </c>
      <c r="S15" s="15">
        <f>[11]Dezembro!$B$22</f>
        <v>25.437500000000004</v>
      </c>
      <c r="T15" s="15">
        <f>[11]Dezembro!$B$23</f>
        <v>24.179166666666664</v>
      </c>
      <c r="U15" s="15">
        <f>[11]Dezembro!$B$24</f>
        <v>23.945833333333336</v>
      </c>
      <c r="V15" s="15">
        <f>[11]Dezembro!$B$25</f>
        <v>23.845833333333328</v>
      </c>
      <c r="W15" s="15">
        <f>[11]Dezembro!$B$26</f>
        <v>22.612499999999997</v>
      </c>
      <c r="X15" s="15">
        <f>[11]Dezembro!$B$27</f>
        <v>24.354166666666661</v>
      </c>
      <c r="Y15" s="15">
        <f>[11]Dezembro!$B$28</f>
        <v>27.13333333333334</v>
      </c>
      <c r="Z15" s="15">
        <f>[11]Dezembro!$B$29</f>
        <v>25.229166666666671</v>
      </c>
      <c r="AA15" s="15">
        <f>[11]Dezembro!$B$30</f>
        <v>26.404166666666669</v>
      </c>
      <c r="AB15" s="15">
        <f>[11]Dezembro!$B$31</f>
        <v>26.758333333333336</v>
      </c>
      <c r="AC15" s="15">
        <f>[11]Dezembro!$B$32</f>
        <v>27.708333333333339</v>
      </c>
      <c r="AD15" s="15">
        <f>[11]Dezembro!$B$33</f>
        <v>27.479166666666661</v>
      </c>
      <c r="AE15" s="15">
        <f>[11]Dezembro!$B$34</f>
        <v>25.016666666666666</v>
      </c>
      <c r="AF15" s="15">
        <f>[11]Dezembro!$B$35</f>
        <v>25.808333333333334</v>
      </c>
      <c r="AG15" s="30">
        <f t="shared" si="1"/>
        <v>25.95779569892473</v>
      </c>
    </row>
    <row r="16" spans="1:34" ht="17.100000000000001" customHeight="1" x14ac:dyDescent="0.2">
      <c r="A16" s="14" t="s">
        <v>7</v>
      </c>
      <c r="B16" s="15">
        <f>[12]Dezembro!$B$5</f>
        <v>24.420833333333338</v>
      </c>
      <c r="C16" s="15">
        <f>[12]Dezembro!$B$6</f>
        <v>25.208333333333329</v>
      </c>
      <c r="D16" s="15">
        <f>[12]Dezembro!$B$7</f>
        <v>24.216666666666669</v>
      </c>
      <c r="E16" s="15">
        <f>[12]Dezembro!$B$8</f>
        <v>25.408333333333331</v>
      </c>
      <c r="F16" s="15">
        <f>[12]Dezembro!$B$9</f>
        <v>26.758333333333329</v>
      </c>
      <c r="G16" s="15">
        <f>[12]Dezembro!$B$10</f>
        <v>28.254166666666666</v>
      </c>
      <c r="H16" s="15">
        <f>[12]Dezembro!$B$11</f>
        <v>21.829166666666666</v>
      </c>
      <c r="I16" s="15">
        <f>[12]Dezembro!$B$12</f>
        <v>22.220833333333335</v>
      </c>
      <c r="J16" s="15">
        <f>[12]Dezembro!$B$13</f>
        <v>22.675000000000001</v>
      </c>
      <c r="K16" s="15">
        <f>[12]Dezembro!$B$14</f>
        <v>23.720833333333331</v>
      </c>
      <c r="L16" s="15">
        <f>[12]Dezembro!$B$15</f>
        <v>24.020833333333329</v>
      </c>
      <c r="M16" s="15">
        <f>[12]Dezembro!$B$16</f>
        <v>24.829166666666666</v>
      </c>
      <c r="N16" s="15">
        <f>[12]Dezembro!$B$17</f>
        <v>24.995833333333334</v>
      </c>
      <c r="O16" s="15">
        <f>[12]Dezembro!$B$18</f>
        <v>24.058333333333337</v>
      </c>
      <c r="P16" s="15">
        <f>[12]Dezembro!$B$19</f>
        <v>22.254166666666666</v>
      </c>
      <c r="Q16" s="15">
        <f>[12]Dezembro!$B$20</f>
        <v>23.079166666666669</v>
      </c>
      <c r="R16" s="15">
        <f>[12]Dezembro!$B$21</f>
        <v>24.670833333333331</v>
      </c>
      <c r="S16" s="15">
        <f>[12]Dezembro!$B$22</f>
        <v>24.904166666666669</v>
      </c>
      <c r="T16" s="15">
        <f>[12]Dezembro!$B$23</f>
        <v>24.350000000000005</v>
      </c>
      <c r="U16" s="15">
        <f>[12]Dezembro!$B$24</f>
        <v>21.670833333333334</v>
      </c>
      <c r="V16" s="15">
        <f>[12]Dezembro!$B$25</f>
        <v>22.141666666666666</v>
      </c>
      <c r="W16" s="15">
        <f>[12]Dezembro!$B$26</f>
        <v>22.766666666666669</v>
      </c>
      <c r="X16" s="15">
        <f>[12]Dezembro!$B$27</f>
        <v>22.375000000000004</v>
      </c>
      <c r="Y16" s="15">
        <f>[12]Dezembro!$B$28</f>
        <v>23.974999999999998</v>
      </c>
      <c r="Z16" s="15">
        <f>[12]Dezembro!$B$29</f>
        <v>25.791666666666668</v>
      </c>
      <c r="AA16" s="15">
        <f>[12]Dezembro!$B$30</f>
        <v>26.162499999999998</v>
      </c>
      <c r="AB16" s="15">
        <f>[12]Dezembro!$B$31</f>
        <v>26.420833333333334</v>
      </c>
      <c r="AC16" s="15">
        <f>[12]Dezembro!$B$32</f>
        <v>27.4375</v>
      </c>
      <c r="AD16" s="15">
        <f>[12]Dezembro!$B$33</f>
        <v>26.108333333333334</v>
      </c>
      <c r="AE16" s="15">
        <f>[12]Dezembro!$B$34</f>
        <v>23.804166666666664</v>
      </c>
      <c r="AF16" s="15">
        <f>[12]Dezembro!$B$35</f>
        <v>24.016666666666669</v>
      </c>
      <c r="AG16" s="30">
        <f>AVERAGE(B16:AF16)</f>
        <v>24.34018817204301</v>
      </c>
    </row>
    <row r="17" spans="1:33" ht="17.100000000000001" customHeight="1" x14ac:dyDescent="0.2">
      <c r="A17" s="14" t="s">
        <v>8</v>
      </c>
      <c r="B17" s="15">
        <f>[13]Dezembro!$B$5</f>
        <v>24.8</v>
      </c>
      <c r="C17" s="15">
        <f>[13]Dezembro!$B$6</f>
        <v>24.887500000000006</v>
      </c>
      <c r="D17" s="15">
        <f>[13]Dezembro!$B$7</f>
        <v>23.5</v>
      </c>
      <c r="E17" s="15">
        <f>[13]Dezembro!$B$8</f>
        <v>24.479166666666661</v>
      </c>
      <c r="F17" s="15">
        <f>[13]Dezembro!$B$9</f>
        <v>26.304166666666664</v>
      </c>
      <c r="G17" s="15">
        <f>[13]Dezembro!$B$10</f>
        <v>25.770833333333339</v>
      </c>
      <c r="H17" s="15">
        <f>[13]Dezembro!$B$11</f>
        <v>21.816666666666666</v>
      </c>
      <c r="I17" s="15">
        <f>[13]Dezembro!$B$12</f>
        <v>21.954166666666666</v>
      </c>
      <c r="J17" s="15">
        <f>[13]Dezembro!$B$13</f>
        <v>21.745833333333334</v>
      </c>
      <c r="K17" s="15">
        <f>[13]Dezembro!$B$14</f>
        <v>23.499999999999996</v>
      </c>
      <c r="L17" s="15">
        <f>[13]Dezembro!$B$15</f>
        <v>24.416666666666661</v>
      </c>
      <c r="M17" s="15">
        <f>[13]Dezembro!$B$16</f>
        <v>26.020833333333332</v>
      </c>
      <c r="N17" s="15">
        <f>[13]Dezembro!$B$17</f>
        <v>27.516666666666666</v>
      </c>
      <c r="O17" s="15">
        <f>[13]Dezembro!$B$18</f>
        <v>26.25</v>
      </c>
      <c r="P17" s="15">
        <f>[13]Dezembro!$B$19</f>
        <v>23.724999999999998</v>
      </c>
      <c r="Q17" s="15">
        <f>[13]Dezembro!$B$20</f>
        <v>24.216666666666669</v>
      </c>
      <c r="R17" s="15">
        <f>[13]Dezembro!$B$21</f>
        <v>25.916666666666671</v>
      </c>
      <c r="S17" s="15">
        <f>[13]Dezembro!$B$22</f>
        <v>26.974999999999994</v>
      </c>
      <c r="T17" s="15">
        <f>[13]Dezembro!$B$23</f>
        <v>23.729166666666661</v>
      </c>
      <c r="U17" s="15">
        <f>[13]Dezembro!$B$24</f>
        <v>22.579166666666666</v>
      </c>
      <c r="V17" s="15">
        <f>[13]Dezembro!$B$25</f>
        <v>22.720833333333331</v>
      </c>
      <c r="W17" s="15">
        <f>[13]Dezembro!$B$26</f>
        <v>23.804166666666664</v>
      </c>
      <c r="X17" s="15">
        <f>[13]Dezembro!$B$27</f>
        <v>23.308333333333334</v>
      </c>
      <c r="Y17" s="15">
        <f>[13]Dezembro!$B$28</f>
        <v>24.995833333333334</v>
      </c>
      <c r="Z17" s="15">
        <f>[13]Dezembro!$B$29</f>
        <v>26.912500000000005</v>
      </c>
      <c r="AA17" s="15">
        <f>[13]Dezembro!$B$30</f>
        <v>27.558333333333337</v>
      </c>
      <c r="AB17" s="15">
        <f>[13]Dezembro!$B$31</f>
        <v>27.966666666666665</v>
      </c>
      <c r="AC17" s="15">
        <f>[13]Dezembro!$B$32</f>
        <v>28.479166666666668</v>
      </c>
      <c r="AD17" s="15">
        <f>[13]Dezembro!$B$33</f>
        <v>25.304166666666674</v>
      </c>
      <c r="AE17" s="15">
        <f>[13]Dezembro!$B$34</f>
        <v>24.824999999999999</v>
      </c>
      <c r="AF17" s="15">
        <f>[13]Dezembro!$B$35</f>
        <v>24.733333333333334</v>
      </c>
      <c r="AG17" s="30">
        <f t="shared" si="1"/>
        <v>24.861693548387098</v>
      </c>
    </row>
    <row r="18" spans="1:33" ht="17.100000000000001" customHeight="1" x14ac:dyDescent="0.2">
      <c r="A18" s="14" t="s">
        <v>9</v>
      </c>
      <c r="B18" s="15">
        <f>[14]Dezembro!$B$5</f>
        <v>24.654166666666669</v>
      </c>
      <c r="C18" s="15">
        <f>[14]Dezembro!$B$6</f>
        <v>25.137499999999999</v>
      </c>
      <c r="D18" s="15">
        <f>[14]Dezembro!$B$7</f>
        <v>25.379166666666666</v>
      </c>
      <c r="E18" s="15">
        <f>[14]Dezembro!$B$8</f>
        <v>26.408333333333331</v>
      </c>
      <c r="F18" s="15">
        <f>[14]Dezembro!$B$9</f>
        <v>28.062500000000004</v>
      </c>
      <c r="G18" s="15">
        <f>[14]Dezembro!$B$10</f>
        <v>27.75</v>
      </c>
      <c r="H18" s="15">
        <f>[14]Dezembro!$B$11</f>
        <v>23.079166666666669</v>
      </c>
      <c r="I18" s="15">
        <f>[14]Dezembro!$B$12</f>
        <v>24.158333333333331</v>
      </c>
      <c r="J18" s="15">
        <f>[14]Dezembro!$B$13</f>
        <v>23.3125</v>
      </c>
      <c r="K18" s="15">
        <f>[14]Dezembro!$B$14</f>
        <v>25.611111111111107</v>
      </c>
      <c r="L18" s="15">
        <f>[14]Dezembro!$B$15</f>
        <v>26.779999999999994</v>
      </c>
      <c r="M18" s="15">
        <f>[14]Dezembro!$B$16</f>
        <v>28.9</v>
      </c>
      <c r="N18" s="15">
        <f>[14]Dezembro!$B$17</f>
        <v>32.071428571428569</v>
      </c>
      <c r="O18" s="15">
        <f>[14]Dezembro!$B$18</f>
        <v>30.300000000000004</v>
      </c>
      <c r="P18" s="15">
        <f>[14]Dezembro!$B$19</f>
        <v>30.128571428571426</v>
      </c>
      <c r="Q18" s="15" t="str">
        <f>[14]Dezembro!$B$20</f>
        <v>*</v>
      </c>
      <c r="R18" s="15" t="str">
        <f>[14]Dezembro!$B$21</f>
        <v>*</v>
      </c>
      <c r="S18" s="15" t="str">
        <f>[14]Dezembro!$B$22</f>
        <v>*</v>
      </c>
      <c r="T18" s="15" t="str">
        <f>[14]Dezembro!$B$23</f>
        <v>*</v>
      </c>
      <c r="U18" s="15" t="str">
        <f>[14]Dezembro!$B$24</f>
        <v>*</v>
      </c>
      <c r="V18" s="15" t="str">
        <f>[14]Dezembro!$B$25</f>
        <v>*</v>
      </c>
      <c r="W18" s="15" t="str">
        <f>[14]Dezembro!$B$26</f>
        <v>*</v>
      </c>
      <c r="X18" s="15" t="str">
        <f>[14]Dezembro!$B$27</f>
        <v>*</v>
      </c>
      <c r="Y18" s="15">
        <f>[14]Dezembro!$B$28</f>
        <v>29.409090909090903</v>
      </c>
      <c r="Z18" s="15">
        <f>[14]Dezembro!$B$29</f>
        <v>28.527272727272727</v>
      </c>
      <c r="AA18" s="15">
        <f>[14]Dezembro!$B$30</f>
        <v>31.541666666666668</v>
      </c>
      <c r="AB18" s="15">
        <f>[14]Dezembro!$B$31</f>
        <v>28.170833333333331</v>
      </c>
      <c r="AC18" s="15">
        <f>[14]Dezembro!$B$32</f>
        <v>28.329166666666666</v>
      </c>
      <c r="AD18" s="15">
        <f>[14]Dezembro!$B$33</f>
        <v>27.516666666666662</v>
      </c>
      <c r="AE18" s="15">
        <f>[14]Dezembro!$B$34</f>
        <v>24.625</v>
      </c>
      <c r="AF18" s="15">
        <f>[14]Dezembro!$B$35</f>
        <v>24.662500000000005</v>
      </c>
      <c r="AG18" s="30">
        <f>AVERAGE(B18:AF18)</f>
        <v>27.152824989020637</v>
      </c>
    </row>
    <row r="19" spans="1:33" ht="17.100000000000001" customHeight="1" x14ac:dyDescent="0.2">
      <c r="A19" s="14" t="s">
        <v>49</v>
      </c>
      <c r="B19" s="15">
        <f>[15]Dezembro!$B$5</f>
        <v>27.174999999999997</v>
      </c>
      <c r="C19" s="15">
        <f>[15]Dezembro!$B$6</f>
        <v>26.429166666666656</v>
      </c>
      <c r="D19" s="15">
        <f>[15]Dezembro!$B$7</f>
        <v>24.624999999999996</v>
      </c>
      <c r="E19" s="15">
        <f>[15]Dezembro!$B$8</f>
        <v>27.216666666666669</v>
      </c>
      <c r="F19" s="15">
        <f>[15]Dezembro!$B$9</f>
        <v>27.795833333333334</v>
      </c>
      <c r="G19" s="15">
        <f>[15]Dezembro!$B$10</f>
        <v>28.425000000000008</v>
      </c>
      <c r="H19" s="15">
        <f>[15]Dezembro!$B$11</f>
        <v>24.558333333333326</v>
      </c>
      <c r="I19" s="15">
        <f>[15]Dezembro!$B$12</f>
        <v>25.116666666666664</v>
      </c>
      <c r="J19" s="15">
        <f>[15]Dezembro!$B$13</f>
        <v>24.734782608695649</v>
      </c>
      <c r="K19" s="15">
        <f>[15]Dezembro!$B$14</f>
        <v>24.8</v>
      </c>
      <c r="L19" s="15">
        <f>[15]Dezembro!$B$15</f>
        <v>25.400000000000002</v>
      </c>
      <c r="M19" s="15">
        <f>[15]Dezembro!$B$16</f>
        <v>26.624999999999996</v>
      </c>
      <c r="N19" s="15">
        <f>[15]Dezembro!$B$17</f>
        <v>27.412500000000005</v>
      </c>
      <c r="O19" s="15">
        <f>[15]Dezembro!$B$18</f>
        <v>24.426315789473687</v>
      </c>
      <c r="P19" s="15">
        <f>[15]Dezembro!$B$19</f>
        <v>24.775000000000002</v>
      </c>
      <c r="Q19" s="15">
        <f>[15]Dezembro!$B$20</f>
        <v>25.404166666666669</v>
      </c>
      <c r="R19" s="15">
        <f>[15]Dezembro!$B$21</f>
        <v>26.470833333333331</v>
      </c>
      <c r="S19" s="15">
        <f>[15]Dezembro!$B$22</f>
        <v>27.116666666666671</v>
      </c>
      <c r="T19" s="15">
        <f>[15]Dezembro!$B$23</f>
        <v>26.670833333333334</v>
      </c>
      <c r="U19" s="15">
        <f>[15]Dezembro!$B$24</f>
        <v>23.608333333333331</v>
      </c>
      <c r="V19" s="15">
        <f>[15]Dezembro!$B$25</f>
        <v>23.224999999999998</v>
      </c>
      <c r="W19" s="15">
        <f>[15]Dezembro!$B$26</f>
        <v>24.674999999999997</v>
      </c>
      <c r="X19" s="15">
        <f>[15]Dezembro!$B$27</f>
        <v>24.443478260869568</v>
      </c>
      <c r="Y19" s="15">
        <f>[15]Dezembro!$B$28</f>
        <v>26.087499999999995</v>
      </c>
      <c r="Z19" s="15">
        <f>[15]Dezembro!$B$29</f>
        <v>27.883333333333329</v>
      </c>
      <c r="AA19" s="15">
        <f>[15]Dezembro!$B$30</f>
        <v>28.166666666666671</v>
      </c>
      <c r="AB19" s="15">
        <f>[15]Dezembro!$B$31</f>
        <v>28.262500000000006</v>
      </c>
      <c r="AC19" s="15">
        <f>[15]Dezembro!$B$32</f>
        <v>28.133333333333336</v>
      </c>
      <c r="AD19" s="15">
        <f>[15]Dezembro!$B$33</f>
        <v>27.908333333333335</v>
      </c>
      <c r="AE19" s="15">
        <f>[15]Dezembro!$B$34</f>
        <v>25.9375</v>
      </c>
      <c r="AF19" s="15">
        <f>[15]Dezembro!$B$35</f>
        <v>26.099999999999998</v>
      </c>
      <c r="AG19" s="30">
        <f>AVERAGE(B19:AF19)</f>
        <v>26.116411075022757</v>
      </c>
    </row>
    <row r="20" spans="1:33" ht="17.100000000000001" customHeight="1" x14ac:dyDescent="0.2">
      <c r="A20" s="14" t="s">
        <v>10</v>
      </c>
      <c r="B20" s="15">
        <f>[16]Dezembro!$B$5</f>
        <v>25.254166666666666</v>
      </c>
      <c r="C20" s="15">
        <f>[16]Dezembro!$B$6</f>
        <v>25.641666666666662</v>
      </c>
      <c r="D20" s="15">
        <f>[16]Dezembro!$B$7</f>
        <v>24.412500000000005</v>
      </c>
      <c r="E20" s="15">
        <f>[16]Dezembro!$B$8</f>
        <v>24.966666666666665</v>
      </c>
      <c r="F20" s="15">
        <f>[16]Dezembro!$B$9</f>
        <v>26.987499999999997</v>
      </c>
      <c r="G20" s="15">
        <f>[16]Dezembro!$B$10</f>
        <v>26</v>
      </c>
      <c r="H20" s="15">
        <f>[16]Dezembro!$B$11</f>
        <v>21.533333333333331</v>
      </c>
      <c r="I20" s="15">
        <f>[16]Dezembro!$B$12</f>
        <v>22.279166666666669</v>
      </c>
      <c r="J20" s="15">
        <f>[16]Dezembro!$B$13</f>
        <v>21.95</v>
      </c>
      <c r="K20" s="15">
        <f>[16]Dezembro!$B$14</f>
        <v>24.541666666666668</v>
      </c>
      <c r="L20" s="15">
        <f>[16]Dezembro!$B$15</f>
        <v>24.925000000000001</v>
      </c>
      <c r="M20" s="15">
        <f>[16]Dezembro!$B$16</f>
        <v>25.320833333333336</v>
      </c>
      <c r="N20" s="15">
        <f>[16]Dezembro!$B$17</f>
        <v>27.262499999999992</v>
      </c>
      <c r="O20" s="15">
        <f>[16]Dezembro!$B$18</f>
        <v>25.4375</v>
      </c>
      <c r="P20" s="15">
        <f>[16]Dezembro!$B$19</f>
        <v>23.395833333333332</v>
      </c>
      <c r="Q20" s="15">
        <f>[16]Dezembro!$B$20</f>
        <v>23.970833333333335</v>
      </c>
      <c r="R20" s="15">
        <f>[16]Dezembro!$B$21</f>
        <v>26.158333333333335</v>
      </c>
      <c r="S20" s="15">
        <f>[16]Dezembro!$B$22</f>
        <v>26.824999999999992</v>
      </c>
      <c r="T20" s="15">
        <f>[16]Dezembro!$B$23</f>
        <v>25.583333333333339</v>
      </c>
      <c r="U20" s="15">
        <f>[16]Dezembro!$B$24</f>
        <v>22.458333333333329</v>
      </c>
      <c r="V20" s="15">
        <f>[16]Dezembro!$B$25</f>
        <v>22.670833333333331</v>
      </c>
      <c r="W20" s="15">
        <f>[16]Dezembro!$B$26</f>
        <v>23.212499999999995</v>
      </c>
      <c r="X20" s="15">
        <f>[16]Dezembro!$B$27</f>
        <v>23.225000000000005</v>
      </c>
      <c r="Y20" s="15">
        <f>[16]Dezembro!$B$28</f>
        <v>25.445833333333326</v>
      </c>
      <c r="Z20" s="15">
        <f>[16]Dezembro!$B$29</f>
        <v>27.166666666666661</v>
      </c>
      <c r="AA20" s="15">
        <f>[16]Dezembro!$B$30</f>
        <v>27.645833333333329</v>
      </c>
      <c r="AB20" s="15">
        <f>[16]Dezembro!$B$31</f>
        <v>27.637499999999999</v>
      </c>
      <c r="AC20" s="15">
        <f>[16]Dezembro!$B$32</f>
        <v>28.112500000000001</v>
      </c>
      <c r="AD20" s="15">
        <f>[16]Dezembro!$B$33</f>
        <v>25.791666666666661</v>
      </c>
      <c r="AE20" s="15">
        <f>[16]Dezembro!$B$34</f>
        <v>24.204166666666662</v>
      </c>
      <c r="AF20" s="15">
        <f>[16]Dezembro!$B$35</f>
        <v>25.45</v>
      </c>
      <c r="AG20" s="30">
        <f>AVERAGE(B20:AF20)</f>
        <v>25.015053763440857</v>
      </c>
    </row>
    <row r="21" spans="1:33" ht="17.100000000000001" customHeight="1" x14ac:dyDescent="0.2">
      <c r="A21" s="14" t="s">
        <v>11</v>
      </c>
      <c r="B21" s="15">
        <f>[17]Dezembro!$B$5</f>
        <v>25.283333333333331</v>
      </c>
      <c r="C21" s="15">
        <f>[17]Dezembro!$B$6</f>
        <v>26.395833333333329</v>
      </c>
      <c r="D21" s="15">
        <f>[17]Dezembro!$B$7</f>
        <v>24.375</v>
      </c>
      <c r="E21" s="15">
        <f>[17]Dezembro!$B$8</f>
        <v>26.241666666666664</v>
      </c>
      <c r="F21" s="15">
        <f>[17]Dezembro!$B$9</f>
        <v>26.099999999999994</v>
      </c>
      <c r="G21" s="15">
        <f>[17]Dezembro!$B$10</f>
        <v>28.345833333333328</v>
      </c>
      <c r="H21" s="15">
        <f>[17]Dezembro!$B$11</f>
        <v>22.783333333333335</v>
      </c>
      <c r="I21" s="15">
        <f>[17]Dezembro!$B$12</f>
        <v>23.254166666666666</v>
      </c>
      <c r="J21" s="15">
        <f>[17]Dezembro!$B$13</f>
        <v>23.083333333333332</v>
      </c>
      <c r="K21" s="15">
        <f>[17]Dezembro!$B$14</f>
        <v>24.599999999999994</v>
      </c>
      <c r="L21" s="15">
        <f>[17]Dezembro!$B$15</f>
        <v>24.654166666666669</v>
      </c>
      <c r="M21" s="15">
        <f>[17]Dezembro!$B$16</f>
        <v>25.462499999999995</v>
      </c>
      <c r="N21" s="15">
        <f>[17]Dezembro!$B$17</f>
        <v>25.708333333333329</v>
      </c>
      <c r="O21" s="15">
        <f>[17]Dezembro!$B$18</f>
        <v>24.254166666666666</v>
      </c>
      <c r="P21" s="15">
        <f>[17]Dezembro!$B$19</f>
        <v>23.041666666666671</v>
      </c>
      <c r="Q21" s="15">
        <f>[17]Dezembro!$B$20</f>
        <v>23.599999999999998</v>
      </c>
      <c r="R21" s="15">
        <f>[17]Dezembro!$B$21</f>
        <v>25.595833333333335</v>
      </c>
      <c r="S21" s="15">
        <f>[17]Dezembro!$B$22</f>
        <v>25.350000000000005</v>
      </c>
      <c r="T21" s="15">
        <f>[17]Dezembro!$B$23</f>
        <v>25.850000000000005</v>
      </c>
      <c r="U21" s="15">
        <f>[17]Dezembro!$B$24</f>
        <v>22.466666666666669</v>
      </c>
      <c r="V21" s="15">
        <f>[17]Dezembro!$B$25</f>
        <v>22.845833333333335</v>
      </c>
      <c r="W21" s="15">
        <f>[17]Dezembro!$B$26</f>
        <v>23.804166666666674</v>
      </c>
      <c r="X21" s="15">
        <f>[17]Dezembro!$B$27</f>
        <v>22.774999999999995</v>
      </c>
      <c r="Y21" s="15">
        <f>[17]Dezembro!$B$28</f>
        <v>23.741666666666664</v>
      </c>
      <c r="Z21" s="15">
        <f>[17]Dezembro!$B$29</f>
        <v>26.212500000000002</v>
      </c>
      <c r="AA21" s="15">
        <f>[17]Dezembro!$B$30</f>
        <v>26.745833333333337</v>
      </c>
      <c r="AB21" s="15">
        <f>[17]Dezembro!$B$31</f>
        <v>26.737500000000001</v>
      </c>
      <c r="AC21" s="15">
        <f>[17]Dezembro!$B$32</f>
        <v>26.245833333333334</v>
      </c>
      <c r="AD21" s="15">
        <f>[17]Dezembro!$B$33</f>
        <v>26.887499999999999</v>
      </c>
      <c r="AE21" s="15">
        <f>[17]Dezembro!$B$34</f>
        <v>25.233333333333334</v>
      </c>
      <c r="AF21" s="15">
        <f>[17]Dezembro!$B$35</f>
        <v>24.520833333333343</v>
      </c>
      <c r="AG21" s="30">
        <f>AVERAGE(B21:AF21)</f>
        <v>24.909543010752692</v>
      </c>
    </row>
    <row r="22" spans="1:33" ht="17.100000000000001" customHeight="1" x14ac:dyDescent="0.2">
      <c r="A22" s="14" t="s">
        <v>12</v>
      </c>
      <c r="B22" s="15">
        <f>[18]Dezembro!$B$5</f>
        <v>28.241666666666664</v>
      </c>
      <c r="C22" s="15">
        <f>[18]Dezembro!$B$6</f>
        <v>25.079166666666669</v>
      </c>
      <c r="D22" s="15">
        <f>[18]Dezembro!$B$7</f>
        <v>26.137500000000003</v>
      </c>
      <c r="E22" s="15">
        <f>[18]Dezembro!$B$8</f>
        <v>28.766666666666666</v>
      </c>
      <c r="F22" s="15">
        <f>[18]Dezembro!$B$9</f>
        <v>28.704166666666666</v>
      </c>
      <c r="G22" s="15">
        <f>[18]Dezembro!$B$10</f>
        <v>28.587499999999991</v>
      </c>
      <c r="H22" s="15">
        <f>[18]Dezembro!$B$11</f>
        <v>27.670833333333331</v>
      </c>
      <c r="I22" s="15">
        <f>[18]Dezembro!$B$12</f>
        <v>26.5</v>
      </c>
      <c r="J22" s="15">
        <f>[18]Dezembro!$B$13</f>
        <v>25.949999999999989</v>
      </c>
      <c r="K22" s="15">
        <f>[18]Dezembro!$B$14</f>
        <v>25.879166666666666</v>
      </c>
      <c r="L22" s="15">
        <f>[18]Dezembro!$B$15</f>
        <v>25.433333333333334</v>
      </c>
      <c r="M22" s="15">
        <f>[18]Dezembro!$B$16</f>
        <v>26.520833333333332</v>
      </c>
      <c r="N22" s="15">
        <f>[18]Dezembro!$B$17</f>
        <v>26.908333333333342</v>
      </c>
      <c r="O22" s="15">
        <f>[18]Dezembro!$B$18</f>
        <v>25.512499999999999</v>
      </c>
      <c r="P22" s="15">
        <f>[18]Dezembro!$B$19</f>
        <v>26.179166666666671</v>
      </c>
      <c r="Q22" s="15">
        <f>[18]Dezembro!$B$20</f>
        <v>26.662499999999998</v>
      </c>
      <c r="R22" s="15">
        <f>[18]Dezembro!$B$21</f>
        <v>26.212500000000002</v>
      </c>
      <c r="S22" s="15">
        <f>[18]Dezembro!$B$22</f>
        <v>26.395833333333329</v>
      </c>
      <c r="T22" s="15">
        <f>[18]Dezembro!$B$23</f>
        <v>27.533333333333335</v>
      </c>
      <c r="U22" s="15">
        <f>[18]Dezembro!$B$24</f>
        <v>25.45</v>
      </c>
      <c r="V22" s="15">
        <f>[18]Dezembro!$B$25</f>
        <v>23.670833333333334</v>
      </c>
      <c r="W22" s="15">
        <f>[18]Dezembro!$B$26</f>
        <v>24.441666666666666</v>
      </c>
      <c r="X22" s="15">
        <f>[18]Dezembro!$B$27</f>
        <v>24.341666666666669</v>
      </c>
      <c r="Y22" s="15">
        <f>[18]Dezembro!$B$28</f>
        <v>25.958333333333332</v>
      </c>
      <c r="Z22" s="15">
        <f>[18]Dezembro!$B$29</f>
        <v>27.566666666666663</v>
      </c>
      <c r="AA22" s="15">
        <f>[18]Dezembro!$B$30</f>
        <v>27.974999999999994</v>
      </c>
      <c r="AB22" s="15">
        <f>[18]Dezembro!$B$31</f>
        <v>28.158333333333331</v>
      </c>
      <c r="AC22" s="15">
        <f>[18]Dezembro!$B$32</f>
        <v>28.458333333333339</v>
      </c>
      <c r="AD22" s="15">
        <f>[18]Dezembro!$B$33</f>
        <v>28.987500000000001</v>
      </c>
      <c r="AE22" s="15">
        <f>[18]Dezembro!$B$34</f>
        <v>27.587500000000002</v>
      </c>
      <c r="AF22" s="15">
        <f>[18]Dezembro!$B$35</f>
        <v>26.379166666666666</v>
      </c>
      <c r="AG22" s="30">
        <f>AVERAGE(B22:AF22)</f>
        <v>26.704838709677425</v>
      </c>
    </row>
    <row r="23" spans="1:33" ht="17.100000000000001" customHeight="1" x14ac:dyDescent="0.2">
      <c r="A23" s="14" t="s">
        <v>13</v>
      </c>
      <c r="B23" s="15">
        <f>[19]Dezembro!$B$5</f>
        <v>27.158333333333331</v>
      </c>
      <c r="C23" s="15">
        <f>[19]Dezembro!$B$6</f>
        <v>26.666666666666675</v>
      </c>
      <c r="D23" s="15">
        <f>[19]Dezembro!$B$7</f>
        <v>27.324999999999992</v>
      </c>
      <c r="E23" s="15">
        <f>[19]Dezembro!$B$8</f>
        <v>29.929166666666656</v>
      </c>
      <c r="F23" s="15">
        <f>[19]Dezembro!$B$9</f>
        <v>30.749999999999996</v>
      </c>
      <c r="G23" s="15">
        <f>[19]Dezembro!$B$10</f>
        <v>30.841666666666669</v>
      </c>
      <c r="H23" s="15">
        <f>[19]Dezembro!$B$11</f>
        <v>29.599999999999994</v>
      </c>
      <c r="I23" s="15">
        <f>[19]Dezembro!$B$12</f>
        <v>28.837499999999995</v>
      </c>
      <c r="J23" s="15">
        <f>[19]Dezembro!$B$13</f>
        <v>27.262500000000003</v>
      </c>
      <c r="K23" s="15">
        <f>[19]Dezembro!$B$14</f>
        <v>26.9375</v>
      </c>
      <c r="L23" s="15">
        <f>[19]Dezembro!$B$15</f>
        <v>26.00833333333334</v>
      </c>
      <c r="M23" s="15">
        <f>[19]Dezembro!$B$16</f>
        <v>26.974999999999998</v>
      </c>
      <c r="N23" s="15">
        <f>[19]Dezembro!$B$17</f>
        <v>28.762499999999999</v>
      </c>
      <c r="O23" s="15">
        <f>[19]Dezembro!$B$18</f>
        <v>25.458333333333332</v>
      </c>
      <c r="P23" s="15">
        <f>[19]Dezembro!$B$19</f>
        <v>26.829166666666666</v>
      </c>
      <c r="Q23" s="15">
        <f>[19]Dezembro!$B$20</f>
        <v>26.058333333333337</v>
      </c>
      <c r="R23" s="15">
        <f>[19]Dezembro!$B$21</f>
        <v>26.566666666666663</v>
      </c>
      <c r="S23" s="15">
        <f>[19]Dezembro!$B$22</f>
        <v>27.754166666666666</v>
      </c>
      <c r="T23" s="15">
        <f>[19]Dezembro!$B$23</f>
        <v>28.037500000000005</v>
      </c>
      <c r="U23" s="15">
        <f>[19]Dezembro!$B$24</f>
        <v>25.970833333333335</v>
      </c>
      <c r="V23" s="15">
        <f>[19]Dezembro!$B$25</f>
        <v>23.754166666666666</v>
      </c>
      <c r="W23" s="15">
        <f>[19]Dezembro!$B$26</f>
        <v>24.083333333333329</v>
      </c>
      <c r="X23" s="15">
        <f>[19]Dezembro!$B$27</f>
        <v>24.691666666666659</v>
      </c>
      <c r="Y23" s="15">
        <f>[19]Dezembro!$B$28</f>
        <v>26.787500000000005</v>
      </c>
      <c r="Z23" s="15">
        <f>[19]Dezembro!$B$29</f>
        <v>27.733333333333331</v>
      </c>
      <c r="AA23" s="15">
        <f>[19]Dezembro!$B$30</f>
        <v>27.537499999999998</v>
      </c>
      <c r="AB23" s="15">
        <f>[19]Dezembro!$B$31</f>
        <v>28.249999999999996</v>
      </c>
      <c r="AC23" s="15">
        <f>[19]Dezembro!$B$32</f>
        <v>26.849999999999998</v>
      </c>
      <c r="AD23" s="15">
        <f>[19]Dezembro!$B$33</f>
        <v>28.154166666666669</v>
      </c>
      <c r="AE23" s="15">
        <f>[19]Dezembro!$B$34</f>
        <v>27.970833333333335</v>
      </c>
      <c r="AF23" s="15">
        <f>[19]Dezembro!$B$35</f>
        <v>27.241666666666664</v>
      </c>
      <c r="AG23" s="30">
        <f t="shared" ref="AG23:AG32" si="2">AVERAGE(B23:AF23)</f>
        <v>27.315591397849467</v>
      </c>
    </row>
    <row r="24" spans="1:33" ht="17.100000000000001" customHeight="1" x14ac:dyDescent="0.2">
      <c r="A24" s="14" t="s">
        <v>14</v>
      </c>
      <c r="B24" s="15">
        <f>[20]Dezembro!$B$5</f>
        <v>25.683333333333334</v>
      </c>
      <c r="C24" s="15">
        <f>[20]Dezembro!$B$6</f>
        <v>26.266666666666669</v>
      </c>
      <c r="D24" s="15">
        <f>[20]Dezembro!$B$7</f>
        <v>25.266666666666669</v>
      </c>
      <c r="E24" s="15">
        <f>[20]Dezembro!$B$8</f>
        <v>26.241666666666671</v>
      </c>
      <c r="F24" s="15">
        <f>[20]Dezembro!$B$9</f>
        <v>27.670833333333331</v>
      </c>
      <c r="G24" s="15">
        <f>[20]Dezembro!$B$10</f>
        <v>26.704166666666676</v>
      </c>
      <c r="H24" s="15">
        <f>[20]Dezembro!$B$11</f>
        <v>27.095833333333335</v>
      </c>
      <c r="I24" s="15">
        <f>[20]Dezembro!$B$12</f>
        <v>26.229166666666668</v>
      </c>
      <c r="J24" s="15">
        <f>[20]Dezembro!$B$13</f>
        <v>26.091666666666669</v>
      </c>
      <c r="K24" s="15">
        <f>[20]Dezembro!$B$14</f>
        <v>25.043478260869559</v>
      </c>
      <c r="L24" s="15">
        <f>[20]Dezembro!$B$15</f>
        <v>26.552631578947366</v>
      </c>
      <c r="M24" s="15">
        <f>[20]Dezembro!$B$16</f>
        <v>27.158333333333335</v>
      </c>
      <c r="N24" s="15">
        <f>[20]Dezembro!$B$17</f>
        <v>26.286956521739132</v>
      </c>
      <c r="O24" s="15">
        <f>[20]Dezembro!$B$18</f>
        <v>24.211764705882356</v>
      </c>
      <c r="P24" s="15">
        <f>[20]Dezembro!$B$19</f>
        <v>25.858823529411769</v>
      </c>
      <c r="Q24" s="15">
        <f>[20]Dezembro!$B$20</f>
        <v>24.720000000000002</v>
      </c>
      <c r="R24" s="15">
        <f>[20]Dezembro!$B$21</f>
        <v>26.190909090909091</v>
      </c>
      <c r="S24" s="15">
        <f>[20]Dezembro!$B$22</f>
        <v>27.472727272727266</v>
      </c>
      <c r="T24" s="15">
        <f>[20]Dezembro!$B$23</f>
        <v>24.526086956521741</v>
      </c>
      <c r="U24" s="15">
        <f>[20]Dezembro!$B$24</f>
        <v>25.474999999999998</v>
      </c>
      <c r="V24" s="15">
        <f>[20]Dezembro!$B$25</f>
        <v>22.775000000000006</v>
      </c>
      <c r="W24" s="15">
        <f>[20]Dezembro!$B$26</f>
        <v>24.720833333333331</v>
      </c>
      <c r="X24" s="15">
        <f>[20]Dezembro!$B$27</f>
        <v>27.337500000000002</v>
      </c>
      <c r="Y24" s="15">
        <f>[20]Dezembro!$B$28</f>
        <v>27.041666666666668</v>
      </c>
      <c r="Z24" s="15">
        <f>[20]Dezembro!$B$29</f>
        <v>28.825000000000003</v>
      </c>
      <c r="AA24" s="15">
        <f>[20]Dezembro!$B$30</f>
        <v>27.416666666666668</v>
      </c>
      <c r="AB24" s="15">
        <f>[20]Dezembro!$B$31</f>
        <v>27.341666666666658</v>
      </c>
      <c r="AC24" s="15">
        <f>[20]Dezembro!$B$32</f>
        <v>26.512500000000003</v>
      </c>
      <c r="AD24" s="15">
        <f>[20]Dezembro!$B$33</f>
        <v>26.124999999999996</v>
      </c>
      <c r="AE24" s="15">
        <f>[20]Dezembro!$B$34</f>
        <v>26.400000000000002</v>
      </c>
      <c r="AF24" s="15">
        <f>[20]Dezembro!$B$35</f>
        <v>26.187499999999996</v>
      </c>
      <c r="AG24" s="30">
        <f t="shared" ref="AG24:AG31" si="3">AVERAGE(B24:AF24)</f>
        <v>26.17516272850564</v>
      </c>
    </row>
    <row r="25" spans="1:33" ht="17.100000000000001" customHeight="1" x14ac:dyDescent="0.2">
      <c r="A25" s="14" t="s">
        <v>15</v>
      </c>
      <c r="B25" s="15">
        <f>[21]Dezembro!$B$5</f>
        <v>23.204166666666662</v>
      </c>
      <c r="C25" s="15">
        <f>[21]Dezembro!$B$6</f>
        <v>23.941666666666666</v>
      </c>
      <c r="D25" s="15">
        <f>[21]Dezembro!$B$7</f>
        <v>23.029166666666669</v>
      </c>
      <c r="E25" s="15">
        <f>[21]Dezembro!$B$8</f>
        <v>23.812500000000004</v>
      </c>
      <c r="F25" s="15">
        <f>[21]Dezembro!$B$9</f>
        <v>25.504166666666663</v>
      </c>
      <c r="G25" s="15">
        <f>[21]Dezembro!$B$10</f>
        <v>26.891666666666666</v>
      </c>
      <c r="H25" s="15">
        <f>[21]Dezembro!$B$11</f>
        <v>20.387499999999999</v>
      </c>
      <c r="I25" s="15">
        <f>[21]Dezembro!$B$12</f>
        <v>19.645833333333332</v>
      </c>
      <c r="J25" s="15">
        <f>[21]Dezembro!$B$13</f>
        <v>21.1</v>
      </c>
      <c r="K25" s="15">
        <f>[21]Dezembro!$B$14</f>
        <v>22.945833333333329</v>
      </c>
      <c r="L25" s="15">
        <f>[21]Dezembro!$B$15</f>
        <v>22.633333333333329</v>
      </c>
      <c r="M25" s="15">
        <f>[21]Dezembro!$B$16</f>
        <v>23.720833333333331</v>
      </c>
      <c r="N25" s="15">
        <f>[21]Dezembro!$B$17</f>
        <v>25.679166666666664</v>
      </c>
      <c r="O25" s="15">
        <f>[21]Dezembro!$B$18</f>
        <v>22.845833333333331</v>
      </c>
      <c r="P25" s="15">
        <f>[21]Dezembro!$B$19</f>
        <v>21.770833333333332</v>
      </c>
      <c r="Q25" s="15">
        <f>[21]Dezembro!$B$20</f>
        <v>21.845833333333331</v>
      </c>
      <c r="R25" s="15">
        <f>[21]Dezembro!$B$21</f>
        <v>23.891666666666666</v>
      </c>
      <c r="S25" s="15">
        <f>[21]Dezembro!$B$22</f>
        <v>23.720833333333328</v>
      </c>
      <c r="T25" s="15">
        <f>[21]Dezembro!$B$23</f>
        <v>23.670833333333331</v>
      </c>
      <c r="U25" s="15">
        <f>[21]Dezembro!$B$24</f>
        <v>20.899999999999995</v>
      </c>
      <c r="V25" s="15">
        <f>[21]Dezembro!$B$25</f>
        <v>22.174999999999997</v>
      </c>
      <c r="W25" s="15">
        <f>[21]Dezembro!$B$26</f>
        <v>22.583333333333332</v>
      </c>
      <c r="X25" s="15">
        <f>[21]Dezembro!$B$27</f>
        <v>21.954166666666666</v>
      </c>
      <c r="Y25" s="15">
        <f>[21]Dezembro!$B$28</f>
        <v>23.029166666666665</v>
      </c>
      <c r="Z25" s="15">
        <f>[21]Dezembro!$B$29</f>
        <v>26.025000000000002</v>
      </c>
      <c r="AA25" s="15">
        <f>[21]Dezembro!$B$30</f>
        <v>26.337500000000002</v>
      </c>
      <c r="AB25" s="15">
        <f>[21]Dezembro!$B$31</f>
        <v>26.062499999999996</v>
      </c>
      <c r="AC25" s="15">
        <f>[21]Dezembro!$B$32</f>
        <v>25.958333333333329</v>
      </c>
      <c r="AD25" s="15">
        <f>[21]Dezembro!$B$33</f>
        <v>24.537500000000005</v>
      </c>
      <c r="AE25" s="15">
        <f>[21]Dezembro!$B$34</f>
        <v>23.370833333333334</v>
      </c>
      <c r="AF25" s="15">
        <f>[21]Dezembro!$B$35</f>
        <v>23.866666666666664</v>
      </c>
      <c r="AG25" s="30">
        <f t="shared" si="3"/>
        <v>23.452956989247308</v>
      </c>
    </row>
    <row r="26" spans="1:33" ht="17.100000000000001" customHeight="1" x14ac:dyDescent="0.2">
      <c r="A26" s="56" t="s">
        <v>16</v>
      </c>
      <c r="B26" s="15">
        <f>[22]Dezembro!$B$5</f>
        <v>27.887499999999999</v>
      </c>
      <c r="C26" s="15">
        <f>[22]Dezembro!$B$6</f>
        <v>26.908333333333335</v>
      </c>
      <c r="D26" s="15">
        <f>[22]Dezembro!$B$7</f>
        <v>25.962499999999995</v>
      </c>
      <c r="E26" s="15">
        <f>[22]Dezembro!$B$8</f>
        <v>28.037499999999998</v>
      </c>
      <c r="F26" s="15">
        <f>[22]Dezembro!$B$9</f>
        <v>29.029166666666665</v>
      </c>
      <c r="G26" s="15">
        <f>[22]Dezembro!$B$10</f>
        <v>31.741666666666671</v>
      </c>
      <c r="H26" s="15">
        <f>[22]Dezembro!$B$11</f>
        <v>29.129166666666666</v>
      </c>
      <c r="I26" s="15">
        <f>[22]Dezembro!$B$12</f>
        <v>26.837499999999995</v>
      </c>
      <c r="J26" s="15">
        <f>[22]Dezembro!$B$13</f>
        <v>25.979166666666668</v>
      </c>
      <c r="K26" s="15">
        <f>[22]Dezembro!$B$14</f>
        <v>25.954166666666666</v>
      </c>
      <c r="L26" s="15">
        <f>[22]Dezembro!$B$15</f>
        <v>25.112499999999997</v>
      </c>
      <c r="M26" s="15">
        <f>[22]Dezembro!$B$16</f>
        <v>26.837499999999995</v>
      </c>
      <c r="N26" s="15">
        <f>[22]Dezembro!$B$17</f>
        <v>29.599999999999994</v>
      </c>
      <c r="O26" s="15">
        <f>[22]Dezembro!$B$18</f>
        <v>26.245833333333337</v>
      </c>
      <c r="P26" s="15">
        <f>[22]Dezembro!$B$19</f>
        <v>23.837499999999995</v>
      </c>
      <c r="Q26" s="15">
        <f>[22]Dezembro!$B$20</f>
        <v>26.383333333333336</v>
      </c>
      <c r="R26" s="15">
        <f>[22]Dezembro!$B$21</f>
        <v>27.112500000000001</v>
      </c>
      <c r="S26" s="15">
        <f>[22]Dezembro!$B$22</f>
        <v>28.416666666666668</v>
      </c>
      <c r="T26" s="15">
        <f>[22]Dezembro!$B$23</f>
        <v>26.574999999999992</v>
      </c>
      <c r="U26" s="15">
        <f>[22]Dezembro!$B$24</f>
        <v>25.670833333333334</v>
      </c>
      <c r="V26" s="15">
        <f>[22]Dezembro!$B$25</f>
        <v>27.016666666666666</v>
      </c>
      <c r="W26" s="15">
        <f>[22]Dezembro!$B$26</f>
        <v>26.520833333333329</v>
      </c>
      <c r="X26" s="15">
        <f>[22]Dezembro!$B$27</f>
        <v>26.212500000000002</v>
      </c>
      <c r="Y26" s="15">
        <f>[22]Dezembro!$B$28</f>
        <v>27.616666666666671</v>
      </c>
      <c r="Z26" s="15">
        <f>[22]Dezembro!$B$29</f>
        <v>29.483333333333331</v>
      </c>
      <c r="AA26" s="15">
        <f>[22]Dezembro!$B$30</f>
        <v>30.429166666666664</v>
      </c>
      <c r="AB26" s="15">
        <f>[22]Dezembro!$B$31</f>
        <v>30.779166666666669</v>
      </c>
      <c r="AC26" s="15">
        <f>[22]Dezembro!$B$32</f>
        <v>29.320833333333329</v>
      </c>
      <c r="AD26" s="15">
        <f>[22]Dezembro!$B$33</f>
        <v>29.845833333333335</v>
      </c>
      <c r="AE26" s="15">
        <f>[22]Dezembro!$B$34</f>
        <v>29.38333333333334</v>
      </c>
      <c r="AF26" s="15">
        <f>[22]Dezembro!$B$35</f>
        <v>30.720833333333328</v>
      </c>
      <c r="AG26" s="30">
        <f t="shared" si="3"/>
        <v>27.760887096774194</v>
      </c>
    </row>
    <row r="27" spans="1:33" ht="17.100000000000001" customHeight="1" x14ac:dyDescent="0.2">
      <c r="A27" s="14" t="s">
        <v>17</v>
      </c>
      <c r="B27" s="15">
        <f>[23]Dezembro!$B$5</f>
        <v>25.100000000000005</v>
      </c>
      <c r="C27" s="15">
        <f>[23]Dezembro!$B$6</f>
        <v>25.712500000000006</v>
      </c>
      <c r="D27" s="15">
        <f>[23]Dezembro!$B$7</f>
        <v>24.750000000000004</v>
      </c>
      <c r="E27" s="15">
        <f>[23]Dezembro!$B$8</f>
        <v>26.650000000000006</v>
      </c>
      <c r="F27" s="15">
        <f>[23]Dezembro!$B$9</f>
        <v>26.3125</v>
      </c>
      <c r="G27" s="15">
        <f>[23]Dezembro!$B$10</f>
        <v>27.358333333333331</v>
      </c>
      <c r="H27" s="15">
        <f>[23]Dezembro!$B$11</f>
        <v>23.704166666666669</v>
      </c>
      <c r="I27" s="15">
        <f>[23]Dezembro!$B$12</f>
        <v>24.125</v>
      </c>
      <c r="J27" s="15">
        <f>[23]Dezembro!$B$13</f>
        <v>23.995833333333326</v>
      </c>
      <c r="K27" s="15">
        <f>[23]Dezembro!$B$14</f>
        <v>25.237500000000001</v>
      </c>
      <c r="L27" s="15">
        <f>[23]Dezembro!$B$15</f>
        <v>25.466666666666658</v>
      </c>
      <c r="M27" s="15">
        <f>[23]Dezembro!$B$16</f>
        <v>25.912499999999998</v>
      </c>
      <c r="N27" s="15">
        <f>[23]Dezembro!$B$17</f>
        <v>24.729166666666668</v>
      </c>
      <c r="O27" s="15">
        <f>[23]Dezembro!$B$18</f>
        <v>24.625</v>
      </c>
      <c r="P27" s="15">
        <f>[23]Dezembro!$B$19</f>
        <v>23.362499999999997</v>
      </c>
      <c r="Q27" s="15">
        <f>[23]Dezembro!$B$20</f>
        <v>24.145833333333339</v>
      </c>
      <c r="R27" s="15">
        <f>[23]Dezembro!$B$21</f>
        <v>25.529166666666669</v>
      </c>
      <c r="S27" s="15">
        <f>[23]Dezembro!$B$22</f>
        <v>25.508333333333336</v>
      </c>
      <c r="T27" s="15">
        <f>[23]Dezembro!$B$23</f>
        <v>24.295833333333334</v>
      </c>
      <c r="U27" s="15">
        <f>[23]Dezembro!$B$24</f>
        <v>22.070833333333336</v>
      </c>
      <c r="V27" s="15">
        <f>[23]Dezembro!$B$25</f>
        <v>22.945833333333336</v>
      </c>
      <c r="W27" s="15">
        <f>[23]Dezembro!$B$26</f>
        <v>23.441666666666666</v>
      </c>
      <c r="X27" s="15">
        <f>[23]Dezembro!$B$27</f>
        <v>22.366666666666671</v>
      </c>
      <c r="Y27" s="15">
        <f>[23]Dezembro!$B$28</f>
        <v>25.008333333333336</v>
      </c>
      <c r="Z27" s="15">
        <f>[23]Dezembro!$B$29</f>
        <v>25.629166666666674</v>
      </c>
      <c r="AA27" s="15">
        <f>[23]Dezembro!$B$30</f>
        <v>26.883333333333329</v>
      </c>
      <c r="AB27" s="15">
        <f>[23]Dezembro!$B$31</f>
        <v>26.879166666666666</v>
      </c>
      <c r="AC27" s="15">
        <f>[23]Dezembro!$B$32</f>
        <v>27.083333333333332</v>
      </c>
      <c r="AD27" s="15">
        <f>[23]Dezembro!$B$33</f>
        <v>27.091666666666669</v>
      </c>
      <c r="AE27" s="15">
        <f>[23]Dezembro!$B$34</f>
        <v>24.216666666666665</v>
      </c>
      <c r="AF27" s="15">
        <f>[23]Dezembro!$B$35</f>
        <v>23.933333333333334</v>
      </c>
      <c r="AG27" s="30">
        <f t="shared" si="3"/>
        <v>24.970026881720436</v>
      </c>
    </row>
    <row r="28" spans="1:33" ht="17.100000000000001" customHeight="1" x14ac:dyDescent="0.2">
      <c r="A28" s="14" t="s">
        <v>18</v>
      </c>
      <c r="B28" s="15">
        <f>[24]Dezembro!$B$5</f>
        <v>23.704166666666666</v>
      </c>
      <c r="C28" s="15">
        <f>[24]Dezembro!$B$6</f>
        <v>24.012499999999999</v>
      </c>
      <c r="D28" s="15">
        <f>[24]Dezembro!$B$7</f>
        <v>23.958333333333329</v>
      </c>
      <c r="E28" s="15">
        <f>[24]Dezembro!$B$8</f>
        <v>25.387499999999999</v>
      </c>
      <c r="F28" s="15">
        <f>[24]Dezembro!$B$9</f>
        <v>25.908333333333331</v>
      </c>
      <c r="G28" s="15">
        <f>[24]Dezembro!$B$10</f>
        <v>26.737499999999997</v>
      </c>
      <c r="H28" s="15">
        <f>[24]Dezembro!$B$11</f>
        <v>25.229166666666671</v>
      </c>
      <c r="I28" s="15">
        <f>[24]Dezembro!$B$12</f>
        <v>22.620833333333334</v>
      </c>
      <c r="J28" s="15">
        <f>[24]Dezembro!$B$13</f>
        <v>22.616666666666664</v>
      </c>
      <c r="K28" s="15">
        <f>[24]Dezembro!$B$14</f>
        <v>23.195833333333336</v>
      </c>
      <c r="L28" s="15">
        <f>[24]Dezembro!$B$15</f>
        <v>22.508333333333329</v>
      </c>
      <c r="M28" s="15">
        <f>[24]Dezembro!$B$16</f>
        <v>23.191666666666666</v>
      </c>
      <c r="N28" s="15">
        <f>[24]Dezembro!$B$17</f>
        <v>23.0625</v>
      </c>
      <c r="O28" s="15">
        <f>[24]Dezembro!$B$18</f>
        <v>23.379166666666666</v>
      </c>
      <c r="P28" s="15">
        <f>[24]Dezembro!$B$19</f>
        <v>24.608333333333331</v>
      </c>
      <c r="Q28" s="15">
        <f>[24]Dezembro!$B$20</f>
        <v>23.070833333333329</v>
      </c>
      <c r="R28" s="15">
        <f>[24]Dezembro!$B$21</f>
        <v>22.975000000000005</v>
      </c>
      <c r="S28" s="15">
        <f>[24]Dezembro!$B$22</f>
        <v>23.629166666666666</v>
      </c>
      <c r="T28" s="15">
        <f>[24]Dezembro!$B$23</f>
        <v>23.441666666666663</v>
      </c>
      <c r="U28" s="15">
        <f>[24]Dezembro!$B$24</f>
        <v>21.829166666666666</v>
      </c>
      <c r="V28" s="15">
        <f>[24]Dezembro!$B$25</f>
        <v>21.508333333333329</v>
      </c>
      <c r="W28" s="15">
        <f>[24]Dezembro!$B$26</f>
        <v>20.962499999999999</v>
      </c>
      <c r="X28" s="15">
        <f>[24]Dezembro!$B$27</f>
        <v>21.349999999999998</v>
      </c>
      <c r="Y28" s="15">
        <f>[24]Dezembro!$B$28</f>
        <v>23.362500000000001</v>
      </c>
      <c r="Z28" s="15">
        <f>[24]Dezembro!$B$29</f>
        <v>24.779166666666669</v>
      </c>
      <c r="AA28" s="15">
        <f>[24]Dezembro!$B$30</f>
        <v>24.400000000000006</v>
      </c>
      <c r="AB28" s="15">
        <f>[24]Dezembro!$B$31</f>
        <v>25.308333333333334</v>
      </c>
      <c r="AC28" s="15">
        <f>[24]Dezembro!$B$32</f>
        <v>25.491666666666671</v>
      </c>
      <c r="AD28" s="15">
        <f>[24]Dezembro!$B$33</f>
        <v>26.95</v>
      </c>
      <c r="AE28" s="15" t="str">
        <f>[24]Dezembro!$B$34</f>
        <v>*</v>
      </c>
      <c r="AF28" s="15">
        <f>[24]Dezembro!$B$35</f>
        <v>25.338461538461541</v>
      </c>
      <c r="AG28" s="30">
        <f t="shared" si="3"/>
        <v>23.817254273504272</v>
      </c>
    </row>
    <row r="29" spans="1:33" ht="17.100000000000001" customHeight="1" x14ac:dyDescent="0.2">
      <c r="A29" s="14" t="s">
        <v>19</v>
      </c>
      <c r="B29" s="15">
        <f>[25]Dezembro!$B$5</f>
        <v>24.537500000000005</v>
      </c>
      <c r="C29" s="15">
        <f>[25]Dezembro!$B$6</f>
        <v>25.195833333333336</v>
      </c>
      <c r="D29" s="15">
        <f>[25]Dezembro!$B$7</f>
        <v>23.212500000000002</v>
      </c>
      <c r="E29" s="15">
        <f>[25]Dezembro!$B$8</f>
        <v>24.629166666666666</v>
      </c>
      <c r="F29" s="15">
        <f>[25]Dezembro!$B$9</f>
        <v>25.595833333333335</v>
      </c>
      <c r="G29" s="15">
        <f>[25]Dezembro!$B$10</f>
        <v>24.808333333333326</v>
      </c>
      <c r="H29" s="15">
        <f>[25]Dezembro!$B$11</f>
        <v>21.612499999999997</v>
      </c>
      <c r="I29" s="15">
        <f>[25]Dezembro!$B$12</f>
        <v>21.162499999999998</v>
      </c>
      <c r="J29" s="15">
        <f>[25]Dezembro!$B$13</f>
        <v>20.933333333333326</v>
      </c>
      <c r="K29" s="15">
        <f>[25]Dezembro!$B$14</f>
        <v>23.350000000000005</v>
      </c>
      <c r="L29" s="15">
        <f>[25]Dezembro!$B$15</f>
        <v>24.224999999999998</v>
      </c>
      <c r="M29" s="15">
        <f>[25]Dezembro!$B$16</f>
        <v>24.783333333333331</v>
      </c>
      <c r="N29" s="15">
        <f>[25]Dezembro!$B$17</f>
        <v>26.158333333333335</v>
      </c>
      <c r="O29" s="15">
        <f>[25]Dezembro!$B$18</f>
        <v>23.554166666666664</v>
      </c>
      <c r="P29" s="15">
        <f>[25]Dezembro!$B$19</f>
        <v>21.887500000000003</v>
      </c>
      <c r="Q29" s="15">
        <f>[25]Dezembro!$B$20</f>
        <v>23.387499999999999</v>
      </c>
      <c r="R29" s="15">
        <f>[25]Dezembro!$B$21</f>
        <v>25.208333333333332</v>
      </c>
      <c r="S29" s="15">
        <f>[25]Dezembro!$B$22</f>
        <v>26.183333333333326</v>
      </c>
      <c r="T29" s="15">
        <f>[25]Dezembro!$B$23</f>
        <v>23.350000000000005</v>
      </c>
      <c r="U29" s="15">
        <f>[25]Dezembro!$B$24</f>
        <v>22.274999999999995</v>
      </c>
      <c r="V29" s="15">
        <f>[25]Dezembro!$B$25</f>
        <v>23.145833333333339</v>
      </c>
      <c r="W29" s="15">
        <f>[25]Dezembro!$B$26</f>
        <v>23.387499999999999</v>
      </c>
      <c r="X29" s="15">
        <f>[25]Dezembro!$B$27</f>
        <v>23.933333333333334</v>
      </c>
      <c r="Y29" s="15">
        <f>[25]Dezembro!$B$28</f>
        <v>24.720833333333335</v>
      </c>
      <c r="Z29" s="15">
        <f>[25]Dezembro!$B$29</f>
        <v>27.508333333333326</v>
      </c>
      <c r="AA29" s="15">
        <f>[25]Dezembro!$B$30</f>
        <v>27.737499999999997</v>
      </c>
      <c r="AB29" s="15">
        <f>[25]Dezembro!$B$31</f>
        <v>28.133333333333329</v>
      </c>
      <c r="AC29" s="15">
        <f>[25]Dezembro!$B$32</f>
        <v>27.345833333333328</v>
      </c>
      <c r="AD29" s="15">
        <f>[25]Dezembro!$B$33</f>
        <v>24.479166666666661</v>
      </c>
      <c r="AE29" s="15">
        <f>[25]Dezembro!$B$34</f>
        <v>24.662499999999994</v>
      </c>
      <c r="AF29" s="15">
        <f>[25]Dezembro!$B$35</f>
        <v>25.591666666666669</v>
      </c>
      <c r="AG29" s="30">
        <f t="shared" si="3"/>
        <v>24.409543010752685</v>
      </c>
    </row>
    <row r="30" spans="1:33" ht="17.100000000000001" customHeight="1" x14ac:dyDescent="0.2">
      <c r="A30" s="14" t="s">
        <v>31</v>
      </c>
      <c r="B30" s="15">
        <f>[26]Dezembro!$B$5</f>
        <v>25.162500000000005</v>
      </c>
      <c r="C30" s="15">
        <f>[26]Dezembro!$B$6</f>
        <v>25.462500000000006</v>
      </c>
      <c r="D30" s="15">
        <f>[26]Dezembro!$B$7</f>
        <v>24.358333333333334</v>
      </c>
      <c r="E30" s="15">
        <f>[26]Dezembro!$B$8</f>
        <v>26.558333333333334</v>
      </c>
      <c r="F30" s="15">
        <f>[26]Dezembro!$B$9</f>
        <v>27.450000000000003</v>
      </c>
      <c r="G30" s="15">
        <f>[26]Dezembro!$B$10</f>
        <v>28.408333333333328</v>
      </c>
      <c r="H30" s="15">
        <f>[26]Dezembro!$B$11</f>
        <v>24.616666666666671</v>
      </c>
      <c r="I30" s="15">
        <f>[26]Dezembro!$B$12</f>
        <v>23.429166666666671</v>
      </c>
      <c r="J30" s="15">
        <f>[26]Dezembro!$B$13</f>
        <v>23.05</v>
      </c>
      <c r="K30" s="15">
        <f>[26]Dezembro!$B$14</f>
        <v>24.120833333333334</v>
      </c>
      <c r="L30" s="15">
        <f>[26]Dezembro!$B$15</f>
        <v>23.845833333333331</v>
      </c>
      <c r="M30" s="15">
        <f>[26]Dezembro!$B$16</f>
        <v>25.774999999999995</v>
      </c>
      <c r="N30" s="15">
        <f>[26]Dezembro!$B$17</f>
        <v>24.733333333333334</v>
      </c>
      <c r="O30" s="15">
        <f>[26]Dezembro!$B$18</f>
        <v>23.354166666666668</v>
      </c>
      <c r="P30" s="15">
        <f>[26]Dezembro!$B$19</f>
        <v>23.049999999999997</v>
      </c>
      <c r="Q30" s="15">
        <f>[26]Dezembro!$B$20</f>
        <v>23.925000000000001</v>
      </c>
      <c r="R30" s="15">
        <f>[26]Dezembro!$B$21</f>
        <v>24.516666666666666</v>
      </c>
      <c r="S30" s="15">
        <f>[26]Dezembro!$B$22</f>
        <v>25.741666666666671</v>
      </c>
      <c r="T30" s="15">
        <f>[26]Dezembro!$B$23</f>
        <v>26.066666666666666</v>
      </c>
      <c r="U30" s="15">
        <f>[26]Dezembro!$B$24</f>
        <v>23.733333333333331</v>
      </c>
      <c r="V30" s="15">
        <f>[26]Dezembro!$B$25</f>
        <v>21.979166666666668</v>
      </c>
      <c r="W30" s="15">
        <f>[26]Dezembro!$B$26</f>
        <v>23.504166666666663</v>
      </c>
      <c r="X30" s="15">
        <f>[26]Dezembro!$B$27</f>
        <v>22.108333333333331</v>
      </c>
      <c r="Y30" s="15">
        <f>[26]Dezembro!$B$28</f>
        <v>25.137499999999999</v>
      </c>
      <c r="Z30" s="15">
        <f>[26]Dezembro!$B$29</f>
        <v>26.387499999999999</v>
      </c>
      <c r="AA30" s="15">
        <f>[26]Dezembro!$B$30</f>
        <v>26.724999999999998</v>
      </c>
      <c r="AB30" s="15">
        <f>[26]Dezembro!$B$31</f>
        <v>26.937499999999996</v>
      </c>
      <c r="AC30" s="15">
        <f>[26]Dezembro!$B$32</f>
        <v>27.375000000000004</v>
      </c>
      <c r="AD30" s="15">
        <f>[26]Dezembro!$B$33</f>
        <v>26.462500000000002</v>
      </c>
      <c r="AE30" s="15">
        <f>[26]Dezembro!$B$34</f>
        <v>23.9375</v>
      </c>
      <c r="AF30" s="15">
        <f>[26]Dezembro!$B$35</f>
        <v>23.608333333333338</v>
      </c>
      <c r="AG30" s="30">
        <f t="shared" si="3"/>
        <v>24.887768817204307</v>
      </c>
    </row>
    <row r="31" spans="1:33" ht="17.100000000000001" customHeight="1" x14ac:dyDescent="0.2">
      <c r="A31" s="14" t="s">
        <v>51</v>
      </c>
      <c r="B31" s="15">
        <f>[27]Dezembro!$B$5</f>
        <v>25.133333333333329</v>
      </c>
      <c r="C31" s="15">
        <f>[27]Dezembro!$B$6</f>
        <v>26.054166666666664</v>
      </c>
      <c r="D31" s="15">
        <f>[27]Dezembro!$B$7</f>
        <v>25.720833333333342</v>
      </c>
      <c r="E31" s="15">
        <f>[27]Dezembro!$B$8</f>
        <v>26.099999999999998</v>
      </c>
      <c r="F31" s="15">
        <f>[27]Dezembro!$B$9</f>
        <v>26.987500000000001</v>
      </c>
      <c r="G31" s="15">
        <f>[27]Dezembro!$B$10</f>
        <v>27.625000000000004</v>
      </c>
      <c r="H31" s="15">
        <f>[27]Dezembro!$B$11</f>
        <v>26.958333333333332</v>
      </c>
      <c r="I31" s="15">
        <f>[27]Dezembro!$B$12</f>
        <v>24.004166666666666</v>
      </c>
      <c r="J31" s="15">
        <f>[27]Dezembro!$B$13</f>
        <v>24.854166666666661</v>
      </c>
      <c r="K31" s="15">
        <f>[27]Dezembro!$B$14</f>
        <v>25.508333333333336</v>
      </c>
      <c r="L31" s="15">
        <f>[27]Dezembro!$B$15</f>
        <v>24.150000000000002</v>
      </c>
      <c r="M31" s="15">
        <f>[27]Dezembro!$B$16</f>
        <v>25.974999999999994</v>
      </c>
      <c r="N31" s="15">
        <f>[27]Dezembro!$B$17</f>
        <v>25.295833333333334</v>
      </c>
      <c r="O31" s="15">
        <f>[27]Dezembro!$B$18</f>
        <v>23.591666666666669</v>
      </c>
      <c r="P31" s="15">
        <f>[27]Dezembro!$B$19</f>
        <v>25.237500000000001</v>
      </c>
      <c r="Q31" s="15">
        <f>[27]Dezembro!$B$20</f>
        <v>24.591666666666669</v>
      </c>
      <c r="R31" s="15">
        <f>[27]Dezembro!$B$21</f>
        <v>23.612499999999997</v>
      </c>
      <c r="S31" s="15">
        <f>[27]Dezembro!$B$22</f>
        <v>24.674999999999997</v>
      </c>
      <c r="T31" s="15">
        <f>[27]Dezembro!$B$23</f>
        <v>25.387500000000003</v>
      </c>
      <c r="U31" s="15">
        <f>[27]Dezembro!$B$24</f>
        <v>23.783333333333331</v>
      </c>
      <c r="V31" s="15">
        <f>[27]Dezembro!$B$25</f>
        <v>22.695833333333336</v>
      </c>
      <c r="W31" s="15">
        <f>[27]Dezembro!$B$26</f>
        <v>23.004166666666666</v>
      </c>
      <c r="X31" s="15">
        <f>[27]Dezembro!$B$27</f>
        <v>24.737499999999997</v>
      </c>
      <c r="Y31" s="15">
        <f>[27]Dezembro!$B$28</f>
        <v>25.325000000000003</v>
      </c>
      <c r="Z31" s="15">
        <f>[27]Dezembro!$B$29</f>
        <v>23.720833333333331</v>
      </c>
      <c r="AA31" s="15">
        <f>[27]Dezembro!$B$30</f>
        <v>25.433333333333334</v>
      </c>
      <c r="AB31" s="15">
        <f>[27]Dezembro!$B$31</f>
        <v>25.837500000000002</v>
      </c>
      <c r="AC31" s="15">
        <f>[27]Dezembro!$B$32</f>
        <v>26.558333333333334</v>
      </c>
      <c r="AD31" s="15">
        <f>[27]Dezembro!$B$33</f>
        <v>25.354166666666668</v>
      </c>
      <c r="AE31" s="15">
        <f>[27]Dezembro!$B$34</f>
        <v>24.225000000000005</v>
      </c>
      <c r="AF31" s="15">
        <f>[27]Dezembro!$B$35</f>
        <v>25.112499999999997</v>
      </c>
      <c r="AG31" s="30">
        <f t="shared" si="3"/>
        <v>25.072580645161288</v>
      </c>
    </row>
    <row r="32" spans="1:33" ht="17.100000000000001" customHeight="1" x14ac:dyDescent="0.2">
      <c r="A32" s="14" t="s">
        <v>20</v>
      </c>
      <c r="B32" s="15">
        <f>[28]Dezembro!$B$5</f>
        <v>25.666666666666668</v>
      </c>
      <c r="C32" s="15">
        <f>[28]Dezembro!$B$6</f>
        <v>26.591666666666669</v>
      </c>
      <c r="D32" s="15">
        <f>[28]Dezembro!$B$7</f>
        <v>27.120833333333334</v>
      </c>
      <c r="E32" s="15">
        <f>[28]Dezembro!$B$8</f>
        <v>28.129166666666663</v>
      </c>
      <c r="F32" s="15">
        <f>[28]Dezembro!$B$9</f>
        <v>30.095833333333335</v>
      </c>
      <c r="G32" s="15">
        <f>[28]Dezembro!$B$10</f>
        <v>28.5625</v>
      </c>
      <c r="H32" s="15">
        <f>[28]Dezembro!$B$11</f>
        <v>27.929166666666671</v>
      </c>
      <c r="I32" s="15">
        <f>[28]Dezembro!$B$12</f>
        <v>28.020833333333329</v>
      </c>
      <c r="J32" s="15">
        <f>[28]Dezembro!$B$13</f>
        <v>26.554166666666664</v>
      </c>
      <c r="K32" s="15">
        <f>[28]Dezembro!$B$14</f>
        <v>25.504166666666666</v>
      </c>
      <c r="L32" s="15">
        <f>[28]Dezembro!$B$15</f>
        <v>27.349999999999998</v>
      </c>
      <c r="M32" s="15">
        <f>[28]Dezembro!$B$16</f>
        <v>26.708333333333332</v>
      </c>
      <c r="N32" s="15">
        <f>[28]Dezembro!$B$17</f>
        <v>28.029166666666669</v>
      </c>
      <c r="O32" s="15">
        <f>[28]Dezembro!$B$18</f>
        <v>27.875</v>
      </c>
      <c r="P32" s="15">
        <f>[28]Dezembro!$B$19</f>
        <v>27.554166666666664</v>
      </c>
      <c r="Q32" s="15">
        <f>[28]Dezembro!$B$20</f>
        <v>25.687499999999996</v>
      </c>
      <c r="R32" s="15">
        <f>[28]Dezembro!$B$21</f>
        <v>27.425000000000008</v>
      </c>
      <c r="S32" s="15">
        <f>[28]Dezembro!$B$22</f>
        <v>28.695833333333336</v>
      </c>
      <c r="T32" s="15">
        <f>[28]Dezembro!$B$23</f>
        <v>24.783333333333328</v>
      </c>
      <c r="U32" s="15">
        <f>[28]Dezembro!$B$24</f>
        <v>24.541666666666668</v>
      </c>
      <c r="V32" s="15">
        <f>[28]Dezembro!$B$25</f>
        <v>22.899999999999995</v>
      </c>
      <c r="W32" s="15">
        <f>[28]Dezembro!$B$26</f>
        <v>25.154166666666665</v>
      </c>
      <c r="X32" s="15">
        <f>[28]Dezembro!$B$27</f>
        <v>27.433333333333326</v>
      </c>
      <c r="Y32" s="15">
        <f>[28]Dezembro!$B$28</f>
        <v>28.308333333333334</v>
      </c>
      <c r="Z32" s="15">
        <f>[28]Dezembro!$B$29</f>
        <v>29.966666666666665</v>
      </c>
      <c r="AA32" s="15">
        <f>[28]Dezembro!$B$30</f>
        <v>29.720833333333328</v>
      </c>
      <c r="AB32" s="15">
        <f>[28]Dezembro!$B$31</f>
        <v>29.304166666666671</v>
      </c>
      <c r="AC32" s="15">
        <f>[28]Dezembro!$B$32</f>
        <v>27.866666666666674</v>
      </c>
      <c r="AD32" s="15">
        <f>[28]Dezembro!$B$33</f>
        <v>28.504166666666674</v>
      </c>
      <c r="AE32" s="15">
        <f>[28]Dezembro!$B$34</f>
        <v>26.937499999999989</v>
      </c>
      <c r="AF32" s="15">
        <f>[28]Dezembro!$B$35</f>
        <v>26.183333333333326</v>
      </c>
      <c r="AG32" s="30">
        <f t="shared" si="2"/>
        <v>27.261424731182796</v>
      </c>
    </row>
    <row r="33" spans="1:38" s="5" customFormat="1" ht="17.100000000000001" customHeight="1" x14ac:dyDescent="0.2">
      <c r="A33" s="24" t="s">
        <v>34</v>
      </c>
      <c r="B33" s="25">
        <f t="shared" ref="B33:AG33" si="4">AVERAGE(B5:B32)</f>
        <v>25.558630952380952</v>
      </c>
      <c r="C33" s="25">
        <f t="shared" si="4"/>
        <v>25.562351190476189</v>
      </c>
      <c r="D33" s="25">
        <f t="shared" si="4"/>
        <v>25.049255952380946</v>
      </c>
      <c r="E33" s="25">
        <f t="shared" si="4"/>
        <v>26.441964285714285</v>
      </c>
      <c r="F33" s="25">
        <f t="shared" si="4"/>
        <v>27.329761904761906</v>
      </c>
      <c r="G33" s="25">
        <f t="shared" si="4"/>
        <v>27.723214285714278</v>
      </c>
      <c r="H33" s="25">
        <f t="shared" si="4"/>
        <v>25.01205357142857</v>
      </c>
      <c r="I33" s="25">
        <f t="shared" si="4"/>
        <v>24.368452380952384</v>
      </c>
      <c r="J33" s="25">
        <f t="shared" si="4"/>
        <v>24.027283902691501</v>
      </c>
      <c r="K33" s="25">
        <f t="shared" si="4"/>
        <v>24.847336525189782</v>
      </c>
      <c r="L33" s="25">
        <f t="shared" si="4"/>
        <v>24.998040413533829</v>
      </c>
      <c r="M33" s="25">
        <f t="shared" si="4"/>
        <v>25.882291666666667</v>
      </c>
      <c r="N33" s="25">
        <f t="shared" si="4"/>
        <v>26.500299467613132</v>
      </c>
      <c r="O33" s="25">
        <f t="shared" si="4"/>
        <v>25.069365970072237</v>
      </c>
      <c r="P33" s="25">
        <f t="shared" si="4"/>
        <v>24.80237720088035</v>
      </c>
      <c r="Q33" s="25">
        <f t="shared" si="4"/>
        <v>24.600740740740747</v>
      </c>
      <c r="R33" s="25">
        <f t="shared" si="4"/>
        <v>25.468181818181819</v>
      </c>
      <c r="S33" s="25">
        <f t="shared" si="4"/>
        <v>26.090502244668908</v>
      </c>
      <c r="T33" s="25">
        <f t="shared" si="4"/>
        <v>25.058836553945259</v>
      </c>
      <c r="U33" s="25">
        <f t="shared" si="4"/>
        <v>23.518981481481479</v>
      </c>
      <c r="V33" s="25">
        <f t="shared" si="4"/>
        <v>22.913425925925928</v>
      </c>
      <c r="W33" s="25">
        <f t="shared" si="4"/>
        <v>23.576388888888893</v>
      </c>
      <c r="X33" s="25">
        <f t="shared" si="4"/>
        <v>23.99775228126677</v>
      </c>
      <c r="Y33" s="25">
        <f t="shared" si="4"/>
        <v>25.521306818181817</v>
      </c>
      <c r="Z33" s="25">
        <f t="shared" si="4"/>
        <v>26.820914502164506</v>
      </c>
      <c r="AA33" s="25">
        <f t="shared" si="4"/>
        <v>27.312351190476186</v>
      </c>
      <c r="AB33" s="25">
        <f t="shared" si="4"/>
        <v>27.19404761904762</v>
      </c>
      <c r="AC33" s="25">
        <f t="shared" si="4"/>
        <v>27.098958333333336</v>
      </c>
      <c r="AD33" s="25">
        <f t="shared" si="4"/>
        <v>26.670089285714287</v>
      </c>
      <c r="AE33" s="25">
        <f t="shared" si="4"/>
        <v>25.298148148148151</v>
      </c>
      <c r="AF33" s="25">
        <f t="shared" si="4"/>
        <v>25.509260531135528</v>
      </c>
      <c r="AG33" s="30">
        <f t="shared" si="4"/>
        <v>25.501784268488088</v>
      </c>
      <c r="AH33" s="8"/>
    </row>
    <row r="34" spans="1:38" x14ac:dyDescent="0.2">
      <c r="A34" s="57"/>
      <c r="B34" s="58"/>
      <c r="C34" s="58"/>
      <c r="D34" s="58" t="s">
        <v>64</v>
      </c>
      <c r="E34" s="58"/>
      <c r="F34" s="58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0"/>
      <c r="AE34" s="61"/>
      <c r="AF34" s="62"/>
      <c r="AG34" s="63"/>
    </row>
    <row r="35" spans="1:38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66"/>
    </row>
    <row r="36" spans="1:38" x14ac:dyDescent="0.2">
      <c r="A36" s="67"/>
      <c r="B36" s="65"/>
      <c r="C36" s="65"/>
      <c r="D36" s="65"/>
      <c r="E36" s="65"/>
      <c r="F36" s="65"/>
      <c r="G36" s="65"/>
      <c r="H36" s="65"/>
      <c r="I36" s="65"/>
      <c r="J36" s="68"/>
      <c r="K36" s="68"/>
      <c r="L36" s="68"/>
      <c r="M36" s="68" t="s">
        <v>54</v>
      </c>
      <c r="N36" s="68"/>
      <c r="O36" s="68"/>
      <c r="P36" s="68"/>
      <c r="Q36" s="65"/>
      <c r="R36" s="65"/>
      <c r="S36" s="65"/>
      <c r="T36" s="117" t="s">
        <v>67</v>
      </c>
      <c r="U36" s="117"/>
      <c r="V36" s="117"/>
      <c r="W36" s="117"/>
      <c r="X36" s="117"/>
      <c r="Y36" s="68"/>
      <c r="Z36" s="68"/>
      <c r="AA36" s="68"/>
      <c r="AB36" s="68"/>
      <c r="AC36" s="65"/>
      <c r="AD36" s="65"/>
      <c r="AE36" s="65"/>
      <c r="AF36" s="65"/>
      <c r="AG36" s="66"/>
    </row>
    <row r="37" spans="1:38" x14ac:dyDescent="0.2">
      <c r="A37" s="57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5"/>
      <c r="P37" s="65"/>
      <c r="Q37" s="65"/>
      <c r="R37" s="65"/>
      <c r="S37" s="65"/>
      <c r="T37" s="69"/>
      <c r="U37" s="69"/>
      <c r="V37" s="69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70"/>
    </row>
    <row r="38" spans="1:38" ht="13.5" thickBot="1" x14ac:dyDescent="0.25">
      <c r="A38" s="71"/>
      <c r="B38" s="72"/>
      <c r="C38" s="72"/>
      <c r="D38" s="72"/>
      <c r="E38" s="72"/>
      <c r="F38" s="72"/>
      <c r="G38" s="72"/>
      <c r="H38" s="72"/>
      <c r="I38" s="72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3"/>
      <c r="AE38" s="73"/>
      <c r="AF38" s="73"/>
      <c r="AG38" s="75"/>
      <c r="AH38" s="54"/>
      <c r="AI38" s="54"/>
      <c r="AJ38" s="54"/>
      <c r="AK38" s="54"/>
      <c r="AL38" s="54"/>
    </row>
    <row r="39" spans="1:38" x14ac:dyDescent="0.2">
      <c r="C39" s="54"/>
      <c r="D39" s="54"/>
      <c r="E39" s="54"/>
      <c r="F39" s="54"/>
      <c r="G39" s="54"/>
      <c r="H39" s="54"/>
      <c r="I39" s="55"/>
      <c r="J39" s="54"/>
      <c r="K39" s="54"/>
      <c r="L39" s="54"/>
      <c r="M39" s="54"/>
      <c r="N39" s="54"/>
      <c r="O39" s="54"/>
      <c r="P39" s="54"/>
    </row>
    <row r="40" spans="1:38" x14ac:dyDescent="0.2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2" t="s">
        <v>52</v>
      </c>
    </row>
    <row r="42" spans="1:38" x14ac:dyDescent="0.2">
      <c r="O42" s="2" t="s">
        <v>52</v>
      </c>
    </row>
    <row r="46" spans="1:38" x14ac:dyDescent="0.2">
      <c r="H46" s="2" t="s">
        <v>52</v>
      </c>
      <c r="V46" s="2" t="s">
        <v>52</v>
      </c>
    </row>
    <row r="47" spans="1:38" x14ac:dyDescent="0.2">
      <c r="K47" s="2" t="s">
        <v>52</v>
      </c>
    </row>
    <row r="49" spans="5:5" x14ac:dyDescent="0.2">
      <c r="E49" s="2" t="s">
        <v>52</v>
      </c>
    </row>
  </sheetData>
  <sheetProtection password="C6EC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topLeftCell="G7" zoomScale="90" zoomScaleNormal="90" workbookViewId="0">
      <selection activeCell="Y53" sqref="Y53"/>
    </sheetView>
  </sheetViews>
  <sheetFormatPr defaultRowHeight="12.75" x14ac:dyDescent="0.2"/>
  <cols>
    <col min="1" max="1" width="23.28515625" style="2" customWidth="1"/>
    <col min="2" max="2" width="7.7109375" style="2" bestFit="1" customWidth="1"/>
    <col min="3" max="3" width="6.28515625" style="2" customWidth="1"/>
    <col min="4" max="4" width="6.7109375" style="2" customWidth="1"/>
    <col min="5" max="5" width="6.140625" style="2" customWidth="1"/>
    <col min="6" max="6" width="7.7109375" style="2" customWidth="1"/>
    <col min="7" max="7" width="6.85546875" style="2" customWidth="1"/>
    <col min="8" max="8" width="6.140625" style="2" customWidth="1"/>
    <col min="9" max="9" width="6.5703125" style="2" customWidth="1"/>
    <col min="10" max="10" width="6.7109375" style="2" customWidth="1"/>
    <col min="11" max="11" width="6.28515625" style="2" customWidth="1"/>
    <col min="12" max="12" width="6.42578125" style="2" customWidth="1"/>
    <col min="13" max="13" width="6" style="2" customWidth="1"/>
    <col min="14" max="14" width="6.7109375" style="2" customWidth="1"/>
    <col min="15" max="15" width="6.28515625" style="2" customWidth="1"/>
    <col min="16" max="16" width="6.140625" style="2" customWidth="1"/>
    <col min="17" max="17" width="6.42578125" style="2" customWidth="1"/>
    <col min="18" max="19" width="6.140625" style="2" customWidth="1"/>
    <col min="20" max="20" width="7.140625" style="2" bestFit="1" customWidth="1"/>
    <col min="21" max="21" width="7.140625" style="2" customWidth="1"/>
    <col min="22" max="22" width="6.85546875" style="2" customWidth="1"/>
    <col min="23" max="23" width="6.5703125" style="2" bestFit="1" customWidth="1"/>
    <col min="24" max="24" width="6" style="2" customWidth="1"/>
    <col min="25" max="25" width="7.140625" style="2" customWidth="1"/>
    <col min="26" max="26" width="6.42578125" style="2" customWidth="1"/>
    <col min="27" max="29" width="6.140625" style="2" customWidth="1"/>
    <col min="30" max="30" width="6.42578125" style="2" customWidth="1"/>
    <col min="31" max="32" width="7" style="2" customWidth="1"/>
    <col min="33" max="33" width="7.28515625" style="9" customWidth="1"/>
    <col min="34" max="34" width="7.85546875" style="1" customWidth="1"/>
    <col min="35" max="35" width="14.85546875" style="13" customWidth="1"/>
  </cols>
  <sheetData>
    <row r="1" spans="1:37" ht="20.100000000000001" customHeight="1" x14ac:dyDescent="0.2">
      <c r="A1" s="130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05"/>
    </row>
    <row r="2" spans="1:37" s="4" customFormat="1" ht="20.100000000000001" customHeight="1" x14ac:dyDescent="0.2">
      <c r="A2" s="129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06" t="s">
        <v>45</v>
      </c>
    </row>
    <row r="3" spans="1:37" s="5" customFormat="1" ht="20.100000000000001" customHeight="1" x14ac:dyDescent="0.2">
      <c r="A3" s="129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35" t="s">
        <v>44</v>
      </c>
      <c r="AH3" s="33" t="s">
        <v>41</v>
      </c>
      <c r="AI3" s="106" t="s">
        <v>46</v>
      </c>
    </row>
    <row r="4" spans="1:37" s="5" customFormat="1" ht="20.100000000000001" customHeight="1" x14ac:dyDescent="0.2">
      <c r="A4" s="129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  <c r="AH4" s="33" t="s">
        <v>39</v>
      </c>
      <c r="AI4" s="107"/>
    </row>
    <row r="5" spans="1:37" s="5" customFormat="1" ht="20.100000000000001" customHeight="1" x14ac:dyDescent="0.2">
      <c r="A5" s="108" t="s">
        <v>47</v>
      </c>
      <c r="B5" s="15">
        <f>[1]Dezembro!$K$5</f>
        <v>0</v>
      </c>
      <c r="C5" s="15">
        <f>[1]Dezembro!$K$6</f>
        <v>1</v>
      </c>
      <c r="D5" s="15">
        <f>[1]Dezembro!$K$7</f>
        <v>3.8</v>
      </c>
      <c r="E5" s="15">
        <f>[1]Dezembro!$K$8</f>
        <v>5.3999999999999995</v>
      </c>
      <c r="F5" s="15">
        <f>[1]Dezembro!$K$9</f>
        <v>0</v>
      </c>
      <c r="G5" s="15">
        <f>[1]Dezembro!$K$10</f>
        <v>5</v>
      </c>
      <c r="H5" s="15">
        <f>[1]Dezembro!$K$11</f>
        <v>31.8</v>
      </c>
      <c r="I5" s="15">
        <f>[1]Dezembro!$K$12</f>
        <v>6</v>
      </c>
      <c r="J5" s="15">
        <f>[1]Dezembro!$K$13</f>
        <v>11.799999999999999</v>
      </c>
      <c r="K5" s="15">
        <f>[1]Dezembro!$K$14</f>
        <v>0.6</v>
      </c>
      <c r="L5" s="15">
        <f>[1]Dezembro!$K$15</f>
        <v>0</v>
      </c>
      <c r="M5" s="15">
        <f>[1]Dezembro!$K$16</f>
        <v>11.2</v>
      </c>
      <c r="N5" s="15">
        <f>[1]Dezembro!$K$17</f>
        <v>0.60000000000000009</v>
      </c>
      <c r="O5" s="15">
        <f>[1]Dezembro!$K$18</f>
        <v>0</v>
      </c>
      <c r="P5" s="15">
        <f>[1]Dezembro!$K$19</f>
        <v>0</v>
      </c>
      <c r="Q5" s="15">
        <f>[1]Dezembro!$K$20</f>
        <v>0</v>
      </c>
      <c r="R5" s="15">
        <f>[1]Dezembro!$K$21</f>
        <v>0</v>
      </c>
      <c r="S5" s="15">
        <f>[1]Dezembro!$K$22</f>
        <v>0</v>
      </c>
      <c r="T5" s="15">
        <f>[1]Dezembro!$K$23</f>
        <v>0.2</v>
      </c>
      <c r="U5" s="15">
        <f>[1]Dezembro!$K$24</f>
        <v>36.400000000000006</v>
      </c>
      <c r="V5" s="15">
        <f>[1]Dezembro!$K$25</f>
        <v>8.4</v>
      </c>
      <c r="W5" s="15">
        <f>[1]Dezembro!$K$26</f>
        <v>14.2</v>
      </c>
      <c r="X5" s="15">
        <f>[1]Dezembro!$K$27</f>
        <v>0.2</v>
      </c>
      <c r="Y5" s="15">
        <f>[1]Dezembro!$K$28</f>
        <v>2.8000000000000003</v>
      </c>
      <c r="Z5" s="15">
        <f>[1]Dezembro!$K$29</f>
        <v>1.2</v>
      </c>
      <c r="AA5" s="15">
        <f>[1]Dezembro!$K$30</f>
        <v>0</v>
      </c>
      <c r="AB5" s="15">
        <f>[1]Dezembro!$K$31</f>
        <v>6</v>
      </c>
      <c r="AC5" s="15">
        <f>[1]Dezembro!$K$32</f>
        <v>0</v>
      </c>
      <c r="AD5" s="15">
        <f>[1]Dezembro!$K$33</f>
        <v>0</v>
      </c>
      <c r="AE5" s="15">
        <f>[1]Dezembro!$K$34</f>
        <v>3.8000000000000007</v>
      </c>
      <c r="AF5" s="15">
        <f>[1]Dezembro!$K$35</f>
        <v>6</v>
      </c>
      <c r="AG5" s="29">
        <f>SUM(B5:AF5)</f>
        <v>156.4</v>
      </c>
      <c r="AH5" s="31">
        <f>MAX(B5:AF5)</f>
        <v>36.400000000000006</v>
      </c>
      <c r="AI5" s="109">
        <f>COUNTIF(B5:AF5,"=0,0")</f>
        <v>11</v>
      </c>
    </row>
    <row r="6" spans="1:37" ht="17.100000000000001" customHeight="1" x14ac:dyDescent="0.2">
      <c r="A6" s="108" t="s">
        <v>0</v>
      </c>
      <c r="B6" s="15">
        <f>[2]Dezembro!$K$5</f>
        <v>0</v>
      </c>
      <c r="C6" s="15">
        <f>[2]Dezembro!$K$6</f>
        <v>5</v>
      </c>
      <c r="D6" s="15">
        <f>[2]Dezembro!$K$7</f>
        <v>13.2</v>
      </c>
      <c r="E6" s="15">
        <f>[2]Dezembro!$K$8</f>
        <v>0.2</v>
      </c>
      <c r="F6" s="15">
        <f>[2]Dezembro!$K$9</f>
        <v>0</v>
      </c>
      <c r="G6" s="15">
        <f>[2]Dezembro!$K$10</f>
        <v>9.6</v>
      </c>
      <c r="H6" s="15">
        <f>[2]Dezembro!$K$11</f>
        <v>20.2</v>
      </c>
      <c r="I6" s="15">
        <f>[2]Dezembro!$K$12</f>
        <v>16.600000000000001</v>
      </c>
      <c r="J6" s="15">
        <f>[2]Dezembro!$K$13</f>
        <v>91.6</v>
      </c>
      <c r="K6" s="15">
        <f>[2]Dezembro!$K$14</f>
        <v>4</v>
      </c>
      <c r="L6" s="15">
        <f>[2]Dezembro!$K$15</f>
        <v>3.6000000000000005</v>
      </c>
      <c r="M6" s="15">
        <f>[2]Dezembro!$K$16</f>
        <v>0.8</v>
      </c>
      <c r="N6" s="15">
        <f>[2]Dezembro!$K$17</f>
        <v>0</v>
      </c>
      <c r="O6" s="15">
        <f>[2]Dezembro!$K$18</f>
        <v>0</v>
      </c>
      <c r="P6" s="15">
        <f>[2]Dezembro!$K$19</f>
        <v>0</v>
      </c>
      <c r="Q6" s="15">
        <f>[2]Dezembro!$K$20</f>
        <v>0</v>
      </c>
      <c r="R6" s="15">
        <f>[2]Dezembro!$K$21</f>
        <v>0.4</v>
      </c>
      <c r="S6" s="15">
        <f>[2]Dezembro!$K$22</f>
        <v>0</v>
      </c>
      <c r="T6" s="15">
        <f>[2]Dezembro!$K$23</f>
        <v>12.2</v>
      </c>
      <c r="U6" s="15">
        <f>[2]Dezembro!$K$24</f>
        <v>26.800000000000004</v>
      </c>
      <c r="V6" s="15">
        <f>[2]Dezembro!$K$25</f>
        <v>0</v>
      </c>
      <c r="W6" s="15">
        <f>[2]Dezembro!$K$26</f>
        <v>11.2</v>
      </c>
      <c r="X6" s="15">
        <f>[2]Dezembro!$K$27</f>
        <v>6.0000000000000009</v>
      </c>
      <c r="Y6" s="15">
        <f>[2]Dezembro!$K$28</f>
        <v>0</v>
      </c>
      <c r="Z6" s="15">
        <f>[2]Dezembro!$K$29</f>
        <v>0</v>
      </c>
      <c r="AA6" s="15">
        <f>[2]Dezembro!$K$30</f>
        <v>0</v>
      </c>
      <c r="AB6" s="15">
        <f>[2]Dezembro!$K$31</f>
        <v>2.8000000000000003</v>
      </c>
      <c r="AC6" s="15">
        <f>[2]Dezembro!$K$32</f>
        <v>0.2</v>
      </c>
      <c r="AD6" s="15">
        <f>[2]Dezembro!$K$33</f>
        <v>0</v>
      </c>
      <c r="AE6" s="15">
        <f>[2]Dezembro!$K$34</f>
        <v>22.799999999999997</v>
      </c>
      <c r="AF6" s="15">
        <f>[2]Dezembro!$K$35</f>
        <v>1.5999999999999999</v>
      </c>
      <c r="AG6" s="30">
        <f t="shared" ref="AG6:AG17" si="1">SUM(B6:AF6)</f>
        <v>248.79999999999998</v>
      </c>
      <c r="AH6" s="32">
        <f>MAX(B6:AF6)</f>
        <v>91.6</v>
      </c>
      <c r="AI6" s="109">
        <f t="shared" ref="AI6:AI30" si="2">COUNTIF(B6:AF6,"=0,0")</f>
        <v>12</v>
      </c>
    </row>
    <row r="7" spans="1:37" ht="17.100000000000001" customHeight="1" x14ac:dyDescent="0.2">
      <c r="A7" s="108" t="s">
        <v>1</v>
      </c>
      <c r="B7" s="15">
        <f>[3]Dezembro!$K$5</f>
        <v>0</v>
      </c>
      <c r="C7" s="15">
        <f>[3]Dezembro!$K$6</f>
        <v>34</v>
      </c>
      <c r="D7" s="15">
        <f>[3]Dezembro!$K$7</f>
        <v>0.8</v>
      </c>
      <c r="E7" s="15">
        <f>[3]Dezembro!$K$8</f>
        <v>6.6</v>
      </c>
      <c r="F7" s="15">
        <f>[3]Dezembro!$K$9</f>
        <v>0</v>
      </c>
      <c r="G7" s="15">
        <f>[3]Dezembro!$K$10</f>
        <v>0</v>
      </c>
      <c r="H7" s="15">
        <f>[3]Dezembro!$K$11</f>
        <v>8.8000000000000007</v>
      </c>
      <c r="I7" s="15">
        <f>[3]Dezembro!$K$12</f>
        <v>0</v>
      </c>
      <c r="J7" s="15">
        <f>[3]Dezembro!$K$13</f>
        <v>6.8000000000000007</v>
      </c>
      <c r="K7" s="15">
        <f>[3]Dezembro!$K$14</f>
        <v>0.2</v>
      </c>
      <c r="L7" s="15">
        <f>[3]Dezembro!$K$15</f>
        <v>7.2</v>
      </c>
      <c r="M7" s="15">
        <f>[3]Dezembro!$K$16</f>
        <v>0</v>
      </c>
      <c r="N7" s="15">
        <f>[3]Dezembro!$K$17</f>
        <v>7</v>
      </c>
      <c r="O7" s="15">
        <f>[3]Dezembro!$K$18</f>
        <v>14.6</v>
      </c>
      <c r="P7" s="15">
        <f>[3]Dezembro!$K$19</f>
        <v>0</v>
      </c>
      <c r="Q7" s="15">
        <f>[3]Dezembro!$K$20</f>
        <v>0</v>
      </c>
      <c r="R7" s="15">
        <f>[3]Dezembro!$K$21</f>
        <v>7.4</v>
      </c>
      <c r="S7" s="15">
        <f>[3]Dezembro!$K$22</f>
        <v>0</v>
      </c>
      <c r="T7" s="15">
        <f>[3]Dezembro!$K$23</f>
        <v>0</v>
      </c>
      <c r="U7" s="15">
        <f>[3]Dezembro!$K$24</f>
        <v>19</v>
      </c>
      <c r="V7" s="15">
        <f>[3]Dezembro!$K$25</f>
        <v>39.6</v>
      </c>
      <c r="W7" s="15">
        <f>[3]Dezembro!$K$26</f>
        <v>0</v>
      </c>
      <c r="X7" s="15">
        <f>[3]Dezembro!$K$27</f>
        <v>8.3999999999999986</v>
      </c>
      <c r="Y7" s="15">
        <f>[3]Dezembro!$K$28</f>
        <v>0.2</v>
      </c>
      <c r="Z7" s="15">
        <f>[3]Dezembro!$K$29</f>
        <v>0.4</v>
      </c>
      <c r="AA7" s="15">
        <f>[3]Dezembro!$K$30</f>
        <v>0</v>
      </c>
      <c r="AB7" s="15">
        <f>[3]Dezembro!$K$31</f>
        <v>0</v>
      </c>
      <c r="AC7" s="15">
        <f>[3]Dezembro!$K$32</f>
        <v>0</v>
      </c>
      <c r="AD7" s="15">
        <f>[3]Dezembro!$K$33</f>
        <v>0</v>
      </c>
      <c r="AE7" s="15">
        <f>[3]Dezembro!$K$34</f>
        <v>0.8</v>
      </c>
      <c r="AF7" s="15">
        <f>[3]Dezembro!$K$35</f>
        <v>0</v>
      </c>
      <c r="AG7" s="30">
        <f t="shared" si="1"/>
        <v>161.80000000000001</v>
      </c>
      <c r="AH7" s="32">
        <f t="shared" ref="AH7:AH17" si="3">MAX(B7:AF7)</f>
        <v>39.6</v>
      </c>
      <c r="AI7" s="109">
        <f t="shared" si="2"/>
        <v>15</v>
      </c>
    </row>
    <row r="8" spans="1:37" ht="17.100000000000001" customHeight="1" x14ac:dyDescent="0.2">
      <c r="A8" s="108" t="s">
        <v>55</v>
      </c>
      <c r="B8" s="15">
        <f>[4]Dezembro!$K$5</f>
        <v>0</v>
      </c>
      <c r="C8" s="15">
        <f>[4]Dezembro!$K$6</f>
        <v>0</v>
      </c>
      <c r="D8" s="15">
        <f>[4]Dezembro!$K$7</f>
        <v>1.6</v>
      </c>
      <c r="E8" s="15">
        <f>[4]Dezembro!$K$8</f>
        <v>0.4</v>
      </c>
      <c r="F8" s="15">
        <f>[4]Dezembro!$K$9</f>
        <v>0</v>
      </c>
      <c r="G8" s="15">
        <f>[4]Dezembro!$K$10</f>
        <v>0.8</v>
      </c>
      <c r="H8" s="15">
        <f>[4]Dezembro!$K$11</f>
        <v>8.1999999999999993</v>
      </c>
      <c r="I8" s="15">
        <f>[4]Dezembro!$K$12</f>
        <v>4</v>
      </c>
      <c r="J8" s="15">
        <f>[4]Dezembro!$K$13</f>
        <v>10.199999999999999</v>
      </c>
      <c r="K8" s="15">
        <f>[4]Dezembro!$K$14</f>
        <v>17.399999999999999</v>
      </c>
      <c r="L8" s="15">
        <f>[4]Dezembro!$K$15</f>
        <v>15.399999999999997</v>
      </c>
      <c r="M8" s="15">
        <f>[4]Dezembro!$K$16</f>
        <v>0.60000000000000009</v>
      </c>
      <c r="N8" s="15">
        <f>[4]Dezembro!$K$17</f>
        <v>8.6</v>
      </c>
      <c r="O8" s="15">
        <f>[4]Dezembro!$K$18</f>
        <v>0</v>
      </c>
      <c r="P8" s="15">
        <f>[4]Dezembro!$K$19</f>
        <v>0</v>
      </c>
      <c r="Q8" s="15">
        <f>[4]Dezembro!$K$20</f>
        <v>0</v>
      </c>
      <c r="R8" s="15">
        <f>[4]Dezembro!$K$21</f>
        <v>0</v>
      </c>
      <c r="S8" s="15">
        <f>[4]Dezembro!$K$22</f>
        <v>0.2</v>
      </c>
      <c r="T8" s="15">
        <f>[4]Dezembro!$K$23</f>
        <v>0</v>
      </c>
      <c r="U8" s="15">
        <f>[4]Dezembro!$K$24</f>
        <v>39.4</v>
      </c>
      <c r="V8" s="15">
        <f>[4]Dezembro!$K$25</f>
        <v>7.4</v>
      </c>
      <c r="W8" s="15">
        <f>[4]Dezembro!$K$26</f>
        <v>2</v>
      </c>
      <c r="X8" s="15">
        <f>[4]Dezembro!$K$27</f>
        <v>20.399999999999999</v>
      </c>
      <c r="Y8" s="15">
        <f>[4]Dezembro!$K$28</f>
        <v>1.2</v>
      </c>
      <c r="Z8" s="15">
        <f>[4]Dezembro!$K$29</f>
        <v>0.2</v>
      </c>
      <c r="AA8" s="15">
        <f>[4]Dezembro!$K$30</f>
        <v>0</v>
      </c>
      <c r="AB8" s="15">
        <f>[4]Dezembro!$K$31</f>
        <v>40.200000000000003</v>
      </c>
      <c r="AC8" s="15">
        <f>[4]Dezembro!$K$32</f>
        <v>0.4</v>
      </c>
      <c r="AD8" s="15">
        <f>[4]Dezembro!$K$33</f>
        <v>0.2</v>
      </c>
      <c r="AE8" s="15">
        <f>[4]Dezembro!$K$34</f>
        <v>50.8</v>
      </c>
      <c r="AF8" s="15">
        <f>[4]Dezembro!$K$35</f>
        <v>5.4</v>
      </c>
      <c r="AG8" s="30">
        <f t="shared" ref="AG8" si="4">SUM(B8:AF8)</f>
        <v>234.99999999999997</v>
      </c>
      <c r="AH8" s="32">
        <f t="shared" ref="AH8" si="5">MAX(B8:AF8)</f>
        <v>50.8</v>
      </c>
      <c r="AI8" s="109">
        <f t="shared" si="2"/>
        <v>9</v>
      </c>
    </row>
    <row r="9" spans="1:37" ht="17.100000000000001" customHeight="1" x14ac:dyDescent="0.2">
      <c r="A9" s="108" t="s">
        <v>48</v>
      </c>
      <c r="B9" s="15">
        <f>[5]Dezembro!$K$5</f>
        <v>0</v>
      </c>
      <c r="C9" s="15">
        <f>[5]Dezembro!$K$6</f>
        <v>4.8</v>
      </c>
      <c r="D9" s="15">
        <f>[5]Dezembro!$K$7</f>
        <v>17.2</v>
      </c>
      <c r="E9" s="15">
        <f>[5]Dezembro!$K$8</f>
        <v>0.2</v>
      </c>
      <c r="F9" s="15">
        <f>[5]Dezembro!$K$9</f>
        <v>0</v>
      </c>
      <c r="G9" s="15">
        <f>[5]Dezembro!$K$10</f>
        <v>0</v>
      </c>
      <c r="H9" s="15">
        <f>[5]Dezembro!$K$11</f>
        <v>66.2</v>
      </c>
      <c r="I9" s="15">
        <f>[5]Dezembro!$K$12</f>
        <v>31</v>
      </c>
      <c r="J9" s="15">
        <f>[5]Dezembro!$K$13</f>
        <v>10.399999999999999</v>
      </c>
      <c r="K9" s="15">
        <f>[5]Dezembro!$K$14</f>
        <v>1</v>
      </c>
      <c r="L9" s="15">
        <f>[5]Dezembro!$K$15</f>
        <v>1.6</v>
      </c>
      <c r="M9" s="15">
        <f>[5]Dezembro!$K$16</f>
        <v>1.4</v>
      </c>
      <c r="N9" s="15">
        <f>[5]Dezembro!$K$17</f>
        <v>30</v>
      </c>
      <c r="O9" s="15">
        <f>[5]Dezembro!$K$18</f>
        <v>42.2</v>
      </c>
      <c r="P9" s="15">
        <f>[5]Dezembro!$K$19</f>
        <v>0</v>
      </c>
      <c r="Q9" s="15">
        <f>[5]Dezembro!$K$20</f>
        <v>0</v>
      </c>
      <c r="R9" s="15">
        <f>[5]Dezembro!$K$21</f>
        <v>0</v>
      </c>
      <c r="S9" s="15">
        <f>[5]Dezembro!$K$22</f>
        <v>0</v>
      </c>
      <c r="T9" s="15">
        <f>[5]Dezembro!$K$23</f>
        <v>4.2</v>
      </c>
      <c r="U9" s="15">
        <f>[5]Dezembro!$K$24</f>
        <v>2.2000000000000002</v>
      </c>
      <c r="V9" s="15">
        <f>[5]Dezembro!$K$25</f>
        <v>19.2</v>
      </c>
      <c r="W9" s="15">
        <f>[5]Dezembro!$K$26</f>
        <v>1.6</v>
      </c>
      <c r="X9" s="15">
        <f>[5]Dezembro!$K$27</f>
        <v>2.4</v>
      </c>
      <c r="Y9" s="15">
        <f>[5]Dezembro!$K$28</f>
        <v>9.6</v>
      </c>
      <c r="Z9" s="15">
        <f>[5]Dezembro!$K$29</f>
        <v>2</v>
      </c>
      <c r="AA9" s="15">
        <f>[5]Dezembro!$K$30</f>
        <v>0</v>
      </c>
      <c r="AB9" s="15">
        <f>[5]Dezembro!$K$31</f>
        <v>0</v>
      </c>
      <c r="AC9" s="15">
        <f>[5]Dezembro!$K$32</f>
        <v>9.6000000000000014</v>
      </c>
      <c r="AD9" s="15">
        <f>[5]Dezembro!$K$33</f>
        <v>0.2</v>
      </c>
      <c r="AE9" s="15">
        <f>[5]Dezembro!$K$34</f>
        <v>26.2</v>
      </c>
      <c r="AF9" s="15">
        <f>[5]Dezembro!$K$35</f>
        <v>22.4</v>
      </c>
      <c r="AG9" s="30">
        <f t="shared" ref="AG9" si="6">SUM(B9:AF9)</f>
        <v>305.59999999999991</v>
      </c>
      <c r="AH9" s="32">
        <f t="shared" ref="AH9" si="7">MAX(B9:AF9)</f>
        <v>66.2</v>
      </c>
      <c r="AI9" s="109">
        <f t="shared" si="2"/>
        <v>9</v>
      </c>
    </row>
    <row r="10" spans="1:37" ht="17.100000000000001" customHeight="1" x14ac:dyDescent="0.2">
      <c r="A10" s="108" t="s">
        <v>2</v>
      </c>
      <c r="B10" s="15">
        <f>[6]Dezembro!$K$5</f>
        <v>0</v>
      </c>
      <c r="C10" s="15">
        <f>[6]Dezembro!$K$6</f>
        <v>5.8</v>
      </c>
      <c r="D10" s="15">
        <f>[6]Dezembro!$K$7</f>
        <v>0.8</v>
      </c>
      <c r="E10" s="15">
        <f>[6]Dezembro!$K$8</f>
        <v>9</v>
      </c>
      <c r="F10" s="15">
        <f>[6]Dezembro!$K$9</f>
        <v>1.4</v>
      </c>
      <c r="G10" s="15">
        <f>[6]Dezembro!$K$10</f>
        <v>0</v>
      </c>
      <c r="H10" s="15">
        <f>[6]Dezembro!$K$11</f>
        <v>0</v>
      </c>
      <c r="I10" s="15">
        <f>[6]Dezembro!$K$12</f>
        <v>27.999999999999996</v>
      </c>
      <c r="J10" s="15">
        <f>[6]Dezembro!$K$13</f>
        <v>17.2</v>
      </c>
      <c r="K10" s="15">
        <f>[6]Dezembro!$K$14</f>
        <v>2.8000000000000007</v>
      </c>
      <c r="L10" s="15">
        <f>[6]Dezembro!$K$15</f>
        <v>10.4</v>
      </c>
      <c r="M10" s="15">
        <f>[6]Dezembro!$K$16</f>
        <v>6.4000000000000012</v>
      </c>
      <c r="N10" s="15">
        <f>[6]Dezembro!$K$17</f>
        <v>15.399999999999999</v>
      </c>
      <c r="O10" s="15">
        <f>[6]Dezembro!$K$18</f>
        <v>4.6000000000000005</v>
      </c>
      <c r="P10" s="15">
        <f>[6]Dezembro!$K$19</f>
        <v>0</v>
      </c>
      <c r="Q10" s="15">
        <f>[6]Dezembro!$K$20</f>
        <v>0</v>
      </c>
      <c r="R10" s="15">
        <f>[6]Dezembro!$K$21</f>
        <v>10</v>
      </c>
      <c r="S10" s="15">
        <f>[6]Dezembro!$K$22</f>
        <v>0.2</v>
      </c>
      <c r="T10" s="15">
        <f>[6]Dezembro!$K$23</f>
        <v>2</v>
      </c>
      <c r="U10" s="15">
        <f>[6]Dezembro!$K$24</f>
        <v>5.2</v>
      </c>
      <c r="V10" s="15">
        <f>[6]Dezembro!$K$25</f>
        <v>7.6</v>
      </c>
      <c r="W10" s="15">
        <f>[6]Dezembro!$K$26</f>
        <v>2</v>
      </c>
      <c r="X10" s="15">
        <f>[6]Dezembro!$K$27</f>
        <v>4.8000000000000007</v>
      </c>
      <c r="Y10" s="15">
        <f>[6]Dezembro!$K$28</f>
        <v>0.2</v>
      </c>
      <c r="Z10" s="15">
        <f>[6]Dezembro!$K$29</f>
        <v>1.4</v>
      </c>
      <c r="AA10" s="15">
        <f>[6]Dezembro!$K$30</f>
        <v>0</v>
      </c>
      <c r="AB10" s="15">
        <f>[6]Dezembro!$K$31</f>
        <v>0</v>
      </c>
      <c r="AC10" s="15">
        <f>[6]Dezembro!$K$32</f>
        <v>2.6</v>
      </c>
      <c r="AD10" s="15">
        <f>[6]Dezembro!$K$33</f>
        <v>0.8</v>
      </c>
      <c r="AE10" s="15">
        <f>[6]Dezembro!$K$34</f>
        <v>25.6</v>
      </c>
      <c r="AF10" s="15">
        <f>[6]Dezembro!$K$35</f>
        <v>25.800000000000004</v>
      </c>
      <c r="AG10" s="30">
        <f t="shared" si="1"/>
        <v>190.00000000000003</v>
      </c>
      <c r="AH10" s="32">
        <f t="shared" si="3"/>
        <v>27.999999999999996</v>
      </c>
      <c r="AI10" s="109">
        <f t="shared" si="2"/>
        <v>7</v>
      </c>
      <c r="AK10" t="s">
        <v>52</v>
      </c>
    </row>
    <row r="11" spans="1:37" ht="17.100000000000001" customHeight="1" x14ac:dyDescent="0.2">
      <c r="A11" s="108" t="s">
        <v>3</v>
      </c>
      <c r="B11" s="15">
        <f>[7]Dezembro!$K$5</f>
        <v>8</v>
      </c>
      <c r="C11" s="15">
        <f>[7]Dezembro!$K$6</f>
        <v>0</v>
      </c>
      <c r="D11" s="15">
        <f>[7]Dezembro!$K$7</f>
        <v>37.200000000000003</v>
      </c>
      <c r="E11" s="15">
        <f>[7]Dezembro!$K$8</f>
        <v>0.4</v>
      </c>
      <c r="F11" s="15">
        <f>[7]Dezembro!$K$9</f>
        <v>2.2000000000000002</v>
      </c>
      <c r="G11" s="15">
        <f>[7]Dezembro!$K$10</f>
        <v>0.2</v>
      </c>
      <c r="H11" s="15">
        <f>[7]Dezembro!$K$11</f>
        <v>0.2</v>
      </c>
      <c r="I11" s="15">
        <f>[7]Dezembro!$K$12</f>
        <v>40</v>
      </c>
      <c r="J11" s="15">
        <f>[7]Dezembro!$K$13</f>
        <v>2.4000000000000004</v>
      </c>
      <c r="K11" s="15">
        <f>[7]Dezembro!$K$14</f>
        <v>15.2</v>
      </c>
      <c r="L11" s="15">
        <f>[7]Dezembro!$K$15</f>
        <v>0.2</v>
      </c>
      <c r="M11" s="15">
        <f>[7]Dezembro!$K$16</f>
        <v>7</v>
      </c>
      <c r="N11" s="15">
        <f>[7]Dezembro!$K$17</f>
        <v>12.2</v>
      </c>
      <c r="O11" s="15">
        <f>[7]Dezembro!$K$18</f>
        <v>5.1999999999999993</v>
      </c>
      <c r="P11" s="15">
        <f>[7]Dezembro!$K$19</f>
        <v>0.60000000000000009</v>
      </c>
      <c r="Q11" s="15">
        <f>[7]Dezembro!$K$20</f>
        <v>0.6</v>
      </c>
      <c r="R11" s="15">
        <f>[7]Dezembro!$K$21</f>
        <v>0</v>
      </c>
      <c r="S11" s="15">
        <f>[7]Dezembro!$K$22</f>
        <v>0</v>
      </c>
      <c r="T11" s="15">
        <f>[7]Dezembro!$K$23</f>
        <v>1.6</v>
      </c>
      <c r="U11" s="15">
        <f>[7]Dezembro!$K$24</f>
        <v>4.6000000000000005</v>
      </c>
      <c r="V11" s="15">
        <f>[7]Dezembro!$K$25</f>
        <v>74</v>
      </c>
      <c r="W11" s="15">
        <f>[7]Dezembro!$K$26</f>
        <v>0</v>
      </c>
      <c r="X11" s="15">
        <f>[7]Dezembro!$K$27</f>
        <v>0</v>
      </c>
      <c r="Y11" s="15">
        <f>[7]Dezembro!$K$28</f>
        <v>0</v>
      </c>
      <c r="Z11" s="15">
        <f>[7]Dezembro!$K$29</f>
        <v>0</v>
      </c>
      <c r="AA11" s="15">
        <f>[7]Dezembro!$K$30</f>
        <v>14.6</v>
      </c>
      <c r="AB11" s="15">
        <f>[7]Dezembro!$K$31</f>
        <v>0</v>
      </c>
      <c r="AC11" s="15">
        <f>[7]Dezembro!$K$32</f>
        <v>0.8</v>
      </c>
      <c r="AD11" s="15">
        <f>[7]Dezembro!$K$33</f>
        <v>31</v>
      </c>
      <c r="AE11" s="15">
        <f>[7]Dezembro!$K$34</f>
        <v>18.8</v>
      </c>
      <c r="AF11" s="15">
        <f>[7]Dezembro!$K$35</f>
        <v>0.2</v>
      </c>
      <c r="AG11" s="30">
        <f t="shared" si="1"/>
        <v>277.20000000000005</v>
      </c>
      <c r="AH11" s="32">
        <f t="shared" si="3"/>
        <v>74</v>
      </c>
      <c r="AI11" s="109">
        <f t="shared" si="2"/>
        <v>8</v>
      </c>
    </row>
    <row r="12" spans="1:37" ht="17.100000000000001" customHeight="1" x14ac:dyDescent="0.2">
      <c r="A12" s="108" t="s">
        <v>4</v>
      </c>
      <c r="B12" s="15">
        <f>[8]Dezembro!$K$5</f>
        <v>0.2</v>
      </c>
      <c r="C12" s="15">
        <f>[8]Dezembro!$K$6</f>
        <v>0.2</v>
      </c>
      <c r="D12" s="15">
        <f>[8]Dezembro!$K$7</f>
        <v>0</v>
      </c>
      <c r="E12" s="15">
        <f>[8]Dezembro!$K$8</f>
        <v>0</v>
      </c>
      <c r="F12" s="15">
        <f>[8]Dezembro!$K$9</f>
        <v>0</v>
      </c>
      <c r="G12" s="15">
        <f>[8]Dezembro!$K$10</f>
        <v>0</v>
      </c>
      <c r="H12" s="15">
        <f>[8]Dezembro!$K$11</f>
        <v>0</v>
      </c>
      <c r="I12" s="15">
        <f>[8]Dezembro!$K$12</f>
        <v>0.2</v>
      </c>
      <c r="J12" s="15">
        <f>[8]Dezembro!$K$13</f>
        <v>0.2</v>
      </c>
      <c r="K12" s="15">
        <f>[8]Dezembro!$K$14</f>
        <v>0.2</v>
      </c>
      <c r="L12" s="15">
        <f>[8]Dezembro!$K$15</f>
        <v>0.60000000000000009</v>
      </c>
      <c r="M12" s="15">
        <f>[8]Dezembro!$K$16</f>
        <v>0.60000000000000009</v>
      </c>
      <c r="N12" s="15">
        <f>[8]Dezembro!$K$17</f>
        <v>0.4</v>
      </c>
      <c r="O12" s="15">
        <f>[8]Dezembro!$K$18</f>
        <v>0.8</v>
      </c>
      <c r="P12" s="15">
        <f>[8]Dezembro!$K$19</f>
        <v>3.8</v>
      </c>
      <c r="Q12" s="15">
        <f>[8]Dezembro!$K$20</f>
        <v>5.4</v>
      </c>
      <c r="R12" s="15">
        <f>[8]Dezembro!$K$21</f>
        <v>0.4</v>
      </c>
      <c r="S12" s="15">
        <f>[8]Dezembro!$K$22</f>
        <v>1</v>
      </c>
      <c r="T12" s="15">
        <f>[8]Dezembro!$K$23</f>
        <v>1.2</v>
      </c>
      <c r="U12" s="15">
        <f>[8]Dezembro!$K$24</f>
        <v>0</v>
      </c>
      <c r="V12" s="15">
        <f>[8]Dezembro!$K$25</f>
        <v>0</v>
      </c>
      <c r="W12" s="15">
        <f>[8]Dezembro!$K$26</f>
        <v>0</v>
      </c>
      <c r="X12" s="15">
        <f>[8]Dezembro!$K$27</f>
        <v>0</v>
      </c>
      <c r="Y12" s="15">
        <f>[8]Dezembro!$K$28</f>
        <v>3</v>
      </c>
      <c r="Z12" s="15">
        <f>[8]Dezembro!$K$29</f>
        <v>1.9999999999999998</v>
      </c>
      <c r="AA12" s="15">
        <f>[8]Dezembro!$K$30</f>
        <v>8</v>
      </c>
      <c r="AB12" s="15">
        <f>[8]Dezembro!$K$31</f>
        <v>4.8000000000000007</v>
      </c>
      <c r="AC12" s="15">
        <f>[8]Dezembro!$K$32</f>
        <v>0</v>
      </c>
      <c r="AD12" s="15">
        <f>[8]Dezembro!$K$33</f>
        <v>20</v>
      </c>
      <c r="AE12" s="15">
        <f>[8]Dezembro!$K$34</f>
        <v>1</v>
      </c>
      <c r="AF12" s="15">
        <f>[8]Dezembro!$K$35</f>
        <v>0.4</v>
      </c>
      <c r="AG12" s="30">
        <f t="shared" si="1"/>
        <v>54.4</v>
      </c>
      <c r="AH12" s="32">
        <f t="shared" si="3"/>
        <v>20</v>
      </c>
      <c r="AI12" s="109">
        <f t="shared" si="2"/>
        <v>10</v>
      </c>
    </row>
    <row r="13" spans="1:37" ht="17.100000000000001" customHeight="1" x14ac:dyDescent="0.2">
      <c r="A13" s="108" t="s">
        <v>5</v>
      </c>
      <c r="B13" s="15" t="str">
        <f>[9]Dezembro!$K$5</f>
        <v>*</v>
      </c>
      <c r="C13" s="15" t="str">
        <f>[9]Dezembro!$K$6</f>
        <v>*</v>
      </c>
      <c r="D13" s="15" t="str">
        <f>[9]Dezembro!$K$7</f>
        <v>*</v>
      </c>
      <c r="E13" s="15" t="str">
        <f>[9]Dezembro!$K$8</f>
        <v>*</v>
      </c>
      <c r="F13" s="15" t="str">
        <f>[9]Dezembro!$K$9</f>
        <v>*</v>
      </c>
      <c r="G13" s="15" t="str">
        <f>[9]Dezembro!$K$10</f>
        <v>*</v>
      </c>
      <c r="H13" s="15" t="str">
        <f>[9]Dezembro!$K$11</f>
        <v>*</v>
      </c>
      <c r="I13" s="15" t="str">
        <f>[9]Dezembro!$K$12</f>
        <v>*</v>
      </c>
      <c r="J13" s="15" t="str">
        <f>[9]Dezembro!$K$13</f>
        <v>*</v>
      </c>
      <c r="K13" s="15" t="str">
        <f>[9]Dezembro!$K$14</f>
        <v>*</v>
      </c>
      <c r="L13" s="15" t="str">
        <f>[9]Dezembro!$K$15</f>
        <v>*</v>
      </c>
      <c r="M13" s="15" t="str">
        <f>[9]Dezembro!$K$16</f>
        <v>*</v>
      </c>
      <c r="N13" s="15" t="str">
        <f>[9]Dezembro!$K$17</f>
        <v>*</v>
      </c>
      <c r="O13" s="15" t="str">
        <f>[9]Dezembro!$K$18</f>
        <v>*</v>
      </c>
      <c r="P13" s="15" t="str">
        <f>[9]Dezembro!$K$19</f>
        <v>*</v>
      </c>
      <c r="Q13" s="15" t="str">
        <f>[9]Dezembro!$K$20</f>
        <v>*</v>
      </c>
      <c r="R13" s="15" t="str">
        <f>[9]Dezembro!$K$21</f>
        <v>*</v>
      </c>
      <c r="S13" s="15" t="str">
        <f>[9]Dezembro!$K$22</f>
        <v>*</v>
      </c>
      <c r="T13" s="15" t="str">
        <f>[9]Dezembro!$K$23</f>
        <v>*</v>
      </c>
      <c r="U13" s="15" t="str">
        <f>[9]Dezembro!$K$24</f>
        <v>*</v>
      </c>
      <c r="V13" s="15" t="str">
        <f>[9]Dezembro!$K$25</f>
        <v>*</v>
      </c>
      <c r="W13" s="15" t="str">
        <f>[9]Dezembro!$K$26</f>
        <v>*</v>
      </c>
      <c r="X13" s="15" t="str">
        <f>[9]Dezembro!$K$27</f>
        <v>*</v>
      </c>
      <c r="Y13" s="15" t="str">
        <f>[9]Dezembro!$K$28</f>
        <v>*</v>
      </c>
      <c r="Z13" s="15" t="str">
        <f>[9]Dezembro!$K$29</f>
        <v>*</v>
      </c>
      <c r="AA13" s="15" t="str">
        <f>[9]Dezembro!$K$30</f>
        <v>*</v>
      </c>
      <c r="AB13" s="15" t="str">
        <f>[9]Dezembro!$K$31</f>
        <v>*</v>
      </c>
      <c r="AC13" s="15" t="str">
        <f>[9]Dezembro!$K$32</f>
        <v>*</v>
      </c>
      <c r="AD13" s="15" t="str">
        <f>[9]Dezembro!$K$33</f>
        <v>*</v>
      </c>
      <c r="AE13" s="15" t="str">
        <f>[9]Dezembro!$K$34</f>
        <v>*</v>
      </c>
      <c r="AF13" s="15" t="str">
        <f>[9]Dezembro!$K$35</f>
        <v>*</v>
      </c>
      <c r="AG13" s="30" t="s">
        <v>70</v>
      </c>
      <c r="AH13" s="32" t="s">
        <v>70</v>
      </c>
      <c r="AI13" s="109" t="s">
        <v>70</v>
      </c>
    </row>
    <row r="14" spans="1:37" ht="17.100000000000001" customHeight="1" x14ac:dyDescent="0.2">
      <c r="A14" s="108" t="s">
        <v>50</v>
      </c>
      <c r="B14" s="15" t="str">
        <f>[10]Dezembro!$K$5</f>
        <v>*</v>
      </c>
      <c r="C14" s="15" t="str">
        <f>[10]Dezembro!$K$6</f>
        <v>*</v>
      </c>
      <c r="D14" s="15" t="str">
        <f>[10]Dezembro!$K$7</f>
        <v>*</v>
      </c>
      <c r="E14" s="15" t="str">
        <f>[10]Dezembro!$K$8</f>
        <v>*</v>
      </c>
      <c r="F14" s="15" t="str">
        <f>[10]Dezembro!$K$9</f>
        <v>*</v>
      </c>
      <c r="G14" s="15" t="str">
        <f>[10]Dezembro!$K$10</f>
        <v>*</v>
      </c>
      <c r="H14" s="15" t="str">
        <f>[10]Dezembro!$K$11</f>
        <v>*</v>
      </c>
      <c r="I14" s="15" t="str">
        <f>[10]Dezembro!$K$12</f>
        <v>*</v>
      </c>
      <c r="J14" s="15" t="str">
        <f>[10]Dezembro!$K$13</f>
        <v>*</v>
      </c>
      <c r="K14" s="15" t="str">
        <f>[10]Dezembro!$K$14</f>
        <v>*</v>
      </c>
      <c r="L14" s="15" t="str">
        <f>[10]Dezembro!$K$15</f>
        <v>*</v>
      </c>
      <c r="M14" s="15" t="str">
        <f>[10]Dezembro!$K$16</f>
        <v>*</v>
      </c>
      <c r="N14" s="15" t="str">
        <f>[10]Dezembro!$K$17</f>
        <v>*</v>
      </c>
      <c r="O14" s="15" t="str">
        <f>[10]Dezembro!$K$18</f>
        <v>*</v>
      </c>
      <c r="P14" s="15" t="str">
        <f>[10]Dezembro!$K$19</f>
        <v>*</v>
      </c>
      <c r="Q14" s="15" t="str">
        <f>[10]Dezembro!$K$20</f>
        <v>*</v>
      </c>
      <c r="R14" s="15" t="str">
        <f>[10]Dezembro!$K$21</f>
        <v>*</v>
      </c>
      <c r="S14" s="15" t="str">
        <f>[10]Dezembro!$K$22</f>
        <v>*</v>
      </c>
      <c r="T14" s="15" t="str">
        <f>[10]Dezembro!$K$23</f>
        <v>*</v>
      </c>
      <c r="U14" s="15" t="str">
        <f>[10]Dezembro!$K$24</f>
        <v>*</v>
      </c>
      <c r="V14" s="15" t="str">
        <f>[10]Dezembro!$K$25</f>
        <v>*</v>
      </c>
      <c r="W14" s="15" t="str">
        <f>[10]Dezembro!$K$26</f>
        <v>*</v>
      </c>
      <c r="X14" s="15" t="str">
        <f>[10]Dezembro!$K$27</f>
        <v>*</v>
      </c>
      <c r="Y14" s="15" t="str">
        <f>[10]Dezembro!$K$28</f>
        <v>*</v>
      </c>
      <c r="Z14" s="15" t="str">
        <f>[10]Dezembro!$K$29</f>
        <v>*</v>
      </c>
      <c r="AA14" s="15" t="str">
        <f>[10]Dezembro!$K$30</f>
        <v>*</v>
      </c>
      <c r="AB14" s="15" t="str">
        <f>[10]Dezembro!$K$31</f>
        <v>*</v>
      </c>
      <c r="AC14" s="15" t="str">
        <f>[10]Dezembro!$K$32</f>
        <v>*</v>
      </c>
      <c r="AD14" s="15" t="str">
        <f>[10]Dezembro!$K$33</f>
        <v>*</v>
      </c>
      <c r="AE14" s="15" t="str">
        <f>[10]Dezembro!$K$34</f>
        <v>*</v>
      </c>
      <c r="AF14" s="15" t="str">
        <f>[10]Dezembro!$K$35</f>
        <v>*</v>
      </c>
      <c r="AG14" s="30" t="s">
        <v>70</v>
      </c>
      <c r="AH14" s="32" t="s">
        <v>70</v>
      </c>
      <c r="AI14" s="109" t="s">
        <v>70</v>
      </c>
    </row>
    <row r="15" spans="1:37" ht="17.100000000000001" customHeight="1" x14ac:dyDescent="0.2">
      <c r="A15" s="108" t="s">
        <v>6</v>
      </c>
      <c r="B15" s="15">
        <f>[11]Dezembro!$K$5</f>
        <v>0</v>
      </c>
      <c r="C15" s="15">
        <f>[11]Dezembro!$K$6</f>
        <v>0</v>
      </c>
      <c r="D15" s="15">
        <f>[11]Dezembro!$K$7</f>
        <v>0</v>
      </c>
      <c r="E15" s="15">
        <f>[11]Dezembro!$K$8</f>
        <v>0</v>
      </c>
      <c r="F15" s="15">
        <f>[11]Dezembro!$K$9</f>
        <v>0.2</v>
      </c>
      <c r="G15" s="15">
        <f>[11]Dezembro!$K$10</f>
        <v>0.60000000000000009</v>
      </c>
      <c r="H15" s="15">
        <f>[11]Dezembro!$K$11</f>
        <v>0</v>
      </c>
      <c r="I15" s="15">
        <f>[11]Dezembro!$K$12</f>
        <v>0</v>
      </c>
      <c r="J15" s="15">
        <f>[11]Dezembro!$K$13</f>
        <v>0.2</v>
      </c>
      <c r="K15" s="15">
        <f>[11]Dezembro!$K$14</f>
        <v>0</v>
      </c>
      <c r="L15" s="15">
        <f>[11]Dezembro!$K$15</f>
        <v>0</v>
      </c>
      <c r="M15" s="15">
        <f>[11]Dezembro!$K$16</f>
        <v>0</v>
      </c>
      <c r="N15" s="15">
        <f>[11]Dezembro!$K$17</f>
        <v>0.2</v>
      </c>
      <c r="O15" s="15">
        <f>[11]Dezembro!$K$18</f>
        <v>0</v>
      </c>
      <c r="P15" s="15">
        <f>[11]Dezembro!$K$19</f>
        <v>0</v>
      </c>
      <c r="Q15" s="15">
        <f>[11]Dezembro!$K$20</f>
        <v>0</v>
      </c>
      <c r="R15" s="15">
        <f>[11]Dezembro!$K$21</f>
        <v>0.60000000000000009</v>
      </c>
      <c r="S15" s="15">
        <f>[11]Dezembro!$K$22</f>
        <v>0.60000000000000009</v>
      </c>
      <c r="T15" s="15">
        <f>[11]Dezembro!$K$23</f>
        <v>0.4</v>
      </c>
      <c r="U15" s="15">
        <f>[11]Dezembro!$K$24</f>
        <v>0</v>
      </c>
      <c r="V15" s="15">
        <f>[11]Dezembro!$K$25</f>
        <v>0</v>
      </c>
      <c r="W15" s="15">
        <f>[11]Dezembro!$K$26</f>
        <v>0</v>
      </c>
      <c r="X15" s="15">
        <f>[11]Dezembro!$K$27</f>
        <v>0</v>
      </c>
      <c r="Y15" s="15">
        <f>[11]Dezembro!$K$28</f>
        <v>0</v>
      </c>
      <c r="Z15" s="15">
        <f>[11]Dezembro!$K$29</f>
        <v>0</v>
      </c>
      <c r="AA15" s="15">
        <f>[11]Dezembro!$K$30</f>
        <v>0.2</v>
      </c>
      <c r="AB15" s="15">
        <f>[11]Dezembro!$K$31</f>
        <v>0.4</v>
      </c>
      <c r="AC15" s="15">
        <f>[11]Dezembro!$K$32</f>
        <v>0</v>
      </c>
      <c r="AD15" s="15">
        <f>[11]Dezembro!$K$33</f>
        <v>0</v>
      </c>
      <c r="AE15" s="15">
        <f>[11]Dezembro!$K$34</f>
        <v>0</v>
      </c>
      <c r="AF15" s="15">
        <f>[11]Dezembro!$K$35</f>
        <v>0</v>
      </c>
      <c r="AG15" s="30">
        <f t="shared" si="1"/>
        <v>3.4000000000000004</v>
      </c>
      <c r="AH15" s="32">
        <f t="shared" si="3"/>
        <v>0.60000000000000009</v>
      </c>
      <c r="AI15" s="109">
        <f t="shared" si="2"/>
        <v>22</v>
      </c>
    </row>
    <row r="16" spans="1:37" ht="17.100000000000001" customHeight="1" x14ac:dyDescent="0.2">
      <c r="A16" s="108" t="s">
        <v>7</v>
      </c>
      <c r="B16" s="15">
        <f>[12]Dezembro!$K$5</f>
        <v>0</v>
      </c>
      <c r="C16" s="15">
        <f>[12]Dezembro!$K$6</f>
        <v>17.8</v>
      </c>
      <c r="D16" s="15">
        <f>[12]Dezembro!$K$7</f>
        <v>4</v>
      </c>
      <c r="E16" s="15">
        <f>[12]Dezembro!$K$8</f>
        <v>0.8</v>
      </c>
      <c r="F16" s="15">
        <f>[12]Dezembro!$K$9</f>
        <v>0</v>
      </c>
      <c r="G16" s="15">
        <f>[12]Dezembro!$K$10</f>
        <v>0</v>
      </c>
      <c r="H16" s="15">
        <f>[12]Dezembro!$K$11</f>
        <v>0.4</v>
      </c>
      <c r="I16" s="15">
        <f>[12]Dezembro!$K$12</f>
        <v>0</v>
      </c>
      <c r="J16" s="15">
        <f>[12]Dezembro!$K$13</f>
        <v>43.7</v>
      </c>
      <c r="K16" s="15">
        <f>[12]Dezembro!$K$14</f>
        <v>6.8</v>
      </c>
      <c r="L16" s="15">
        <f>[12]Dezembro!$K$15</f>
        <v>4.2</v>
      </c>
      <c r="M16" s="15">
        <f>[12]Dezembro!$K$16</f>
        <v>1.7999999999999998</v>
      </c>
      <c r="N16" s="15">
        <f>[12]Dezembro!$K$17</f>
        <v>10.6</v>
      </c>
      <c r="O16" s="15">
        <f>[12]Dezembro!$K$18</f>
        <v>11.399999999999995</v>
      </c>
      <c r="P16" s="15">
        <f>[12]Dezembro!$K$19</f>
        <v>0.60000000000000009</v>
      </c>
      <c r="Q16" s="15">
        <f>[12]Dezembro!$K$20</f>
        <v>0.2</v>
      </c>
      <c r="R16" s="15">
        <f>[12]Dezembro!$K$21</f>
        <v>0.4</v>
      </c>
      <c r="S16" s="15">
        <f>[12]Dezembro!$K$22</f>
        <v>8</v>
      </c>
      <c r="T16" s="15">
        <f>[12]Dezembro!$K$23</f>
        <v>14.599999999999996</v>
      </c>
      <c r="U16" s="15">
        <f>[12]Dezembro!$K$24</f>
        <v>18.000000000000007</v>
      </c>
      <c r="V16" s="15">
        <f>[12]Dezembro!$K$25</f>
        <v>30.999999999999993</v>
      </c>
      <c r="W16" s="15">
        <f>[12]Dezembro!$K$26</f>
        <v>1.4000000000000001</v>
      </c>
      <c r="X16" s="15">
        <f>[12]Dezembro!$K$27</f>
        <v>5.2</v>
      </c>
      <c r="Y16" s="15">
        <f>[12]Dezembro!$K$28</f>
        <v>2.2000000000000002</v>
      </c>
      <c r="Z16" s="15">
        <f>[12]Dezembro!$K$29</f>
        <v>0</v>
      </c>
      <c r="AA16" s="15">
        <f>[12]Dezembro!$K$30</f>
        <v>0</v>
      </c>
      <c r="AB16" s="15">
        <f>[12]Dezembro!$K$31</f>
        <v>0</v>
      </c>
      <c r="AC16" s="15">
        <f>[12]Dezembro!$K$32</f>
        <v>0</v>
      </c>
      <c r="AD16" s="15">
        <f>[12]Dezembro!$K$33</f>
        <v>0</v>
      </c>
      <c r="AE16" s="15">
        <f>[12]Dezembro!$K$34</f>
        <v>10.8</v>
      </c>
      <c r="AF16" s="15">
        <f>[12]Dezembro!$K$35</f>
        <v>6.4000000000000012</v>
      </c>
      <c r="AG16" s="30">
        <f t="shared" si="1"/>
        <v>200.29999999999998</v>
      </c>
      <c r="AH16" s="32">
        <f t="shared" si="3"/>
        <v>43.7</v>
      </c>
      <c r="AI16" s="109">
        <f t="shared" si="2"/>
        <v>9</v>
      </c>
      <c r="AJ16" s="23" t="s">
        <v>52</v>
      </c>
    </row>
    <row r="17" spans="1:35" ht="17.100000000000001" customHeight="1" x14ac:dyDescent="0.2">
      <c r="A17" s="108" t="s">
        <v>8</v>
      </c>
      <c r="B17" s="15">
        <f>[13]Dezembro!$K$5</f>
        <v>0</v>
      </c>
      <c r="C17" s="15">
        <f>[13]Dezembro!$K$6</f>
        <v>11.6</v>
      </c>
      <c r="D17" s="15">
        <f>[13]Dezembro!$K$7</f>
        <v>13.6</v>
      </c>
      <c r="E17" s="15">
        <f>[13]Dezembro!$K$8</f>
        <v>0.2</v>
      </c>
      <c r="F17" s="15">
        <f>[13]Dezembro!$K$9</f>
        <v>0</v>
      </c>
      <c r="G17" s="15">
        <f>[13]Dezembro!$K$10</f>
        <v>0</v>
      </c>
      <c r="H17" s="15">
        <f>[13]Dezembro!$K$11</f>
        <v>5.8000000000000007</v>
      </c>
      <c r="I17" s="15">
        <f>[13]Dezembro!$K$12</f>
        <v>39.799999999999997</v>
      </c>
      <c r="J17" s="15">
        <f>[13]Dezembro!$K$13</f>
        <v>16.600000000000001</v>
      </c>
      <c r="K17" s="15">
        <f>[13]Dezembro!$K$14</f>
        <v>17.2</v>
      </c>
      <c r="L17" s="15">
        <f>[13]Dezembro!$K$15</f>
        <v>40.799999999999997</v>
      </c>
      <c r="M17" s="15">
        <f>[13]Dezembro!$K$16</f>
        <v>0</v>
      </c>
      <c r="N17" s="15">
        <f>[13]Dezembro!$K$17</f>
        <v>0</v>
      </c>
      <c r="O17" s="15">
        <f>[13]Dezembro!$K$18</f>
        <v>0</v>
      </c>
      <c r="P17" s="15">
        <f>[13]Dezembro!$K$19</f>
        <v>0</v>
      </c>
      <c r="Q17" s="15">
        <f>[13]Dezembro!$K$20</f>
        <v>0</v>
      </c>
      <c r="R17" s="15">
        <f>[13]Dezembro!$K$21</f>
        <v>0</v>
      </c>
      <c r="S17" s="15">
        <f>[13]Dezembro!$K$22</f>
        <v>0</v>
      </c>
      <c r="T17" s="15">
        <f>[13]Dezembro!$K$23</f>
        <v>21.6</v>
      </c>
      <c r="U17" s="15">
        <f>[13]Dezembro!$K$24</f>
        <v>17.599999999999998</v>
      </c>
      <c r="V17" s="15">
        <f>[13]Dezembro!$K$25</f>
        <v>4.6000000000000005</v>
      </c>
      <c r="W17" s="15">
        <f>[13]Dezembro!$K$26</f>
        <v>0</v>
      </c>
      <c r="X17" s="15">
        <f>[13]Dezembro!$K$27</f>
        <v>18.2</v>
      </c>
      <c r="Y17" s="15">
        <f>[13]Dezembro!$K$28</f>
        <v>0</v>
      </c>
      <c r="Z17" s="15">
        <f>[13]Dezembro!$K$29</f>
        <v>0</v>
      </c>
      <c r="AA17" s="15">
        <f>[13]Dezembro!$K$30</f>
        <v>0</v>
      </c>
      <c r="AB17" s="15">
        <f>[13]Dezembro!$K$31</f>
        <v>2.6</v>
      </c>
      <c r="AC17" s="15">
        <f>[13]Dezembro!$K$32</f>
        <v>0</v>
      </c>
      <c r="AD17" s="15">
        <f>[13]Dezembro!$K$33</f>
        <v>36.000000000000007</v>
      </c>
      <c r="AE17" s="15">
        <f>[13]Dezembro!$K$34</f>
        <v>0</v>
      </c>
      <c r="AF17" s="15">
        <f>[13]Dezembro!$K$35</f>
        <v>0.2</v>
      </c>
      <c r="AG17" s="30">
        <f t="shared" si="1"/>
        <v>246.39999999999995</v>
      </c>
      <c r="AH17" s="32">
        <f t="shared" si="3"/>
        <v>40.799999999999997</v>
      </c>
      <c r="AI17" s="109">
        <f t="shared" si="2"/>
        <v>16</v>
      </c>
    </row>
    <row r="18" spans="1:35" ht="17.100000000000001" customHeight="1" x14ac:dyDescent="0.2">
      <c r="A18" s="108" t="s">
        <v>9</v>
      </c>
      <c r="B18" s="15">
        <f>[14]Dezembro!$K$5</f>
        <v>0</v>
      </c>
      <c r="C18" s="15">
        <f>[14]Dezembro!$K$6</f>
        <v>1.7999999999999998</v>
      </c>
      <c r="D18" s="15">
        <f>[14]Dezembro!$K$7</f>
        <v>4.8</v>
      </c>
      <c r="E18" s="15">
        <f>[14]Dezembro!$K$8</f>
        <v>0</v>
      </c>
      <c r="F18" s="15">
        <f>[14]Dezembro!$K$9</f>
        <v>0</v>
      </c>
      <c r="G18" s="15">
        <f>[14]Dezembro!$K$10</f>
        <v>4.8000000000000007</v>
      </c>
      <c r="H18" s="15">
        <f>[14]Dezembro!$K$11</f>
        <v>36.599999999999994</v>
      </c>
      <c r="I18" s="15">
        <f>[14]Dezembro!$K$12</f>
        <v>0</v>
      </c>
      <c r="J18" s="15">
        <f>[14]Dezembro!$K$13</f>
        <v>17.599999999999998</v>
      </c>
      <c r="K18" s="15">
        <f>[14]Dezembro!$K$14</f>
        <v>7.2</v>
      </c>
      <c r="L18" s="15">
        <f>[14]Dezembro!$K$15</f>
        <v>1.4</v>
      </c>
      <c r="M18" s="15">
        <f>[14]Dezembro!$K$16</f>
        <v>0</v>
      </c>
      <c r="N18" s="15">
        <f>[14]Dezembro!$K$17</f>
        <v>0</v>
      </c>
      <c r="O18" s="15">
        <f>[14]Dezembro!$K$18</f>
        <v>0</v>
      </c>
      <c r="P18" s="15">
        <f>[14]Dezembro!$K$19</f>
        <v>0</v>
      </c>
      <c r="Q18" s="15" t="str">
        <f>[14]Dezembro!$K$20</f>
        <v>*</v>
      </c>
      <c r="R18" s="15" t="str">
        <f>[14]Dezembro!$K$21</f>
        <v>*</v>
      </c>
      <c r="S18" s="15" t="str">
        <f>[14]Dezembro!$K$22</f>
        <v>*</v>
      </c>
      <c r="T18" s="15" t="str">
        <f>[14]Dezembro!$K$23</f>
        <v>*</v>
      </c>
      <c r="U18" s="15" t="str">
        <f>[14]Dezembro!$K$24</f>
        <v>*</v>
      </c>
      <c r="V18" s="15" t="str">
        <f>[14]Dezembro!$K$25</f>
        <v>*</v>
      </c>
      <c r="W18" s="15" t="str">
        <f>[14]Dezembro!$K$26</f>
        <v>*</v>
      </c>
      <c r="X18" s="15" t="str">
        <f>[14]Dezembro!$K$27</f>
        <v>*</v>
      </c>
      <c r="Y18" s="15">
        <f>[14]Dezembro!$K$28</f>
        <v>0</v>
      </c>
      <c r="Z18" s="15">
        <f>[14]Dezembro!$K$29</f>
        <v>3.4</v>
      </c>
      <c r="AA18" s="15">
        <f>[14]Dezembro!$K$30</f>
        <v>0</v>
      </c>
      <c r="AB18" s="15">
        <f>[14]Dezembro!$K$31</f>
        <v>0</v>
      </c>
      <c r="AC18" s="15">
        <f>[14]Dezembro!$K$32</f>
        <v>8.4</v>
      </c>
      <c r="AD18" s="15">
        <f>[14]Dezembro!$K$33</f>
        <v>0</v>
      </c>
      <c r="AE18" s="15">
        <f>[14]Dezembro!$K$34</f>
        <v>4.8</v>
      </c>
      <c r="AF18" s="15">
        <f>[14]Dezembro!$K$35</f>
        <v>0</v>
      </c>
      <c r="AG18" s="30">
        <f t="shared" ref="AG18:AG32" si="8">SUM(B18:AF18)</f>
        <v>90.800000000000011</v>
      </c>
      <c r="AH18" s="32">
        <f t="shared" ref="AH18:AH32" si="9">MAX(B18:AF18)</f>
        <v>36.599999999999994</v>
      </c>
      <c r="AI18" s="109">
        <f t="shared" si="2"/>
        <v>13</v>
      </c>
    </row>
    <row r="19" spans="1:35" ht="17.100000000000001" customHeight="1" x14ac:dyDescent="0.2">
      <c r="A19" s="108" t="s">
        <v>49</v>
      </c>
      <c r="B19" s="15">
        <f>[15]Dezembro!$K$5</f>
        <v>0</v>
      </c>
      <c r="C19" s="15">
        <f>[15]Dezembro!$K$6</f>
        <v>0.6</v>
      </c>
      <c r="D19" s="15">
        <f>[15]Dezembro!$K$7</f>
        <v>21.6</v>
      </c>
      <c r="E19" s="15">
        <f>[15]Dezembro!$K$8</f>
        <v>0</v>
      </c>
      <c r="F19" s="15">
        <f>[15]Dezembro!$K$9</f>
        <v>0</v>
      </c>
      <c r="G19" s="15">
        <f>[15]Dezembro!$K$10</f>
        <v>0.4</v>
      </c>
      <c r="H19" s="15">
        <f>[15]Dezembro!$K$11</f>
        <v>26.8</v>
      </c>
      <c r="I19" s="15">
        <f>[15]Dezembro!$K$12</f>
        <v>3</v>
      </c>
      <c r="J19" s="15">
        <f>[15]Dezembro!$K$13</f>
        <v>17.2</v>
      </c>
      <c r="K19" s="15">
        <f>[15]Dezembro!$K$14</f>
        <v>20.599999999999998</v>
      </c>
      <c r="L19" s="15">
        <f>[15]Dezembro!$K$15</f>
        <v>9.5999999999999979</v>
      </c>
      <c r="M19" s="15">
        <f>[15]Dezembro!$K$16</f>
        <v>0.2</v>
      </c>
      <c r="N19" s="15">
        <f>[15]Dezembro!$K$17</f>
        <v>31.799999999999997</v>
      </c>
      <c r="O19" s="15">
        <f>[15]Dezembro!$K$18</f>
        <v>33.6</v>
      </c>
      <c r="P19" s="15">
        <f>[15]Dezembro!$K$19</f>
        <v>0</v>
      </c>
      <c r="Q19" s="15">
        <f>[15]Dezembro!$K$20</f>
        <v>0</v>
      </c>
      <c r="R19" s="15">
        <f>[15]Dezembro!$K$21</f>
        <v>0.4</v>
      </c>
      <c r="S19" s="15">
        <f>[15]Dezembro!$K$22</f>
        <v>0</v>
      </c>
      <c r="T19" s="15">
        <f>[15]Dezembro!$K$23</f>
        <v>0.2</v>
      </c>
      <c r="U19" s="15">
        <f>[15]Dezembro!$K$24</f>
        <v>64.2</v>
      </c>
      <c r="V19" s="15">
        <f>[15]Dezembro!$K$25</f>
        <v>19.399999999999999</v>
      </c>
      <c r="W19" s="15">
        <f>[15]Dezembro!$K$26</f>
        <v>0</v>
      </c>
      <c r="X19" s="15">
        <f>[15]Dezembro!$K$27</f>
        <v>4.4000000000000004</v>
      </c>
      <c r="Y19" s="15">
        <f>[15]Dezembro!$K$28</f>
        <v>1.6</v>
      </c>
      <c r="Z19" s="15">
        <f>[15]Dezembro!$K$29</f>
        <v>0</v>
      </c>
      <c r="AA19" s="15">
        <f>[15]Dezembro!$K$30</f>
        <v>0</v>
      </c>
      <c r="AB19" s="15">
        <f>[15]Dezembro!$K$31</f>
        <v>0</v>
      </c>
      <c r="AC19" s="15">
        <f>[15]Dezembro!$K$32</f>
        <v>8.3999999999999986</v>
      </c>
      <c r="AD19" s="15">
        <f>[15]Dezembro!$K$33</f>
        <v>0.6</v>
      </c>
      <c r="AE19" s="15">
        <f>[15]Dezembro!$K$34</f>
        <v>25.4</v>
      </c>
      <c r="AF19" s="15">
        <f>[15]Dezembro!$K$35</f>
        <v>1.6</v>
      </c>
      <c r="AG19" s="30">
        <f t="shared" ref="AG19:AG20" si="10">SUM(B19:AF19)</f>
        <v>291.60000000000002</v>
      </c>
      <c r="AH19" s="32">
        <f t="shared" ref="AH19:AH20" si="11">MAX(B19:AF19)</f>
        <v>64.2</v>
      </c>
      <c r="AI19" s="109">
        <f t="shared" si="2"/>
        <v>10</v>
      </c>
    </row>
    <row r="20" spans="1:35" ht="17.100000000000001" customHeight="1" x14ac:dyDescent="0.2">
      <c r="A20" s="108" t="s">
        <v>10</v>
      </c>
      <c r="B20" s="15">
        <f>[16]Dezembro!$K$5</f>
        <v>0</v>
      </c>
      <c r="C20" s="15">
        <f>[16]Dezembro!$K$6</f>
        <v>1.4000000000000001</v>
      </c>
      <c r="D20" s="15">
        <f>[16]Dezembro!$K$7</f>
        <v>14.599999999999998</v>
      </c>
      <c r="E20" s="15">
        <f>[16]Dezembro!$K$8</f>
        <v>0</v>
      </c>
      <c r="F20" s="15">
        <f>[16]Dezembro!$K$9</f>
        <v>0</v>
      </c>
      <c r="G20" s="15">
        <f>[16]Dezembro!$K$10</f>
        <v>4.2</v>
      </c>
      <c r="H20" s="15">
        <f>[16]Dezembro!$K$11</f>
        <v>87.600000000000009</v>
      </c>
      <c r="I20" s="15">
        <f>[16]Dezembro!$K$12</f>
        <v>0</v>
      </c>
      <c r="J20" s="15">
        <f>[16]Dezembro!$K$13</f>
        <v>59.600000000000009</v>
      </c>
      <c r="K20" s="15">
        <f>[16]Dezembro!$K$14</f>
        <v>38.599999999999994</v>
      </c>
      <c r="L20" s="15">
        <f>[16]Dezembro!$K$15</f>
        <v>4</v>
      </c>
      <c r="M20" s="15">
        <f>[16]Dezembro!$K$16</f>
        <v>0</v>
      </c>
      <c r="N20" s="15">
        <f>[16]Dezembro!$K$17</f>
        <v>0</v>
      </c>
      <c r="O20" s="15">
        <f>[16]Dezembro!$K$18</f>
        <v>0.6</v>
      </c>
      <c r="P20" s="15">
        <f>[16]Dezembro!$K$19</f>
        <v>0</v>
      </c>
      <c r="Q20" s="15">
        <f>[16]Dezembro!$K$20</f>
        <v>0</v>
      </c>
      <c r="R20" s="15">
        <f>[16]Dezembro!$K$21</f>
        <v>0.2</v>
      </c>
      <c r="S20" s="15">
        <f>[16]Dezembro!$K$22</f>
        <v>0</v>
      </c>
      <c r="T20" s="15">
        <f>[16]Dezembro!$K$23</f>
        <v>11.799999999999999</v>
      </c>
      <c r="U20" s="15">
        <f>[16]Dezembro!$K$24</f>
        <v>18.2</v>
      </c>
      <c r="V20" s="15">
        <f>[16]Dezembro!$K$25</f>
        <v>5.4</v>
      </c>
      <c r="W20" s="15">
        <f>[16]Dezembro!$K$26</f>
        <v>3.0000000000000004</v>
      </c>
      <c r="X20" s="15">
        <f>[16]Dezembro!$K$27</f>
        <v>16.8</v>
      </c>
      <c r="Y20" s="15">
        <f>[16]Dezembro!$K$28</f>
        <v>0.2</v>
      </c>
      <c r="Z20" s="15">
        <f>[16]Dezembro!$K$29</f>
        <v>0</v>
      </c>
      <c r="AA20" s="15">
        <f>[16]Dezembro!$K$30</f>
        <v>0</v>
      </c>
      <c r="AB20" s="15">
        <f>[16]Dezembro!$K$31</f>
        <v>0</v>
      </c>
      <c r="AC20" s="15">
        <f>[16]Dezembro!$K$32</f>
        <v>0</v>
      </c>
      <c r="AD20" s="15">
        <f>[16]Dezembro!$K$33</f>
        <v>1</v>
      </c>
      <c r="AE20" s="15">
        <f>[16]Dezembro!$K$34</f>
        <v>39.200000000000003</v>
      </c>
      <c r="AF20" s="15">
        <f>[16]Dezembro!$K$35</f>
        <v>0.6</v>
      </c>
      <c r="AG20" s="30">
        <f t="shared" si="10"/>
        <v>307</v>
      </c>
      <c r="AH20" s="32">
        <f t="shared" si="11"/>
        <v>87.600000000000009</v>
      </c>
      <c r="AI20" s="109">
        <f t="shared" si="2"/>
        <v>13</v>
      </c>
    </row>
    <row r="21" spans="1:35" ht="17.100000000000001" customHeight="1" x14ac:dyDescent="0.2">
      <c r="A21" s="108" t="s">
        <v>11</v>
      </c>
      <c r="B21" s="15">
        <f>[17]Dezembro!$K$5</f>
        <v>0.4</v>
      </c>
      <c r="C21" s="15">
        <f>[17]Dezembro!$K$6</f>
        <v>0</v>
      </c>
      <c r="D21" s="15">
        <f>[17]Dezembro!$K$7</f>
        <v>13.999999999999998</v>
      </c>
      <c r="E21" s="15">
        <f>[17]Dezembro!$K$8</f>
        <v>0</v>
      </c>
      <c r="F21" s="15">
        <f>[17]Dezembro!$K$9</f>
        <v>0</v>
      </c>
      <c r="G21" s="15">
        <f>[17]Dezembro!$K$10</f>
        <v>0</v>
      </c>
      <c r="H21" s="15">
        <f>[17]Dezembro!$K$11</f>
        <v>1.6</v>
      </c>
      <c r="I21" s="15">
        <f>[17]Dezembro!$K$12</f>
        <v>6.8</v>
      </c>
      <c r="J21" s="15">
        <f>[17]Dezembro!$K$13</f>
        <v>8.2000000000000011</v>
      </c>
      <c r="K21" s="15">
        <f>[17]Dezembro!$K$14</f>
        <v>5.2</v>
      </c>
      <c r="L21" s="15">
        <f>[17]Dezembro!$K$15</f>
        <v>1.4000000000000001</v>
      </c>
      <c r="M21" s="15">
        <f>[17]Dezembro!$K$16</f>
        <v>0</v>
      </c>
      <c r="N21" s="15">
        <f>[17]Dezembro!$K$17</f>
        <v>44.400000000000006</v>
      </c>
      <c r="O21" s="15">
        <f>[17]Dezembro!$K$18</f>
        <v>18.8</v>
      </c>
      <c r="P21" s="15">
        <f>[17]Dezembro!$K$19</f>
        <v>0</v>
      </c>
      <c r="Q21" s="15">
        <f>[17]Dezembro!$K$20</f>
        <v>0</v>
      </c>
      <c r="R21" s="15">
        <f>[17]Dezembro!$K$21</f>
        <v>7.6</v>
      </c>
      <c r="S21" s="15">
        <f>[17]Dezembro!$K$22</f>
        <v>1.4</v>
      </c>
      <c r="T21" s="15">
        <f>[17]Dezembro!$K$23</f>
        <v>0</v>
      </c>
      <c r="U21" s="15">
        <f>[17]Dezembro!$K$24</f>
        <v>41</v>
      </c>
      <c r="V21" s="15">
        <f>[17]Dezembro!$K$25</f>
        <v>0.4</v>
      </c>
      <c r="W21" s="15">
        <f>[17]Dezembro!$K$26</f>
        <v>1.8</v>
      </c>
      <c r="X21" s="15">
        <f>[17]Dezembro!$K$27</f>
        <v>27.2</v>
      </c>
      <c r="Y21" s="15">
        <f>[17]Dezembro!$K$28</f>
        <v>5.8</v>
      </c>
      <c r="Z21" s="15">
        <f>[17]Dezembro!$K$29</f>
        <v>0.2</v>
      </c>
      <c r="AA21" s="15">
        <f>[17]Dezembro!$K$30</f>
        <v>0</v>
      </c>
      <c r="AB21" s="15">
        <f>[17]Dezembro!$K$31</f>
        <v>0</v>
      </c>
      <c r="AC21" s="15">
        <f>[17]Dezembro!$K$32</f>
        <v>1.7999999999999998</v>
      </c>
      <c r="AD21" s="15">
        <f>[17]Dezembro!$K$33</f>
        <v>0</v>
      </c>
      <c r="AE21" s="15">
        <f>[17]Dezembro!$K$34</f>
        <v>12.8</v>
      </c>
      <c r="AF21" s="15">
        <f>[17]Dezembro!$K$35</f>
        <v>20.799999999999997</v>
      </c>
      <c r="AG21" s="30">
        <f t="shared" si="8"/>
        <v>221.60000000000002</v>
      </c>
      <c r="AH21" s="32">
        <f t="shared" si="9"/>
        <v>44.400000000000006</v>
      </c>
      <c r="AI21" s="109">
        <f t="shared" si="2"/>
        <v>11</v>
      </c>
    </row>
    <row r="22" spans="1:35" ht="17.100000000000001" customHeight="1" x14ac:dyDescent="0.2">
      <c r="A22" s="108" t="s">
        <v>12</v>
      </c>
      <c r="B22" s="15">
        <f>[18]Dezembro!$K$5</f>
        <v>0</v>
      </c>
      <c r="C22" s="15">
        <f>[18]Dezembro!$K$6</f>
        <v>75.199999999999989</v>
      </c>
      <c r="D22" s="15">
        <f>[18]Dezembro!$K$7</f>
        <v>0</v>
      </c>
      <c r="E22" s="15">
        <f>[18]Dezembro!$K$8</f>
        <v>0</v>
      </c>
      <c r="F22" s="15">
        <f>[18]Dezembro!$K$9</f>
        <v>0</v>
      </c>
      <c r="G22" s="15">
        <f>[18]Dezembro!$K$10</f>
        <v>3.2</v>
      </c>
      <c r="H22" s="15">
        <f>[18]Dezembro!$K$11</f>
        <v>0</v>
      </c>
      <c r="I22" s="15">
        <f>[18]Dezembro!$K$12</f>
        <v>0</v>
      </c>
      <c r="J22" s="15">
        <f>[18]Dezembro!$K$13</f>
        <v>13</v>
      </c>
      <c r="K22" s="15">
        <f>[18]Dezembro!$K$14</f>
        <v>7.3999999999999995</v>
      </c>
      <c r="L22" s="15">
        <f>[18]Dezembro!$K$15</f>
        <v>5.2</v>
      </c>
      <c r="M22" s="15">
        <f>[18]Dezembro!$K$16</f>
        <v>0</v>
      </c>
      <c r="N22" s="15">
        <f>[18]Dezembro!$K$17</f>
        <v>19.399999999999999</v>
      </c>
      <c r="O22" s="15">
        <f>[18]Dezembro!$K$18</f>
        <v>16.200000000000003</v>
      </c>
      <c r="P22" s="15">
        <f>[18]Dezembro!$K$19</f>
        <v>0</v>
      </c>
      <c r="Q22" s="15">
        <f>[18]Dezembro!$K$20</f>
        <v>0</v>
      </c>
      <c r="R22" s="15">
        <f>[18]Dezembro!$K$21</f>
        <v>12</v>
      </c>
      <c r="S22" s="15">
        <f>[18]Dezembro!$K$22</f>
        <v>0.4</v>
      </c>
      <c r="T22" s="15">
        <f>[18]Dezembro!$K$23</f>
        <v>0</v>
      </c>
      <c r="U22" s="15">
        <f>[18]Dezembro!$K$24</f>
        <v>9.2000000000000011</v>
      </c>
      <c r="V22" s="15">
        <f>[18]Dezembro!$K$25</f>
        <v>5.0000000000000009</v>
      </c>
      <c r="W22" s="15">
        <f>[18]Dezembro!$K$26</f>
        <v>0</v>
      </c>
      <c r="X22" s="15">
        <f>[18]Dezembro!$K$27</f>
        <v>11.399999999999999</v>
      </c>
      <c r="Y22" s="15">
        <f>[18]Dezembro!$K$28</f>
        <v>0.2</v>
      </c>
      <c r="Z22" s="15">
        <f>[18]Dezembro!$K$29</f>
        <v>1</v>
      </c>
      <c r="AA22" s="15">
        <f>[18]Dezembro!$K$30</f>
        <v>0</v>
      </c>
      <c r="AB22" s="15">
        <f>[18]Dezembro!$K$31</f>
        <v>0</v>
      </c>
      <c r="AC22" s="15">
        <f>[18]Dezembro!$K$32</f>
        <v>0</v>
      </c>
      <c r="AD22" s="15">
        <f>[18]Dezembro!$K$33</f>
        <v>0</v>
      </c>
      <c r="AE22" s="15">
        <f>[18]Dezembro!$K$34</f>
        <v>0</v>
      </c>
      <c r="AF22" s="15">
        <f>[18]Dezembro!$K$35</f>
        <v>29.400000000000002</v>
      </c>
      <c r="AG22" s="30">
        <f t="shared" si="8"/>
        <v>208.20000000000002</v>
      </c>
      <c r="AH22" s="32">
        <f t="shared" si="9"/>
        <v>75.199999999999989</v>
      </c>
      <c r="AI22" s="109">
        <f t="shared" si="2"/>
        <v>16</v>
      </c>
    </row>
    <row r="23" spans="1:35" ht="17.100000000000001" customHeight="1" x14ac:dyDescent="0.2">
      <c r="A23" s="108" t="s">
        <v>13</v>
      </c>
      <c r="B23" s="15">
        <f>[19]Dezembro!$K$5</f>
        <v>0.8</v>
      </c>
      <c r="C23" s="15">
        <f>[19]Dezembro!$K$6</f>
        <v>3</v>
      </c>
      <c r="D23" s="15">
        <f>[19]Dezembro!$K$7</f>
        <v>0.2</v>
      </c>
      <c r="E23" s="15">
        <f>[19]Dezembro!$K$8</f>
        <v>0</v>
      </c>
      <c r="F23" s="15">
        <f>[19]Dezembro!$K$9</f>
        <v>0</v>
      </c>
      <c r="G23" s="15">
        <f>[19]Dezembro!$K$10</f>
        <v>0.2</v>
      </c>
      <c r="H23" s="15">
        <f>[19]Dezembro!$K$11</f>
        <v>7.8000000000000007</v>
      </c>
      <c r="I23" s="15">
        <f>[19]Dezembro!$K$12</f>
        <v>0</v>
      </c>
      <c r="J23" s="15">
        <f>[19]Dezembro!$K$13</f>
        <v>22.2</v>
      </c>
      <c r="K23" s="15">
        <f>[19]Dezembro!$K$14</f>
        <v>1.2</v>
      </c>
      <c r="L23" s="15">
        <f>[19]Dezembro!$K$15</f>
        <v>71.200000000000017</v>
      </c>
      <c r="M23" s="15">
        <f>[19]Dezembro!$K$16</f>
        <v>0.2</v>
      </c>
      <c r="N23" s="15">
        <f>[19]Dezembro!$K$17</f>
        <v>0.6</v>
      </c>
      <c r="O23" s="15">
        <f>[19]Dezembro!$K$18</f>
        <v>28.599999999999998</v>
      </c>
      <c r="P23" s="15">
        <f>[19]Dezembro!$K$19</f>
        <v>0</v>
      </c>
      <c r="Q23" s="15">
        <f>[19]Dezembro!$K$20</f>
        <v>15.399999999999999</v>
      </c>
      <c r="R23" s="15">
        <f>[19]Dezembro!$K$21</f>
        <v>18.8</v>
      </c>
      <c r="S23" s="15">
        <f>[19]Dezembro!$K$22</f>
        <v>0</v>
      </c>
      <c r="T23" s="15">
        <f>[19]Dezembro!$K$23</f>
        <v>0</v>
      </c>
      <c r="U23" s="15">
        <f>[19]Dezembro!$K$24</f>
        <v>12.399999999999999</v>
      </c>
      <c r="V23" s="15">
        <f>[19]Dezembro!$K$25</f>
        <v>17.8</v>
      </c>
      <c r="W23" s="15">
        <f>[19]Dezembro!$K$26</f>
        <v>6.9999999999999991</v>
      </c>
      <c r="X23" s="15">
        <f>[19]Dezembro!$K$27</f>
        <v>9.8000000000000007</v>
      </c>
      <c r="Y23" s="15">
        <f>[19]Dezembro!$K$28</f>
        <v>0.60000000000000009</v>
      </c>
      <c r="Z23" s="15">
        <f>[19]Dezembro!$K$29</f>
        <v>0</v>
      </c>
      <c r="AA23" s="15">
        <f>[19]Dezembro!$K$30</f>
        <v>0</v>
      </c>
      <c r="AB23" s="15">
        <f>[19]Dezembro!$K$31</f>
        <v>0</v>
      </c>
      <c r="AC23" s="15">
        <f>[19]Dezembro!$K$32</f>
        <v>0.2</v>
      </c>
      <c r="AD23" s="15">
        <f>[19]Dezembro!$K$33</f>
        <v>0.2</v>
      </c>
      <c r="AE23" s="15">
        <f>[19]Dezembro!$K$34</f>
        <v>0.4</v>
      </c>
      <c r="AF23" s="15">
        <f>[19]Dezembro!$K$35</f>
        <v>0</v>
      </c>
      <c r="AG23" s="30">
        <f t="shared" si="8"/>
        <v>218.60000000000005</v>
      </c>
      <c r="AH23" s="32">
        <f t="shared" si="9"/>
        <v>71.200000000000017</v>
      </c>
      <c r="AI23" s="109">
        <f t="shared" si="2"/>
        <v>10</v>
      </c>
    </row>
    <row r="24" spans="1:35" ht="17.100000000000001" customHeight="1" x14ac:dyDescent="0.2">
      <c r="A24" s="108" t="s">
        <v>14</v>
      </c>
      <c r="B24" s="15">
        <f>[20]Dezembro!$K$5</f>
        <v>0</v>
      </c>
      <c r="C24" s="15">
        <f>[20]Dezembro!$K$6</f>
        <v>3.4000000000000004</v>
      </c>
      <c r="D24" s="15">
        <f>[20]Dezembro!$K$7</f>
        <v>17.400000000000002</v>
      </c>
      <c r="E24" s="15">
        <f>[20]Dezembro!$K$8</f>
        <v>13</v>
      </c>
      <c r="F24" s="15">
        <f>[20]Dezembro!$K$9</f>
        <v>6.6000000000000005</v>
      </c>
      <c r="G24" s="15">
        <f>[20]Dezembro!$K$10</f>
        <v>1.4</v>
      </c>
      <c r="H24" s="15">
        <f>[20]Dezembro!$K$11</f>
        <v>0</v>
      </c>
      <c r="I24" s="15">
        <f>[20]Dezembro!$K$12</f>
        <v>0</v>
      </c>
      <c r="J24" s="15">
        <f>[20]Dezembro!$K$13</f>
        <v>0</v>
      </c>
      <c r="K24" s="15">
        <f>[20]Dezembro!$K$14</f>
        <v>33</v>
      </c>
      <c r="L24" s="15">
        <f>[20]Dezembro!$K$15</f>
        <v>3.6000000000000005</v>
      </c>
      <c r="M24" s="15">
        <f>[20]Dezembro!$K$16</f>
        <v>0.2</v>
      </c>
      <c r="N24" s="15">
        <f>[20]Dezembro!$K$17</f>
        <v>9.2000000000000011</v>
      </c>
      <c r="O24" s="15">
        <f>[20]Dezembro!$K$18</f>
        <v>0.8</v>
      </c>
      <c r="P24" s="15">
        <f>[20]Dezembro!$K$19</f>
        <v>14.4</v>
      </c>
      <c r="Q24" s="15">
        <f>[20]Dezembro!$K$20</f>
        <v>0.60000000000000009</v>
      </c>
      <c r="R24" s="15">
        <f>[20]Dezembro!$K$21</f>
        <v>0</v>
      </c>
      <c r="S24" s="15">
        <f>[20]Dezembro!$K$22</f>
        <v>0</v>
      </c>
      <c r="T24" s="15">
        <f>[20]Dezembro!$K$23</f>
        <v>0.6</v>
      </c>
      <c r="U24" s="15">
        <f>[20]Dezembro!$K$24</f>
        <v>0.2</v>
      </c>
      <c r="V24" s="15">
        <f>[20]Dezembro!$K$25</f>
        <v>76.399999999999991</v>
      </c>
      <c r="W24" s="15">
        <f>[20]Dezembro!$K$26</f>
        <v>0.2</v>
      </c>
      <c r="X24" s="15">
        <f>[20]Dezembro!$K$27</f>
        <v>0</v>
      </c>
      <c r="Y24" s="15">
        <f>[20]Dezembro!$K$28</f>
        <v>0</v>
      </c>
      <c r="Z24" s="15">
        <f>[20]Dezembro!$K$29</f>
        <v>0</v>
      </c>
      <c r="AA24" s="15">
        <f>[20]Dezembro!$K$30</f>
        <v>0</v>
      </c>
      <c r="AB24" s="15">
        <f>[20]Dezembro!$K$31</f>
        <v>0.2</v>
      </c>
      <c r="AC24" s="15">
        <f>[20]Dezembro!$K$32</f>
        <v>0</v>
      </c>
      <c r="AD24" s="15">
        <f>[20]Dezembro!$K$33</f>
        <v>0</v>
      </c>
      <c r="AE24" s="15">
        <f>[20]Dezembro!$K$34</f>
        <v>1</v>
      </c>
      <c r="AF24" s="15">
        <f>[20]Dezembro!$K$35</f>
        <v>0</v>
      </c>
      <c r="AG24" s="30">
        <f t="shared" si="8"/>
        <v>182.2</v>
      </c>
      <c r="AH24" s="32">
        <f t="shared" si="9"/>
        <v>76.399999999999991</v>
      </c>
      <c r="AI24" s="109">
        <f t="shared" si="2"/>
        <v>13</v>
      </c>
    </row>
    <row r="25" spans="1:35" ht="17.100000000000001" customHeight="1" x14ac:dyDescent="0.2">
      <c r="A25" s="108" t="s">
        <v>15</v>
      </c>
      <c r="B25" s="15">
        <f>[21]Dezembro!$K$5</f>
        <v>0</v>
      </c>
      <c r="C25" s="15">
        <f>[21]Dezembro!$K$6</f>
        <v>0</v>
      </c>
      <c r="D25" s="15">
        <f>[21]Dezembro!$K$7</f>
        <v>12.2</v>
      </c>
      <c r="E25" s="15">
        <f>[21]Dezembro!$K$8</f>
        <v>0</v>
      </c>
      <c r="F25" s="15">
        <f>[21]Dezembro!$K$9</f>
        <v>0</v>
      </c>
      <c r="G25" s="15">
        <f>[21]Dezembro!$K$10</f>
        <v>0</v>
      </c>
      <c r="H25" s="15">
        <f>[21]Dezembro!$K$11</f>
        <v>74.599999999999994</v>
      </c>
      <c r="I25" s="15">
        <f>[21]Dezembro!$K$12</f>
        <v>6</v>
      </c>
      <c r="J25" s="15">
        <f>[21]Dezembro!$K$13</f>
        <v>34.4</v>
      </c>
      <c r="K25" s="15">
        <f>[21]Dezembro!$K$14</f>
        <v>0.8</v>
      </c>
      <c r="L25" s="15">
        <f>[21]Dezembro!$K$15</f>
        <v>6.2</v>
      </c>
      <c r="M25" s="15">
        <f>[21]Dezembro!$K$16</f>
        <v>0.2</v>
      </c>
      <c r="N25" s="15">
        <f>[21]Dezembro!$K$17</f>
        <v>0.4</v>
      </c>
      <c r="O25" s="15">
        <f>[21]Dezembro!$K$18</f>
        <v>54</v>
      </c>
      <c r="P25" s="15">
        <f>[21]Dezembro!$K$19</f>
        <v>0</v>
      </c>
      <c r="Q25" s="15">
        <f>[21]Dezembro!$K$20</f>
        <v>0</v>
      </c>
      <c r="R25" s="15">
        <f>[21]Dezembro!$K$21</f>
        <v>0.8</v>
      </c>
      <c r="S25" s="15">
        <f>[21]Dezembro!$K$22</f>
        <v>1.8</v>
      </c>
      <c r="T25" s="15">
        <f>[21]Dezembro!$K$23</f>
        <v>1</v>
      </c>
      <c r="U25" s="15">
        <f>[21]Dezembro!$K$24</f>
        <v>70.2</v>
      </c>
      <c r="V25" s="15">
        <f>[21]Dezembro!$K$25</f>
        <v>0</v>
      </c>
      <c r="W25" s="15">
        <f>[21]Dezembro!$K$26</f>
        <v>5.6000000000000005</v>
      </c>
      <c r="X25" s="15">
        <f>[21]Dezembro!$K$27</f>
        <v>7.8</v>
      </c>
      <c r="Y25" s="15">
        <f>[21]Dezembro!$K$28</f>
        <v>0.2</v>
      </c>
      <c r="Z25" s="15">
        <f>[21]Dezembro!$K$29</f>
        <v>0</v>
      </c>
      <c r="AA25" s="15">
        <f>[21]Dezembro!$K$30</f>
        <v>0</v>
      </c>
      <c r="AB25" s="15">
        <f>[21]Dezembro!$K$31</f>
        <v>6.8</v>
      </c>
      <c r="AC25" s="15">
        <f>[21]Dezembro!$K$32</f>
        <v>0</v>
      </c>
      <c r="AD25" s="15">
        <f>[21]Dezembro!$K$33</f>
        <v>58.8</v>
      </c>
      <c r="AE25" s="15">
        <f>[21]Dezembro!$K$34</f>
        <v>19.600000000000001</v>
      </c>
      <c r="AF25" s="15">
        <f>[21]Dezembro!$K$35</f>
        <v>1</v>
      </c>
      <c r="AG25" s="30">
        <f t="shared" si="8"/>
        <v>362.40000000000009</v>
      </c>
      <c r="AH25" s="32">
        <f t="shared" si="9"/>
        <v>74.599999999999994</v>
      </c>
      <c r="AI25" s="109">
        <f t="shared" si="2"/>
        <v>11</v>
      </c>
    </row>
    <row r="26" spans="1:35" ht="17.100000000000001" customHeight="1" x14ac:dyDescent="0.2">
      <c r="A26" s="108" t="s">
        <v>61</v>
      </c>
      <c r="B26" s="15" t="str">
        <f>[22]Dezembro!$K$5</f>
        <v>*</v>
      </c>
      <c r="C26" s="15" t="str">
        <f>[22]Dezembro!$K$6</f>
        <v>*</v>
      </c>
      <c r="D26" s="15" t="str">
        <f>[22]Dezembro!$K$7</f>
        <v>*</v>
      </c>
      <c r="E26" s="15" t="str">
        <f>[22]Dezembro!$K$8</f>
        <v>*</v>
      </c>
      <c r="F26" s="15" t="str">
        <f>[22]Dezembro!$K$9</f>
        <v>*</v>
      </c>
      <c r="G26" s="15" t="str">
        <f>[22]Dezembro!$K$10</f>
        <v>*</v>
      </c>
      <c r="H26" s="15" t="str">
        <f>[22]Dezembro!$K$11</f>
        <v>*</v>
      </c>
      <c r="I26" s="15" t="str">
        <f>[22]Dezembro!$K$12</f>
        <v>*</v>
      </c>
      <c r="J26" s="15" t="str">
        <f>[22]Dezembro!$K$13</f>
        <v>*</v>
      </c>
      <c r="K26" s="15" t="str">
        <f>[22]Dezembro!$K$14</f>
        <v>*</v>
      </c>
      <c r="L26" s="15" t="str">
        <f>[22]Dezembro!$K$15</f>
        <v>*</v>
      </c>
      <c r="M26" s="15" t="str">
        <f>[22]Dezembro!$K$16</f>
        <v>*</v>
      </c>
      <c r="N26" s="15" t="str">
        <f>[22]Dezembro!$K$17</f>
        <v>*</v>
      </c>
      <c r="O26" s="15" t="str">
        <f>[22]Dezembro!$K$18</f>
        <v>*</v>
      </c>
      <c r="P26" s="15" t="str">
        <f>[22]Dezembro!$K$19</f>
        <v>*</v>
      </c>
      <c r="Q26" s="15" t="str">
        <f>[22]Dezembro!$K$20</f>
        <v>*</v>
      </c>
      <c r="R26" s="15" t="str">
        <f>[22]Dezembro!$K$21</f>
        <v>*</v>
      </c>
      <c r="S26" s="15" t="str">
        <f>[22]Dezembro!$K$22</f>
        <v>*</v>
      </c>
      <c r="T26" s="15" t="str">
        <f>[22]Dezembro!$K$23</f>
        <v>*</v>
      </c>
      <c r="U26" s="15" t="str">
        <f>[22]Dezembro!$K$24</f>
        <v>*</v>
      </c>
      <c r="V26" s="15" t="str">
        <f>[22]Dezembro!$K$25</f>
        <v>*</v>
      </c>
      <c r="W26" s="15" t="str">
        <f>[22]Dezembro!$K$26</f>
        <v>*</v>
      </c>
      <c r="X26" s="15" t="str">
        <f>[22]Dezembro!$K$27</f>
        <v>*</v>
      </c>
      <c r="Y26" s="15" t="str">
        <f>[22]Dezembro!$K$28</f>
        <v>*</v>
      </c>
      <c r="Z26" s="15" t="str">
        <f>[22]Dezembro!$K$29</f>
        <v>*</v>
      </c>
      <c r="AA26" s="15" t="str">
        <f>[22]Dezembro!$K$30</f>
        <v>*</v>
      </c>
      <c r="AB26" s="15" t="str">
        <f>[22]Dezembro!$K$31</f>
        <v>*</v>
      </c>
      <c r="AC26" s="15" t="str">
        <f>[22]Dezembro!$K$32</f>
        <v>*</v>
      </c>
      <c r="AD26" s="15" t="str">
        <f>[22]Dezembro!$K$33</f>
        <v>*</v>
      </c>
      <c r="AE26" s="15">
        <f>[22]Dezembro!$K$34</f>
        <v>1</v>
      </c>
      <c r="AF26" s="15">
        <f>[22]Dezembro!$K$35</f>
        <v>0</v>
      </c>
      <c r="AG26" s="30">
        <f t="shared" si="8"/>
        <v>1</v>
      </c>
      <c r="AH26" s="32">
        <f t="shared" si="9"/>
        <v>1</v>
      </c>
      <c r="AI26" s="109" t="s">
        <v>70</v>
      </c>
    </row>
    <row r="27" spans="1:35" ht="17.100000000000001" customHeight="1" x14ac:dyDescent="0.2">
      <c r="A27" s="108" t="s">
        <v>17</v>
      </c>
      <c r="B27" s="15">
        <f>[23]Dezembro!$K$5</f>
        <v>0</v>
      </c>
      <c r="C27" s="15">
        <f>[23]Dezembro!$K$6</f>
        <v>0.8</v>
      </c>
      <c r="D27" s="15">
        <f>[23]Dezembro!$K$7</f>
        <v>4.4000000000000004</v>
      </c>
      <c r="E27" s="15">
        <f>[23]Dezembro!$K$8</f>
        <v>0</v>
      </c>
      <c r="F27" s="15">
        <f>[23]Dezembro!$K$9</f>
        <v>0</v>
      </c>
      <c r="G27" s="15">
        <f>[23]Dezembro!$K$10</f>
        <v>0.2</v>
      </c>
      <c r="H27" s="15">
        <f>[23]Dezembro!$K$11</f>
        <v>0</v>
      </c>
      <c r="I27" s="15">
        <f>[23]Dezembro!$K$12</f>
        <v>2.6000000000000005</v>
      </c>
      <c r="J27" s="15">
        <f>[23]Dezembro!$K$13</f>
        <v>0.4</v>
      </c>
      <c r="K27" s="15">
        <f>[23]Dezembro!$K$14</f>
        <v>3.6000000000000005</v>
      </c>
      <c r="L27" s="15">
        <f>[23]Dezembro!$K$15</f>
        <v>1.2</v>
      </c>
      <c r="M27" s="15">
        <f>[23]Dezembro!$K$16</f>
        <v>1.8</v>
      </c>
      <c r="N27" s="15">
        <f>[23]Dezembro!$K$17</f>
        <v>28.599999999999998</v>
      </c>
      <c r="O27" s="15">
        <f>[23]Dezembro!$K$18</f>
        <v>11.799999999999999</v>
      </c>
      <c r="P27" s="15">
        <f>[23]Dezembro!$K$19</f>
        <v>0</v>
      </c>
      <c r="Q27" s="15">
        <f>[23]Dezembro!$K$20</f>
        <v>0</v>
      </c>
      <c r="R27" s="15">
        <f>[23]Dezembro!$K$21</f>
        <v>2.2000000000000002</v>
      </c>
      <c r="S27" s="15">
        <f>[23]Dezembro!$K$22</f>
        <v>5.6000000000000005</v>
      </c>
      <c r="T27" s="15">
        <f>[23]Dezembro!$K$23</f>
        <v>24.8</v>
      </c>
      <c r="U27" s="15">
        <f>[23]Dezembro!$K$24</f>
        <v>34.799999999999997</v>
      </c>
      <c r="V27" s="15">
        <f>[23]Dezembro!$K$25</f>
        <v>1.2</v>
      </c>
      <c r="W27" s="15">
        <f>[23]Dezembro!$K$26</f>
        <v>4</v>
      </c>
      <c r="X27" s="15">
        <f>[23]Dezembro!$K$27</f>
        <v>24.2</v>
      </c>
      <c r="Y27" s="15">
        <f>[23]Dezembro!$K$28</f>
        <v>0.8</v>
      </c>
      <c r="Z27" s="15">
        <f>[23]Dezembro!$K$29</f>
        <v>1.2</v>
      </c>
      <c r="AA27" s="15">
        <f>[23]Dezembro!$K$30</f>
        <v>0</v>
      </c>
      <c r="AB27" s="15">
        <f>[23]Dezembro!$K$31</f>
        <v>0</v>
      </c>
      <c r="AC27" s="15">
        <f>[23]Dezembro!$K$32</f>
        <v>0</v>
      </c>
      <c r="AD27" s="15">
        <f>[23]Dezembro!$K$33</f>
        <v>2.4</v>
      </c>
      <c r="AE27" s="15">
        <f>[23]Dezembro!$K$34</f>
        <v>10.6</v>
      </c>
      <c r="AF27" s="15">
        <f>[23]Dezembro!$K$35</f>
        <v>26.4</v>
      </c>
      <c r="AG27" s="30">
        <f t="shared" si="8"/>
        <v>193.6</v>
      </c>
      <c r="AH27" s="32">
        <f t="shared" si="9"/>
        <v>34.799999999999997</v>
      </c>
      <c r="AI27" s="109">
        <f t="shared" si="2"/>
        <v>9</v>
      </c>
    </row>
    <row r="28" spans="1:35" ht="17.100000000000001" customHeight="1" x14ac:dyDescent="0.2">
      <c r="A28" s="108" t="s">
        <v>18</v>
      </c>
      <c r="B28" s="15">
        <f>[24]Dezembro!$K$5</f>
        <v>1.6</v>
      </c>
      <c r="C28" s="15">
        <f>[24]Dezembro!$K$6</f>
        <v>5</v>
      </c>
      <c r="D28" s="15">
        <f>[24]Dezembro!$K$7</f>
        <v>0</v>
      </c>
      <c r="E28" s="15">
        <f>[24]Dezembro!$K$8</f>
        <v>0</v>
      </c>
      <c r="F28" s="15">
        <f>[24]Dezembro!$K$9</f>
        <v>0</v>
      </c>
      <c r="G28" s="15">
        <f>[24]Dezembro!$K$10</f>
        <v>0</v>
      </c>
      <c r="H28" s="15">
        <f>[24]Dezembro!$K$11</f>
        <v>1.4</v>
      </c>
      <c r="I28" s="15">
        <f>[24]Dezembro!$K$12</f>
        <v>11.599999999999998</v>
      </c>
      <c r="J28" s="15">
        <f>[24]Dezembro!$K$13</f>
        <v>9.8000000000000007</v>
      </c>
      <c r="K28" s="15">
        <f>[24]Dezembro!$K$14</f>
        <v>8.5999999999999979</v>
      </c>
      <c r="L28" s="15">
        <f>[24]Dezembro!$K$15</f>
        <v>4.4000000000000004</v>
      </c>
      <c r="M28" s="15">
        <f>[24]Dezembro!$K$16</f>
        <v>15.399999999999999</v>
      </c>
      <c r="N28" s="15">
        <f>[24]Dezembro!$K$17</f>
        <v>4.8</v>
      </c>
      <c r="O28" s="15">
        <f>[24]Dezembro!$K$18</f>
        <v>5.2000000000000011</v>
      </c>
      <c r="P28" s="15">
        <f>[24]Dezembro!$K$19</f>
        <v>0</v>
      </c>
      <c r="Q28" s="15">
        <f>[24]Dezembro!$K$20</f>
        <v>2.4000000000000004</v>
      </c>
      <c r="R28" s="15">
        <f>[24]Dezembro!$K$21</f>
        <v>19.999999999999996</v>
      </c>
      <c r="S28" s="15">
        <f>[24]Dezembro!$K$22</f>
        <v>0</v>
      </c>
      <c r="T28" s="15">
        <f>[24]Dezembro!$K$23</f>
        <v>0</v>
      </c>
      <c r="U28" s="15">
        <f>[24]Dezembro!$K$24</f>
        <v>12.399999999999999</v>
      </c>
      <c r="V28" s="15">
        <f>[24]Dezembro!$K$25</f>
        <v>28.4</v>
      </c>
      <c r="W28" s="15">
        <f>[24]Dezembro!$K$26</f>
        <v>12.399999999999997</v>
      </c>
      <c r="X28" s="15">
        <f>[24]Dezembro!$K$27</f>
        <v>4.2</v>
      </c>
      <c r="Y28" s="15">
        <f>[24]Dezembro!$K$28</f>
        <v>8.6</v>
      </c>
      <c r="Z28" s="15">
        <f>[24]Dezembro!$K$29</f>
        <v>0</v>
      </c>
      <c r="AA28" s="15">
        <f>[24]Dezembro!$K$30</f>
        <v>0.2</v>
      </c>
      <c r="AB28" s="15">
        <f>[24]Dezembro!$K$31</f>
        <v>0</v>
      </c>
      <c r="AC28" s="15">
        <f>[24]Dezembro!$K$32</f>
        <v>0</v>
      </c>
      <c r="AD28" s="15">
        <f>[24]Dezembro!$K$33</f>
        <v>0</v>
      </c>
      <c r="AE28" s="15">
        <f>[24]Dezembro!$K$34</f>
        <v>0</v>
      </c>
      <c r="AF28" s="15">
        <f>[24]Dezembro!$K$35</f>
        <v>0.2</v>
      </c>
      <c r="AG28" s="30">
        <f t="shared" si="8"/>
        <v>156.59999999999997</v>
      </c>
      <c r="AH28" s="32">
        <f t="shared" si="9"/>
        <v>28.4</v>
      </c>
      <c r="AI28" s="109">
        <f t="shared" si="2"/>
        <v>12</v>
      </c>
    </row>
    <row r="29" spans="1:35" ht="17.100000000000001" customHeight="1" x14ac:dyDescent="0.2">
      <c r="A29" s="108" t="s">
        <v>19</v>
      </c>
      <c r="B29" s="15">
        <f>[25]Dezembro!$K$5</f>
        <v>0</v>
      </c>
      <c r="C29" s="15">
        <f>[25]Dezembro!$K$6</f>
        <v>12.2</v>
      </c>
      <c r="D29" s="15">
        <f>[25]Dezembro!$K$7</f>
        <v>8.4</v>
      </c>
      <c r="E29" s="15">
        <f>[25]Dezembro!$K$8</f>
        <v>0</v>
      </c>
      <c r="F29" s="15">
        <f>[25]Dezembro!$K$9</f>
        <v>0</v>
      </c>
      <c r="G29" s="15">
        <f>[25]Dezembro!$K$10</f>
        <v>1.6</v>
      </c>
      <c r="H29" s="15">
        <f>[25]Dezembro!$K$11</f>
        <v>13.8</v>
      </c>
      <c r="I29" s="15">
        <f>[25]Dezembro!$K$12</f>
        <v>13</v>
      </c>
      <c r="J29" s="15">
        <f>[25]Dezembro!$K$13</f>
        <v>40.799999999999997</v>
      </c>
      <c r="K29" s="15">
        <f>[25]Dezembro!$K$14</f>
        <v>41.6</v>
      </c>
      <c r="L29" s="15">
        <f>[25]Dezembro!$K$15</f>
        <v>3.5999999999999996</v>
      </c>
      <c r="M29" s="15">
        <f>[25]Dezembro!$K$16</f>
        <v>0.2</v>
      </c>
      <c r="N29" s="15">
        <f>[25]Dezembro!$K$17</f>
        <v>0</v>
      </c>
      <c r="O29" s="15">
        <f>[25]Dezembro!$K$18</f>
        <v>0</v>
      </c>
      <c r="P29" s="15">
        <f>[25]Dezembro!$K$19</f>
        <v>0</v>
      </c>
      <c r="Q29" s="15">
        <f>[25]Dezembro!$K$20</f>
        <v>0</v>
      </c>
      <c r="R29" s="15">
        <f>[25]Dezembro!$K$21</f>
        <v>0.6</v>
      </c>
      <c r="S29" s="15">
        <f>[25]Dezembro!$K$22</f>
        <v>0</v>
      </c>
      <c r="T29" s="15">
        <f>[25]Dezembro!$K$23</f>
        <v>20.200000000000003</v>
      </c>
      <c r="U29" s="15">
        <f>[25]Dezembro!$K$24</f>
        <v>1.4</v>
      </c>
      <c r="V29" s="15">
        <f>[25]Dezembro!$K$25</f>
        <v>0</v>
      </c>
      <c r="W29" s="15">
        <f>[25]Dezembro!$K$26</f>
        <v>1</v>
      </c>
      <c r="X29" s="15">
        <f>[25]Dezembro!$K$27</f>
        <v>0</v>
      </c>
      <c r="Y29" s="15">
        <f>[25]Dezembro!$K$28</f>
        <v>0.2</v>
      </c>
      <c r="Z29" s="15">
        <f>[25]Dezembro!$K$29</f>
        <v>0</v>
      </c>
      <c r="AA29" s="15">
        <f>[25]Dezembro!$K$30</f>
        <v>0</v>
      </c>
      <c r="AB29" s="15">
        <f>[25]Dezembro!$K$31</f>
        <v>0</v>
      </c>
      <c r="AC29" s="15">
        <f>[25]Dezembro!$K$32</f>
        <v>0</v>
      </c>
      <c r="AD29" s="15">
        <f>[25]Dezembro!$K$33</f>
        <v>6</v>
      </c>
      <c r="AE29" s="15">
        <f>[25]Dezembro!$K$34</f>
        <v>1.2</v>
      </c>
      <c r="AF29" s="15">
        <f>[25]Dezembro!$K$35</f>
        <v>0</v>
      </c>
      <c r="AG29" s="30">
        <f t="shared" si="8"/>
        <v>165.79999999999998</v>
      </c>
      <c r="AH29" s="32">
        <f t="shared" si="9"/>
        <v>41.6</v>
      </c>
      <c r="AI29" s="109">
        <f t="shared" si="2"/>
        <v>15</v>
      </c>
    </row>
    <row r="30" spans="1:35" ht="17.100000000000001" customHeight="1" x14ac:dyDescent="0.2">
      <c r="A30" s="108" t="s">
        <v>31</v>
      </c>
      <c r="B30" s="15">
        <f>[26]Dezembro!$K$5</f>
        <v>0</v>
      </c>
      <c r="C30" s="15">
        <f>[26]Dezembro!$K$6</f>
        <v>0</v>
      </c>
      <c r="D30" s="15">
        <f>[26]Dezembro!$K$7</f>
        <v>15.2</v>
      </c>
      <c r="E30" s="15">
        <f>[26]Dezembro!$K$8</f>
        <v>0</v>
      </c>
      <c r="F30" s="15">
        <f>[26]Dezembro!$K$9</f>
        <v>0</v>
      </c>
      <c r="G30" s="15">
        <f>[26]Dezembro!$K$10</f>
        <v>0</v>
      </c>
      <c r="H30" s="15">
        <f>[26]Dezembro!$K$11</f>
        <v>0</v>
      </c>
      <c r="I30" s="15">
        <f>[26]Dezembro!$K$12</f>
        <v>20.8</v>
      </c>
      <c r="J30" s="15">
        <f>[26]Dezembro!$K$13</f>
        <v>0</v>
      </c>
      <c r="K30" s="15">
        <f>[26]Dezembro!$K$14</f>
        <v>0</v>
      </c>
      <c r="L30" s="15">
        <f>[26]Dezembro!$K$15</f>
        <v>31</v>
      </c>
      <c r="M30" s="15">
        <f>[26]Dezembro!$K$16</f>
        <v>0</v>
      </c>
      <c r="N30" s="15">
        <f>[26]Dezembro!$K$17</f>
        <v>11.799999999999999</v>
      </c>
      <c r="O30" s="15">
        <f>[26]Dezembro!$K$18</f>
        <v>47.8</v>
      </c>
      <c r="P30" s="15">
        <f>[26]Dezembro!$K$19</f>
        <v>0</v>
      </c>
      <c r="Q30" s="15">
        <f>[26]Dezembro!$K$20</f>
        <v>0</v>
      </c>
      <c r="R30" s="15">
        <f>[26]Dezembro!$K$21</f>
        <v>4.1999999999999993</v>
      </c>
      <c r="S30" s="15">
        <f>[26]Dezembro!$K$22</f>
        <v>0.8</v>
      </c>
      <c r="T30" s="15">
        <f>[26]Dezembro!$K$23</f>
        <v>0</v>
      </c>
      <c r="U30" s="15">
        <f>[26]Dezembro!$K$24</f>
        <v>0.4</v>
      </c>
      <c r="V30" s="15">
        <f>[26]Dezembro!$K$25</f>
        <v>6.2</v>
      </c>
      <c r="W30" s="15">
        <f>[26]Dezembro!$K$26</f>
        <v>8.6000000000000014</v>
      </c>
      <c r="X30" s="15">
        <f>[26]Dezembro!$K$27</f>
        <v>4.8</v>
      </c>
      <c r="Y30" s="15">
        <f>[26]Dezembro!$K$28</f>
        <v>0.2</v>
      </c>
      <c r="Z30" s="15">
        <f>[26]Dezembro!$K$29</f>
        <v>0</v>
      </c>
      <c r="AA30" s="15">
        <f>[26]Dezembro!$K$30</f>
        <v>3.2</v>
      </c>
      <c r="AB30" s="15">
        <f>[26]Dezembro!$K$31</f>
        <v>0</v>
      </c>
      <c r="AC30" s="15">
        <f>[26]Dezembro!$K$32</f>
        <v>8.4</v>
      </c>
      <c r="AD30" s="15">
        <f>[26]Dezembro!$K$33</f>
        <v>0.4</v>
      </c>
      <c r="AE30" s="15">
        <f>[26]Dezembro!$K$34</f>
        <v>0</v>
      </c>
      <c r="AF30" s="15">
        <f>[26]Dezembro!$K$35</f>
        <v>0</v>
      </c>
      <c r="AG30" s="30">
        <f>SUM(B30:AF30)</f>
        <v>163.79999999999998</v>
      </c>
      <c r="AH30" s="32">
        <f t="shared" ref="AH30" si="12">MAX(B30:AF30)</f>
        <v>47.8</v>
      </c>
      <c r="AI30" s="109">
        <f t="shared" si="2"/>
        <v>16</v>
      </c>
    </row>
    <row r="31" spans="1:35" ht="17.100000000000001" customHeight="1" x14ac:dyDescent="0.2">
      <c r="A31" s="108" t="s">
        <v>51</v>
      </c>
      <c r="B31" s="15" t="str">
        <f>[27]Dezembro!$K$5</f>
        <v>*</v>
      </c>
      <c r="C31" s="15" t="str">
        <f>[27]Dezembro!$K$6</f>
        <v>*</v>
      </c>
      <c r="D31" s="15" t="str">
        <f>[27]Dezembro!$K$7</f>
        <v>*</v>
      </c>
      <c r="E31" s="15" t="str">
        <f>[27]Dezembro!$K$8</f>
        <v>*</v>
      </c>
      <c r="F31" s="15" t="str">
        <f>[27]Dezembro!$K$9</f>
        <v>*</v>
      </c>
      <c r="G31" s="15" t="str">
        <f>[27]Dezembro!$K$10</f>
        <v>*</v>
      </c>
      <c r="H31" s="15" t="str">
        <f>[27]Dezembro!$K$11</f>
        <v>*</v>
      </c>
      <c r="I31" s="15" t="str">
        <f>[27]Dezembro!$K$12</f>
        <v>*</v>
      </c>
      <c r="J31" s="15" t="str">
        <f>[27]Dezembro!$K$13</f>
        <v>*</v>
      </c>
      <c r="K31" s="15" t="str">
        <f>[27]Dezembro!$K$14</f>
        <v>*</v>
      </c>
      <c r="L31" s="15" t="str">
        <f>[27]Dezembro!$K$15</f>
        <v>*</v>
      </c>
      <c r="M31" s="15" t="str">
        <f>[27]Dezembro!$K$16</f>
        <v>*</v>
      </c>
      <c r="N31" s="15" t="str">
        <f>[27]Dezembro!$K$17</f>
        <v>*</v>
      </c>
      <c r="O31" s="15" t="str">
        <f>[27]Dezembro!$K$18</f>
        <v>*</v>
      </c>
      <c r="P31" s="15" t="str">
        <f>[27]Dezembro!$K$19</f>
        <v>*</v>
      </c>
      <c r="Q31" s="15" t="str">
        <f>[27]Dezembro!$K$20</f>
        <v>*</v>
      </c>
      <c r="R31" s="15" t="str">
        <f>[27]Dezembro!$K$21</f>
        <v>*</v>
      </c>
      <c r="S31" s="15" t="str">
        <f>[27]Dezembro!$K$22</f>
        <v>*</v>
      </c>
      <c r="T31" s="15" t="str">
        <f>[27]Dezembro!$K$23</f>
        <v>*</v>
      </c>
      <c r="U31" s="15" t="str">
        <f>[27]Dezembro!$K$24</f>
        <v>*</v>
      </c>
      <c r="V31" s="15" t="str">
        <f>[27]Dezembro!$K$25</f>
        <v>*</v>
      </c>
      <c r="W31" s="15" t="str">
        <f>[27]Dezembro!$K$26</f>
        <v>*</v>
      </c>
      <c r="X31" s="15" t="str">
        <f>[27]Dezembro!$K$27</f>
        <v>*</v>
      </c>
      <c r="Y31" s="15" t="str">
        <f>[27]Dezembro!$K$28</f>
        <v>*</v>
      </c>
      <c r="Z31" s="15" t="str">
        <f>[27]Dezembro!$K$29</f>
        <v>*</v>
      </c>
      <c r="AA31" s="15" t="str">
        <f>[27]Dezembro!$K$30</f>
        <v>*</v>
      </c>
      <c r="AB31" s="15" t="str">
        <f>[27]Dezembro!$K$31</f>
        <v>*</v>
      </c>
      <c r="AC31" s="15" t="str">
        <f>[27]Dezembro!$K$32</f>
        <v>*</v>
      </c>
      <c r="AD31" s="15" t="str">
        <f>[27]Dezembro!$K$33</f>
        <v>*</v>
      </c>
      <c r="AE31" s="15" t="str">
        <f>[27]Dezembro!$K$34</f>
        <v>*</v>
      </c>
      <c r="AF31" s="15" t="str">
        <f>[27]Dezembro!$K$35</f>
        <v>*</v>
      </c>
      <c r="AG31" s="30" t="s">
        <v>70</v>
      </c>
      <c r="AH31" s="32" t="s">
        <v>70</v>
      </c>
      <c r="AI31" s="109" t="s">
        <v>70</v>
      </c>
    </row>
    <row r="32" spans="1:35" ht="17.100000000000001" customHeight="1" x14ac:dyDescent="0.2">
      <c r="A32" s="108" t="s">
        <v>20</v>
      </c>
      <c r="B32" s="15">
        <f>[28]Dezembro!$K$5</f>
        <v>0</v>
      </c>
      <c r="C32" s="15">
        <f>[28]Dezembro!$K$6</f>
        <v>0</v>
      </c>
      <c r="D32" s="15">
        <f>[28]Dezembro!$K$7</f>
        <v>0.4</v>
      </c>
      <c r="E32" s="15">
        <f>[28]Dezembro!$K$8</f>
        <v>0.8</v>
      </c>
      <c r="F32" s="15">
        <f>[28]Dezembro!$K$9</f>
        <v>0</v>
      </c>
      <c r="G32" s="15">
        <f>[28]Dezembro!$K$10</f>
        <v>0</v>
      </c>
      <c r="H32" s="15">
        <f>[28]Dezembro!$K$11</f>
        <v>0</v>
      </c>
      <c r="I32" s="15">
        <f>[28]Dezembro!$K$12</f>
        <v>0</v>
      </c>
      <c r="J32" s="15">
        <f>[28]Dezembro!$K$13</f>
        <v>0</v>
      </c>
      <c r="K32" s="15">
        <f>[28]Dezembro!$K$14</f>
        <v>12</v>
      </c>
      <c r="L32" s="15">
        <f>[28]Dezembro!$K$15</f>
        <v>0.2</v>
      </c>
      <c r="M32" s="15">
        <f>[28]Dezembro!$K$16</f>
        <v>6.2</v>
      </c>
      <c r="N32" s="15">
        <f>[28]Dezembro!$K$17</f>
        <v>0</v>
      </c>
      <c r="O32" s="15">
        <f>[28]Dezembro!$K$18</f>
        <v>0</v>
      </c>
      <c r="P32" s="15">
        <f>[28]Dezembro!$K$19</f>
        <v>2</v>
      </c>
      <c r="Q32" s="15">
        <f>[28]Dezembro!$K$20</f>
        <v>0</v>
      </c>
      <c r="R32" s="15">
        <f>[28]Dezembro!$K$21</f>
        <v>0</v>
      </c>
      <c r="S32" s="15">
        <f>[28]Dezembro!$K$22</f>
        <v>0</v>
      </c>
      <c r="T32" s="15">
        <f>[28]Dezembro!$K$23</f>
        <v>22</v>
      </c>
      <c r="U32" s="15">
        <f>[28]Dezembro!$K$24</f>
        <v>7.8000000000000007</v>
      </c>
      <c r="V32" s="15">
        <f>[28]Dezembro!$K$25</f>
        <v>13.2</v>
      </c>
      <c r="W32" s="15">
        <f>[28]Dezembro!$K$26</f>
        <v>7.2</v>
      </c>
      <c r="X32" s="15">
        <f>[28]Dezembro!$K$27</f>
        <v>0</v>
      </c>
      <c r="Y32" s="15">
        <f>[28]Dezembro!$K$28</f>
        <v>0</v>
      </c>
      <c r="Z32" s="15">
        <f>[28]Dezembro!$K$29</f>
        <v>0</v>
      </c>
      <c r="AA32" s="15">
        <f>[28]Dezembro!$K$30</f>
        <v>0</v>
      </c>
      <c r="AB32" s="15">
        <f>[28]Dezembro!$K$31</f>
        <v>0</v>
      </c>
      <c r="AC32" s="15">
        <f>[28]Dezembro!$K$32</f>
        <v>0</v>
      </c>
      <c r="AD32" s="15">
        <f>[28]Dezembro!$K$33</f>
        <v>0</v>
      </c>
      <c r="AE32" s="15">
        <f>[28]Dezembro!$K$34</f>
        <v>1.4</v>
      </c>
      <c r="AF32" s="15">
        <f>[28]Dezembro!$K$35</f>
        <v>4.2</v>
      </c>
      <c r="AG32" s="30">
        <f t="shared" si="8"/>
        <v>77.400000000000006</v>
      </c>
      <c r="AH32" s="32">
        <f t="shared" si="9"/>
        <v>22</v>
      </c>
      <c r="AI32" s="109">
        <f>COUNTIF(B32:AF32,"=0,0")</f>
        <v>19</v>
      </c>
    </row>
    <row r="33" spans="1:35" s="5" customFormat="1" ht="17.100000000000001" customHeight="1" x14ac:dyDescent="0.2">
      <c r="A33" s="110" t="s">
        <v>33</v>
      </c>
      <c r="B33" s="96">
        <f t="shared" ref="B33:AH33" si="13">MAX(B5:B32)</f>
        <v>8</v>
      </c>
      <c r="C33" s="96">
        <f t="shared" si="13"/>
        <v>75.199999999999989</v>
      </c>
      <c r="D33" s="96">
        <f t="shared" si="13"/>
        <v>37.200000000000003</v>
      </c>
      <c r="E33" s="96">
        <f t="shared" si="13"/>
        <v>13</v>
      </c>
      <c r="F33" s="96">
        <f t="shared" si="13"/>
        <v>6.6000000000000005</v>
      </c>
      <c r="G33" s="96">
        <f t="shared" si="13"/>
        <v>9.6</v>
      </c>
      <c r="H33" s="96">
        <f t="shared" si="13"/>
        <v>87.600000000000009</v>
      </c>
      <c r="I33" s="96">
        <f t="shared" si="13"/>
        <v>40</v>
      </c>
      <c r="J33" s="96">
        <f t="shared" si="13"/>
        <v>91.6</v>
      </c>
      <c r="K33" s="96">
        <f t="shared" si="13"/>
        <v>41.6</v>
      </c>
      <c r="L33" s="96">
        <f t="shared" si="13"/>
        <v>71.200000000000017</v>
      </c>
      <c r="M33" s="96">
        <f t="shared" si="13"/>
        <v>15.399999999999999</v>
      </c>
      <c r="N33" s="96">
        <f t="shared" si="13"/>
        <v>44.400000000000006</v>
      </c>
      <c r="O33" s="96">
        <f t="shared" si="13"/>
        <v>54</v>
      </c>
      <c r="P33" s="96">
        <f t="shared" si="13"/>
        <v>14.4</v>
      </c>
      <c r="Q33" s="96">
        <f t="shared" si="13"/>
        <v>15.399999999999999</v>
      </c>
      <c r="R33" s="96">
        <f t="shared" si="13"/>
        <v>19.999999999999996</v>
      </c>
      <c r="S33" s="96">
        <f t="shared" si="13"/>
        <v>8</v>
      </c>
      <c r="T33" s="96">
        <f t="shared" si="13"/>
        <v>24.8</v>
      </c>
      <c r="U33" s="96">
        <f t="shared" si="13"/>
        <v>70.2</v>
      </c>
      <c r="V33" s="96">
        <f t="shared" si="13"/>
        <v>76.399999999999991</v>
      </c>
      <c r="W33" s="96">
        <f t="shared" si="13"/>
        <v>14.2</v>
      </c>
      <c r="X33" s="96">
        <f t="shared" si="13"/>
        <v>27.2</v>
      </c>
      <c r="Y33" s="96">
        <f t="shared" si="13"/>
        <v>9.6</v>
      </c>
      <c r="Z33" s="96">
        <f t="shared" si="13"/>
        <v>3.4</v>
      </c>
      <c r="AA33" s="96">
        <f t="shared" si="13"/>
        <v>14.6</v>
      </c>
      <c r="AB33" s="96">
        <f t="shared" si="13"/>
        <v>40.200000000000003</v>
      </c>
      <c r="AC33" s="96">
        <f t="shared" si="13"/>
        <v>9.6000000000000014</v>
      </c>
      <c r="AD33" s="96">
        <f t="shared" si="13"/>
        <v>58.8</v>
      </c>
      <c r="AE33" s="96">
        <f t="shared" si="13"/>
        <v>50.8</v>
      </c>
      <c r="AF33" s="96">
        <f t="shared" si="13"/>
        <v>29.400000000000002</v>
      </c>
      <c r="AG33" s="29">
        <f t="shared" si="13"/>
        <v>362.40000000000009</v>
      </c>
      <c r="AH33" s="31">
        <f t="shared" si="13"/>
        <v>91.6</v>
      </c>
      <c r="AI33" s="111"/>
    </row>
    <row r="34" spans="1:35" s="11" customFormat="1" ht="13.5" thickBot="1" x14ac:dyDescent="0.25">
      <c r="A34" s="112" t="s">
        <v>36</v>
      </c>
      <c r="B34" s="27">
        <f t="shared" ref="B34:AG34" si="14">SUM(B5:B32)</f>
        <v>11</v>
      </c>
      <c r="C34" s="27">
        <f t="shared" si="14"/>
        <v>183.6</v>
      </c>
      <c r="D34" s="27">
        <f t="shared" si="14"/>
        <v>205.39999999999998</v>
      </c>
      <c r="E34" s="27">
        <f t="shared" si="14"/>
        <v>36.999999999999993</v>
      </c>
      <c r="F34" s="27">
        <f t="shared" si="14"/>
        <v>10.4</v>
      </c>
      <c r="G34" s="27">
        <f t="shared" si="14"/>
        <v>32.199999999999996</v>
      </c>
      <c r="H34" s="27">
        <f t="shared" si="14"/>
        <v>391.8</v>
      </c>
      <c r="I34" s="27">
        <f t="shared" si="14"/>
        <v>229.4</v>
      </c>
      <c r="J34" s="27">
        <f t="shared" si="14"/>
        <v>434.2999999999999</v>
      </c>
      <c r="K34" s="27">
        <f t="shared" si="14"/>
        <v>245.2</v>
      </c>
      <c r="L34" s="27">
        <f t="shared" si="14"/>
        <v>226.99999999999997</v>
      </c>
      <c r="M34" s="27">
        <f t="shared" si="14"/>
        <v>54.2</v>
      </c>
      <c r="N34" s="27">
        <f t="shared" si="14"/>
        <v>236</v>
      </c>
      <c r="O34" s="27">
        <f t="shared" si="14"/>
        <v>296.2</v>
      </c>
      <c r="P34" s="27">
        <f t="shared" si="14"/>
        <v>21.4</v>
      </c>
      <c r="Q34" s="27">
        <f t="shared" si="14"/>
        <v>24.6</v>
      </c>
      <c r="R34" s="27">
        <f t="shared" si="14"/>
        <v>86</v>
      </c>
      <c r="S34" s="27">
        <f t="shared" si="14"/>
        <v>20.000000000000004</v>
      </c>
      <c r="T34" s="27">
        <f t="shared" si="14"/>
        <v>138.6</v>
      </c>
      <c r="U34" s="27">
        <f t="shared" si="14"/>
        <v>441.39999999999992</v>
      </c>
      <c r="V34" s="27">
        <f t="shared" si="14"/>
        <v>365.19999999999993</v>
      </c>
      <c r="W34" s="27">
        <f t="shared" si="14"/>
        <v>83.2</v>
      </c>
      <c r="X34" s="27">
        <f t="shared" si="14"/>
        <v>176.20000000000002</v>
      </c>
      <c r="Y34" s="27">
        <f t="shared" si="14"/>
        <v>37.600000000000009</v>
      </c>
      <c r="Z34" s="27">
        <f t="shared" si="14"/>
        <v>12.999999999999998</v>
      </c>
      <c r="AA34" s="27">
        <f t="shared" si="14"/>
        <v>26.2</v>
      </c>
      <c r="AB34" s="27">
        <f t="shared" si="14"/>
        <v>63.8</v>
      </c>
      <c r="AC34" s="27">
        <f t="shared" si="14"/>
        <v>40.799999999999997</v>
      </c>
      <c r="AD34" s="27">
        <f t="shared" si="14"/>
        <v>157.60000000000002</v>
      </c>
      <c r="AE34" s="27">
        <f t="shared" si="14"/>
        <v>278.00000000000006</v>
      </c>
      <c r="AF34" s="27">
        <f t="shared" si="14"/>
        <v>152.59999999999997</v>
      </c>
      <c r="AG34" s="30">
        <f t="shared" si="14"/>
        <v>4719.9000000000005</v>
      </c>
      <c r="AH34" s="20"/>
      <c r="AI34" s="113"/>
    </row>
    <row r="35" spans="1:35" x14ac:dyDescent="0.2">
      <c r="A35" s="83"/>
      <c r="B35" s="84"/>
      <c r="C35" s="84"/>
      <c r="D35" s="84" t="s">
        <v>64</v>
      </c>
      <c r="E35" s="84"/>
      <c r="F35" s="84"/>
      <c r="G35" s="8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6"/>
      <c r="AE35" s="87"/>
      <c r="AF35" s="88"/>
      <c r="AG35" s="88"/>
      <c r="AH35" s="88"/>
      <c r="AI35" s="89"/>
    </row>
    <row r="36" spans="1:35" x14ac:dyDescent="0.2">
      <c r="A36" s="57"/>
      <c r="B36" s="64"/>
      <c r="C36" s="64"/>
      <c r="D36" s="64"/>
      <c r="E36" s="64" t="s">
        <v>65</v>
      </c>
      <c r="F36" s="64"/>
      <c r="G36" s="64"/>
      <c r="H36" s="64"/>
      <c r="I36" s="64"/>
      <c r="J36" s="97"/>
      <c r="K36" s="97"/>
      <c r="L36" s="97"/>
      <c r="M36" s="97" t="s">
        <v>53</v>
      </c>
      <c r="N36" s="97"/>
      <c r="O36" s="97"/>
      <c r="P36" s="97"/>
      <c r="Q36" s="97"/>
      <c r="R36" s="97"/>
      <c r="S36" s="116" t="s">
        <v>66</v>
      </c>
      <c r="T36" s="116"/>
      <c r="U36" s="116"/>
      <c r="V36" s="116"/>
      <c r="W36" s="116"/>
      <c r="X36" s="97"/>
      <c r="Y36" s="97"/>
      <c r="Z36" s="97"/>
      <c r="AA36" s="97"/>
      <c r="AB36" s="64"/>
      <c r="AC36" s="64"/>
      <c r="AD36" s="64"/>
      <c r="AE36" s="97"/>
      <c r="AF36" s="76"/>
      <c r="AG36" s="97"/>
      <c r="AH36" s="97"/>
      <c r="AI36" s="93"/>
    </row>
    <row r="37" spans="1:35" ht="13.5" thickBot="1" x14ac:dyDescent="0.25">
      <c r="A37" s="71"/>
      <c r="B37" s="73"/>
      <c r="C37" s="73"/>
      <c r="D37" s="73"/>
      <c r="E37" s="73"/>
      <c r="F37" s="73"/>
      <c r="G37" s="73"/>
      <c r="H37" s="73"/>
      <c r="I37" s="73"/>
      <c r="J37" s="99"/>
      <c r="K37" s="99"/>
      <c r="L37" s="99"/>
      <c r="M37" s="99" t="s">
        <v>54</v>
      </c>
      <c r="N37" s="99"/>
      <c r="O37" s="99"/>
      <c r="P37" s="99"/>
      <c r="Q37" s="73"/>
      <c r="R37" s="73"/>
      <c r="S37" s="124" t="s">
        <v>67</v>
      </c>
      <c r="T37" s="124"/>
      <c r="U37" s="124"/>
      <c r="V37" s="124"/>
      <c r="W37" s="124"/>
      <c r="X37" s="99"/>
      <c r="Y37" s="99"/>
      <c r="Z37" s="99"/>
      <c r="AA37" s="99"/>
      <c r="AB37" s="73"/>
      <c r="AC37" s="73"/>
      <c r="AD37" s="73"/>
      <c r="AE37" s="73"/>
      <c r="AF37" s="98"/>
      <c r="AG37" s="95"/>
      <c r="AH37" s="114"/>
      <c r="AI37" s="91"/>
    </row>
    <row r="38" spans="1:35" ht="13.5" thickBot="1" x14ac:dyDescent="0.25">
      <c r="A38" s="71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69"/>
      <c r="T38" s="69"/>
      <c r="U38" s="69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76"/>
      <c r="AI38" s="97"/>
    </row>
    <row r="39" spans="1:35" ht="13.5" thickBot="1" x14ac:dyDescent="0.25">
      <c r="A39" s="71"/>
      <c r="B39" s="97"/>
      <c r="C39" s="97"/>
      <c r="D39" s="97"/>
      <c r="E39" s="97"/>
      <c r="F39" s="97" t="s">
        <v>52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76"/>
      <c r="AH39" s="94"/>
      <c r="AI39" s="100"/>
    </row>
    <row r="40" spans="1:35" x14ac:dyDescent="0.2">
      <c r="B40" s="101"/>
      <c r="C40" s="101"/>
      <c r="D40" s="101"/>
      <c r="E40" s="101"/>
      <c r="F40" s="101"/>
      <c r="G40" s="101"/>
      <c r="H40" s="101"/>
      <c r="I40" s="101" t="s">
        <v>52</v>
      </c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 t="s">
        <v>52</v>
      </c>
      <c r="Y40" s="101"/>
      <c r="Z40" s="101"/>
      <c r="AA40" s="101"/>
      <c r="AB40" s="101"/>
      <c r="AC40" s="101"/>
      <c r="AD40" s="101"/>
      <c r="AE40" s="101"/>
      <c r="AF40" s="101"/>
      <c r="AG40" s="102"/>
      <c r="AH40" s="103"/>
      <c r="AI40" s="104"/>
    </row>
    <row r="41" spans="1:35" x14ac:dyDescent="0.2">
      <c r="B41" s="101"/>
      <c r="C41" s="101"/>
      <c r="D41" s="101"/>
      <c r="E41" s="101" t="s">
        <v>52</v>
      </c>
      <c r="F41" s="101"/>
      <c r="G41" s="101" t="s">
        <v>52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2"/>
      <c r="AH41" s="103"/>
      <c r="AI41" s="104"/>
    </row>
    <row r="42" spans="1:35" x14ac:dyDescent="0.2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2"/>
      <c r="AH42" s="103"/>
      <c r="AI42" s="104"/>
    </row>
    <row r="43" spans="1:35" x14ac:dyDescent="0.2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 t="s">
        <v>52</v>
      </c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2"/>
      <c r="AH43" s="115" t="s">
        <v>52</v>
      </c>
      <c r="AI43" s="104"/>
    </row>
    <row r="45" spans="1:35" x14ac:dyDescent="0.2">
      <c r="L45" s="2" t="s">
        <v>52</v>
      </c>
    </row>
    <row r="46" spans="1:35" x14ac:dyDescent="0.2">
      <c r="V46" s="2" t="s">
        <v>52</v>
      </c>
    </row>
  </sheetData>
  <mergeCells count="36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S36:W36"/>
    <mergeCell ref="S37:W37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7" zoomScale="90" zoomScaleNormal="90" workbookViewId="0">
      <selection activeCell="H43" sqref="H42:H43"/>
    </sheetView>
  </sheetViews>
  <sheetFormatPr defaultRowHeight="12.75" x14ac:dyDescent="0.2"/>
  <cols>
    <col min="1" max="1" width="18.7109375" style="2" customWidth="1"/>
    <col min="2" max="13" width="5.28515625" style="2" customWidth="1"/>
    <col min="14" max="14" width="5.85546875" style="2" customWidth="1"/>
    <col min="15" max="15" width="5.5703125" style="2" customWidth="1"/>
    <col min="16" max="18" width="5.140625" style="2" customWidth="1"/>
    <col min="19" max="19" width="5.28515625" style="2" customWidth="1"/>
    <col min="20" max="20" width="5.5703125" style="2" customWidth="1"/>
    <col min="21" max="21" width="5.28515625" style="2" customWidth="1"/>
    <col min="22" max="22" width="5" style="2" customWidth="1"/>
    <col min="23" max="23" width="5.140625" style="2" customWidth="1"/>
    <col min="24" max="24" width="5" style="2" customWidth="1"/>
    <col min="25" max="25" width="5.140625" style="2" customWidth="1"/>
    <col min="26" max="26" width="5.42578125" style="2" customWidth="1"/>
    <col min="27" max="27" width="5" style="2" customWidth="1"/>
    <col min="28" max="28" width="5.42578125" style="2" customWidth="1"/>
    <col min="29" max="29" width="5.28515625" style="2" customWidth="1"/>
    <col min="30" max="32" width="5" style="2" customWidth="1"/>
    <col min="33" max="33" width="7.28515625" style="9" customWidth="1"/>
    <col min="34" max="34" width="6.85546875" style="12" customWidth="1"/>
  </cols>
  <sheetData>
    <row r="1" spans="1:34" ht="20.100000000000001" customHeight="1" x14ac:dyDescent="0.2">
      <c r="A1" s="123" t="s">
        <v>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</row>
    <row r="2" spans="1:34" ht="20.100000000000001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4" customFormat="1" ht="20.100000000000001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28" t="s">
        <v>41</v>
      </c>
      <c r="AH3" s="33" t="s">
        <v>40</v>
      </c>
    </row>
    <row r="4" spans="1:34" s="5" customFormat="1" ht="20.100000000000001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  <c r="AH4" s="33" t="s">
        <v>39</v>
      </c>
    </row>
    <row r="5" spans="1:34" s="5" customFormat="1" ht="20.100000000000001" customHeight="1" x14ac:dyDescent="0.2">
      <c r="A5" s="14" t="s">
        <v>47</v>
      </c>
      <c r="B5" s="15">
        <f>[1]Dezembro!$C$5</f>
        <v>32.5</v>
      </c>
      <c r="C5" s="15">
        <f>[1]Dezembro!$C$6</f>
        <v>32.4</v>
      </c>
      <c r="D5" s="15">
        <f>[1]Dezembro!$C$7</f>
        <v>33</v>
      </c>
      <c r="E5" s="15">
        <f>[1]Dezembro!$C$8</f>
        <v>35.700000000000003</v>
      </c>
      <c r="F5" s="15">
        <f>[1]Dezembro!$C$9</f>
        <v>38.200000000000003</v>
      </c>
      <c r="G5" s="15">
        <f>[1]Dezembro!$C$10</f>
        <v>36.4</v>
      </c>
      <c r="H5" s="15">
        <f>[1]Dezembro!$C$11</f>
        <v>36.1</v>
      </c>
      <c r="I5" s="15">
        <f>[1]Dezembro!$C$12</f>
        <v>33.299999999999997</v>
      </c>
      <c r="J5" s="15">
        <f>[1]Dezembro!$C$13</f>
        <v>32.6</v>
      </c>
      <c r="K5" s="15">
        <f>[1]Dezembro!$C$14</f>
        <v>33.299999999999997</v>
      </c>
      <c r="L5" s="15">
        <f>[1]Dezembro!$C$15</f>
        <v>33.200000000000003</v>
      </c>
      <c r="M5" s="15">
        <f>[1]Dezembro!$C$16</f>
        <v>30.9</v>
      </c>
      <c r="N5" s="15">
        <f>[1]Dezembro!$C$17</f>
        <v>34.6</v>
      </c>
      <c r="O5" s="15">
        <f>[1]Dezembro!$C$18</f>
        <v>34.299999999999997</v>
      </c>
      <c r="P5" s="15">
        <f>[1]Dezembro!$C$19</f>
        <v>31.7</v>
      </c>
      <c r="Q5" s="15">
        <f>[1]Dezembro!$C$20</f>
        <v>31.6</v>
      </c>
      <c r="R5" s="15">
        <f>[1]Dezembro!$C$21</f>
        <v>34.799999999999997</v>
      </c>
      <c r="S5" s="15">
        <f>[1]Dezembro!$C$22</f>
        <v>36</v>
      </c>
      <c r="T5" s="15">
        <f>[1]Dezembro!$C$23</f>
        <v>31.8</v>
      </c>
      <c r="U5" s="15">
        <f>[1]Dezembro!$C$24</f>
        <v>33.1</v>
      </c>
      <c r="V5" s="15">
        <f>[1]Dezembro!$C$25</f>
        <v>27.9</v>
      </c>
      <c r="W5" s="15">
        <f>[1]Dezembro!$C$26</f>
        <v>32.299999999999997</v>
      </c>
      <c r="X5" s="15">
        <f>[1]Dezembro!$C$27</f>
        <v>35.299999999999997</v>
      </c>
      <c r="Y5" s="15">
        <f>[1]Dezembro!$C$28</f>
        <v>33.5</v>
      </c>
      <c r="Z5" s="15">
        <f>[1]Dezembro!$C$29</f>
        <v>35.9</v>
      </c>
      <c r="AA5" s="15">
        <f>[1]Dezembro!$C$30</f>
        <v>37</v>
      </c>
      <c r="AB5" s="15">
        <f>[1]Dezembro!$C$31</f>
        <v>35.6</v>
      </c>
      <c r="AC5" s="15">
        <f>[1]Dezembro!$C$32</f>
        <v>33.700000000000003</v>
      </c>
      <c r="AD5" s="15">
        <f>[1]Dezembro!$C$33</f>
        <v>35.799999999999997</v>
      </c>
      <c r="AE5" s="15">
        <f>[1]Dezembro!$C$34</f>
        <v>30.7</v>
      </c>
      <c r="AF5" s="15">
        <f>[1]Dezembro!$C$35</f>
        <v>33.799999999999997</v>
      </c>
      <c r="AG5" s="29">
        <f>MAX(B5:AF5)</f>
        <v>38.200000000000003</v>
      </c>
      <c r="AH5" s="34">
        <f>AVERAGE(B5:AF5)</f>
        <v>33.774193548387096</v>
      </c>
    </row>
    <row r="6" spans="1:34" ht="17.100000000000001" customHeight="1" x14ac:dyDescent="0.2">
      <c r="A6" s="14" t="s">
        <v>0</v>
      </c>
      <c r="B6" s="15">
        <f>[2]Dezembro!$C$5</f>
        <v>31.4</v>
      </c>
      <c r="C6" s="15">
        <f>[2]Dezembro!$C$6</f>
        <v>31.7</v>
      </c>
      <c r="D6" s="15">
        <f>[2]Dezembro!$C$7</f>
        <v>28.1</v>
      </c>
      <c r="E6" s="15">
        <f>[2]Dezembro!$C$8</f>
        <v>31.5</v>
      </c>
      <c r="F6" s="15">
        <f>[2]Dezembro!$C$9</f>
        <v>34.5</v>
      </c>
      <c r="G6" s="15">
        <f>[2]Dezembro!$C$10</f>
        <v>35.6</v>
      </c>
      <c r="H6" s="15">
        <f>[2]Dezembro!$C$11</f>
        <v>23.3</v>
      </c>
      <c r="I6" s="15">
        <f>[2]Dezembro!$C$12</f>
        <v>22.2</v>
      </c>
      <c r="J6" s="15">
        <f>[2]Dezembro!$C$13</f>
        <v>23.6</v>
      </c>
      <c r="K6" s="15">
        <f>[2]Dezembro!$C$14</f>
        <v>31.3</v>
      </c>
      <c r="L6" s="15">
        <f>[2]Dezembro!$C$15</f>
        <v>28.5</v>
      </c>
      <c r="M6" s="15">
        <f>[2]Dezembro!$C$16</f>
        <v>31.7</v>
      </c>
      <c r="N6" s="15">
        <f>[2]Dezembro!$C$17</f>
        <v>34.4</v>
      </c>
      <c r="O6" s="15">
        <f>[2]Dezembro!$C$18</f>
        <v>30.3</v>
      </c>
      <c r="P6" s="15">
        <f>[2]Dezembro!$C$19</f>
        <v>30.4</v>
      </c>
      <c r="Q6" s="15">
        <f>[2]Dezembro!$C$20</f>
        <v>27.7</v>
      </c>
      <c r="R6" s="15">
        <f>[2]Dezembro!$C$21</f>
        <v>31.2</v>
      </c>
      <c r="S6" s="15">
        <f>[2]Dezembro!$C$22</f>
        <v>31.8</v>
      </c>
      <c r="T6" s="15">
        <f>[2]Dezembro!$C$23</f>
        <v>31.6</v>
      </c>
      <c r="U6" s="15">
        <f>[2]Dezembro!$C$24</f>
        <v>25.3</v>
      </c>
      <c r="V6" s="15">
        <f>[2]Dezembro!$C$25</f>
        <v>29.1</v>
      </c>
      <c r="W6" s="15">
        <f>[2]Dezembro!$C$26</f>
        <v>29.7</v>
      </c>
      <c r="X6" s="15">
        <f>[2]Dezembro!$C$27</f>
        <v>29.7</v>
      </c>
      <c r="Y6" s="15">
        <f>[2]Dezembro!$C$28</f>
        <v>31.8</v>
      </c>
      <c r="Z6" s="15">
        <f>[2]Dezembro!$C$29</f>
        <v>32.9</v>
      </c>
      <c r="AA6" s="15">
        <f>[2]Dezembro!$C$30</f>
        <v>32.700000000000003</v>
      </c>
      <c r="AB6" s="15">
        <f>[2]Dezembro!$C$31</f>
        <v>33.4</v>
      </c>
      <c r="AC6" s="15">
        <f>[2]Dezembro!$C$32</f>
        <v>34.299999999999997</v>
      </c>
      <c r="AD6" s="15">
        <f>[2]Dezembro!$C$33</f>
        <v>33.6</v>
      </c>
      <c r="AE6" s="15">
        <f>[2]Dezembro!$C$34</f>
        <v>32.299999999999997</v>
      </c>
      <c r="AF6" s="15">
        <f>[2]Dezembro!$C$35</f>
        <v>32.4</v>
      </c>
      <c r="AG6" s="30">
        <f t="shared" ref="AG6:AG16" si="1">MAX(B6:AF6)</f>
        <v>35.6</v>
      </c>
      <c r="AH6" s="32">
        <f t="shared" ref="AH6:AH16" si="2">AVERAGE(B6:AF6)</f>
        <v>30.58064516129032</v>
      </c>
    </row>
    <row r="7" spans="1:34" ht="17.100000000000001" customHeight="1" x14ac:dyDescent="0.2">
      <c r="A7" s="14" t="s">
        <v>1</v>
      </c>
      <c r="B7" s="15">
        <f>[3]Dezembro!$C$5</f>
        <v>34.1</v>
      </c>
      <c r="C7" s="15">
        <f>[3]Dezembro!$C$6</f>
        <v>31.9</v>
      </c>
      <c r="D7" s="15">
        <f>[3]Dezembro!$C$7</f>
        <v>33.4</v>
      </c>
      <c r="E7" s="15">
        <f>[3]Dezembro!$C$8</f>
        <v>35.700000000000003</v>
      </c>
      <c r="F7" s="15">
        <f>[3]Dezembro!$C$9</f>
        <v>35.9</v>
      </c>
      <c r="G7" s="15">
        <f>[3]Dezembro!$C$10</f>
        <v>35.1</v>
      </c>
      <c r="H7" s="15">
        <f>[3]Dezembro!$C$11</f>
        <v>32.299999999999997</v>
      </c>
      <c r="I7" s="15">
        <f>[3]Dezembro!$C$12</f>
        <v>34.200000000000003</v>
      </c>
      <c r="J7" s="15">
        <f>[3]Dezembro!$C$13</f>
        <v>30.1</v>
      </c>
      <c r="K7" s="15">
        <f>[3]Dezembro!$C$14</f>
        <v>32.200000000000003</v>
      </c>
      <c r="L7" s="15">
        <f>[3]Dezembro!$C$15</f>
        <v>30</v>
      </c>
      <c r="M7" s="15">
        <f>[3]Dezembro!$C$16</f>
        <v>32.299999999999997</v>
      </c>
      <c r="N7" s="15">
        <f>[3]Dezembro!$C$17</f>
        <v>34.200000000000003</v>
      </c>
      <c r="O7" s="15">
        <f>[3]Dezembro!$C$18</f>
        <v>33</v>
      </c>
      <c r="P7" s="15">
        <f>[3]Dezembro!$C$19</f>
        <v>34</v>
      </c>
      <c r="Q7" s="15">
        <f>[3]Dezembro!$C$20</f>
        <v>31.1</v>
      </c>
      <c r="R7" s="15">
        <f>[3]Dezembro!$C$21</f>
        <v>33.200000000000003</v>
      </c>
      <c r="S7" s="15">
        <f>[3]Dezembro!$C$22</f>
        <v>33.700000000000003</v>
      </c>
      <c r="T7" s="15">
        <f>[3]Dezembro!$C$23</f>
        <v>33.6</v>
      </c>
      <c r="U7" s="15">
        <f>[3]Dezembro!$C$24</f>
        <v>32.1</v>
      </c>
      <c r="V7" s="15">
        <f>[3]Dezembro!$C$25</f>
        <v>28.1</v>
      </c>
      <c r="W7" s="15">
        <f>[3]Dezembro!$C$26</f>
        <v>31.1</v>
      </c>
      <c r="X7" s="15">
        <f>[3]Dezembro!$C$27</f>
        <v>31.1</v>
      </c>
      <c r="Y7" s="15">
        <f>[3]Dezembro!$C$28</f>
        <v>32.5</v>
      </c>
      <c r="Z7" s="15">
        <f>[3]Dezembro!$C$29</f>
        <v>35.1</v>
      </c>
      <c r="AA7" s="15">
        <f>[3]Dezembro!$C$30</f>
        <v>35</v>
      </c>
      <c r="AB7" s="15">
        <f>[3]Dezembro!$C$31</f>
        <v>34.700000000000003</v>
      </c>
      <c r="AC7" s="15">
        <f>[3]Dezembro!$C$32</f>
        <v>36.4</v>
      </c>
      <c r="AD7" s="15">
        <f>[3]Dezembro!$C$33</f>
        <v>34.200000000000003</v>
      </c>
      <c r="AE7" s="15">
        <f>[3]Dezembro!$C$34</f>
        <v>33.299999999999997</v>
      </c>
      <c r="AF7" s="15">
        <f>[3]Dezembro!$C$35</f>
        <v>34.1</v>
      </c>
      <c r="AG7" s="30">
        <f t="shared" si="1"/>
        <v>36.4</v>
      </c>
      <c r="AH7" s="32">
        <f t="shared" si="2"/>
        <v>33.151612903225818</v>
      </c>
    </row>
    <row r="8" spans="1:34" ht="17.100000000000001" customHeight="1" x14ac:dyDescent="0.2">
      <c r="A8" s="14" t="s">
        <v>55</v>
      </c>
      <c r="B8" s="15">
        <f>[4]Dezembro!$C$5</f>
        <v>30.1</v>
      </c>
      <c r="C8" s="15">
        <f>[4]Dezembro!$C$6</f>
        <v>33</v>
      </c>
      <c r="D8" s="15">
        <f>[4]Dezembro!$C$7</f>
        <v>31.5</v>
      </c>
      <c r="E8" s="15">
        <f>[4]Dezembro!$C$8</f>
        <v>33.4</v>
      </c>
      <c r="F8" s="15">
        <f>[4]Dezembro!$C$9</f>
        <v>35.9</v>
      </c>
      <c r="G8" s="15">
        <f>[4]Dezembro!$C$10</f>
        <v>35.799999999999997</v>
      </c>
      <c r="H8" s="15">
        <f>[4]Dezembro!$C$11</f>
        <v>34.6</v>
      </c>
      <c r="I8" s="15">
        <f>[4]Dezembro!$C$12</f>
        <v>34.1</v>
      </c>
      <c r="J8" s="15">
        <f>[4]Dezembro!$C$13</f>
        <v>32.799999999999997</v>
      </c>
      <c r="K8" s="15">
        <f>[4]Dezembro!$C$14</f>
        <v>31.4</v>
      </c>
      <c r="L8" s="15">
        <f>[4]Dezembro!$C$15</f>
        <v>30.3</v>
      </c>
      <c r="M8" s="15">
        <f>[4]Dezembro!$C$16</f>
        <v>31.2</v>
      </c>
      <c r="N8" s="15">
        <f>[4]Dezembro!$C$17</f>
        <v>34.4</v>
      </c>
      <c r="O8" s="15">
        <f>[4]Dezembro!$C$18</f>
        <v>34</v>
      </c>
      <c r="P8" s="15">
        <f>[4]Dezembro!$C$19</f>
        <v>31.2</v>
      </c>
      <c r="Q8" s="15">
        <f>[4]Dezembro!$C$20</f>
        <v>29.6</v>
      </c>
      <c r="R8" s="15">
        <f>[4]Dezembro!$C$21</f>
        <v>32.6</v>
      </c>
      <c r="S8" s="15">
        <f>[4]Dezembro!$C$22</f>
        <v>31.9</v>
      </c>
      <c r="T8" s="15">
        <f>[4]Dezembro!$C$23</f>
        <v>31.7</v>
      </c>
      <c r="U8" s="15">
        <f>[4]Dezembro!$C$24</f>
        <v>30.9</v>
      </c>
      <c r="V8" s="15">
        <f>[4]Dezembro!$C$25</f>
        <v>27.7</v>
      </c>
      <c r="W8" s="15">
        <f>[4]Dezembro!$C$26</f>
        <v>30.8</v>
      </c>
      <c r="X8" s="15">
        <f>[4]Dezembro!$C$27</f>
        <v>33.700000000000003</v>
      </c>
      <c r="Y8" s="15">
        <f>[4]Dezembro!$C$28</f>
        <v>32.6</v>
      </c>
      <c r="Z8" s="15">
        <f>[4]Dezembro!$C$29</f>
        <v>34.4</v>
      </c>
      <c r="AA8" s="15">
        <f>[4]Dezembro!$C$30</f>
        <v>36.200000000000003</v>
      </c>
      <c r="AB8" s="15">
        <f>[4]Dezembro!$C$31</f>
        <v>35</v>
      </c>
      <c r="AC8" s="15">
        <f>[4]Dezembro!$C$32</f>
        <v>34.799999999999997</v>
      </c>
      <c r="AD8" s="15">
        <f>[4]Dezembro!$C$33</f>
        <v>34.299999999999997</v>
      </c>
      <c r="AE8" s="15">
        <f>[4]Dezembro!$C$34</f>
        <v>31.3</v>
      </c>
      <c r="AF8" s="15">
        <f>[4]Dezembro!$C$35</f>
        <v>30.7</v>
      </c>
      <c r="AG8" s="30">
        <f t="shared" ref="AG8" si="3">MAX(B8:AF8)</f>
        <v>36.200000000000003</v>
      </c>
      <c r="AH8" s="32">
        <f t="shared" ref="AH8" si="4">AVERAGE(B8:AF8)</f>
        <v>32.641935483870967</v>
      </c>
    </row>
    <row r="9" spans="1:34" ht="17.100000000000001" customHeight="1" x14ac:dyDescent="0.2">
      <c r="A9" s="14" t="s">
        <v>48</v>
      </c>
      <c r="B9" s="15">
        <f>[5]Dezembro!$C$5</f>
        <v>33.9</v>
      </c>
      <c r="C9" s="15">
        <f>[5]Dezembro!$C$6</f>
        <v>30</v>
      </c>
      <c r="D9" s="15">
        <f>[5]Dezembro!$C$7</f>
        <v>31.3</v>
      </c>
      <c r="E9" s="15">
        <f>[5]Dezembro!$C$8</f>
        <v>32.9</v>
      </c>
      <c r="F9" s="15">
        <f>[5]Dezembro!$C$9</f>
        <v>36.9</v>
      </c>
      <c r="G9" s="15">
        <f>[5]Dezembro!$C$10</f>
        <v>35.5</v>
      </c>
      <c r="H9" s="15">
        <f>[5]Dezembro!$C$11</f>
        <v>28.9</v>
      </c>
      <c r="I9" s="15">
        <f>[5]Dezembro!$C$12</f>
        <v>28.3</v>
      </c>
      <c r="J9" s="15">
        <f>[5]Dezembro!$C$13</f>
        <v>30.2</v>
      </c>
      <c r="K9" s="15">
        <f>[5]Dezembro!$C$14</f>
        <v>30.4</v>
      </c>
      <c r="L9" s="15">
        <f>[5]Dezembro!$C$15</f>
        <v>29.9</v>
      </c>
      <c r="M9" s="15">
        <f>[5]Dezembro!$C$16</f>
        <v>33.1</v>
      </c>
      <c r="N9" s="15">
        <f>[5]Dezembro!$C$17</f>
        <v>34.9</v>
      </c>
      <c r="O9" s="15">
        <f>[5]Dezembro!$C$18</f>
        <v>31.4</v>
      </c>
      <c r="P9" s="15">
        <f>[5]Dezembro!$C$19</f>
        <v>31.9</v>
      </c>
      <c r="Q9" s="15">
        <f>[5]Dezembro!$C$20</f>
        <v>31.2</v>
      </c>
      <c r="R9" s="15">
        <f>[5]Dezembro!$C$21</f>
        <v>32.1</v>
      </c>
      <c r="S9" s="15">
        <f>[5]Dezembro!$C$22</f>
        <v>34.1</v>
      </c>
      <c r="T9" s="15">
        <f>[5]Dezembro!$C$23</f>
        <v>33.5</v>
      </c>
      <c r="U9" s="15">
        <f>[5]Dezembro!$C$24</f>
        <v>32.299999999999997</v>
      </c>
      <c r="V9" s="15">
        <f>[5]Dezembro!$C$25</f>
        <v>33</v>
      </c>
      <c r="W9" s="15">
        <f>[5]Dezembro!$C$26</f>
        <v>30</v>
      </c>
      <c r="X9" s="15">
        <f>[5]Dezembro!$C$27</f>
        <v>30.1</v>
      </c>
      <c r="Y9" s="15">
        <f>[5]Dezembro!$C$28</f>
        <v>33.299999999999997</v>
      </c>
      <c r="Z9" s="15">
        <f>[5]Dezembro!$C$29</f>
        <v>35.1</v>
      </c>
      <c r="AA9" s="15">
        <f>[5]Dezembro!$C$30</f>
        <v>35.299999999999997</v>
      </c>
      <c r="AB9" s="15">
        <f>[5]Dezembro!$C$31</f>
        <v>35.6</v>
      </c>
      <c r="AC9" s="15">
        <f>[5]Dezembro!$C$32</f>
        <v>34.9</v>
      </c>
      <c r="AD9" s="15">
        <f>[5]Dezembro!$C$33</f>
        <v>35.1</v>
      </c>
      <c r="AE9" s="15">
        <f>[5]Dezembro!$C$34</f>
        <v>33.5</v>
      </c>
      <c r="AF9" s="15">
        <f>[5]Dezembro!$C$35</f>
        <v>33.700000000000003</v>
      </c>
      <c r="AG9" s="30">
        <f t="shared" ref="AG9" si="5">MAX(B9:AF9)</f>
        <v>36.9</v>
      </c>
      <c r="AH9" s="32">
        <f t="shared" ref="AH9" si="6">AVERAGE(B9:AF9)</f>
        <v>32.654838709677414</v>
      </c>
    </row>
    <row r="10" spans="1:34" ht="17.100000000000001" customHeight="1" x14ac:dyDescent="0.2">
      <c r="A10" s="14" t="s">
        <v>2</v>
      </c>
      <c r="B10" s="15">
        <f>[6]Dezembro!$C$5</f>
        <v>30.9</v>
      </c>
      <c r="C10" s="15">
        <f>[6]Dezembro!$C$6</f>
        <v>30.4</v>
      </c>
      <c r="D10" s="15">
        <f>[6]Dezembro!$C$7</f>
        <v>30.2</v>
      </c>
      <c r="E10" s="15">
        <f>[6]Dezembro!$C$8</f>
        <v>32.799999999999997</v>
      </c>
      <c r="F10" s="15">
        <f>[6]Dezembro!$C$9</f>
        <v>33.200000000000003</v>
      </c>
      <c r="G10" s="15">
        <f>[6]Dezembro!$C$10</f>
        <v>33.200000000000003</v>
      </c>
      <c r="H10" s="15">
        <f>[6]Dezembro!$C$11</f>
        <v>30.4</v>
      </c>
      <c r="I10" s="15">
        <f>[6]Dezembro!$C$12</f>
        <v>29.3</v>
      </c>
      <c r="J10" s="15">
        <f>[6]Dezembro!$C$13</f>
        <v>25.8</v>
      </c>
      <c r="K10" s="15">
        <f>[6]Dezembro!$C$14</f>
        <v>29.3</v>
      </c>
      <c r="L10" s="15">
        <f>[6]Dezembro!$C$15</f>
        <v>27.1</v>
      </c>
      <c r="M10" s="15">
        <f>[6]Dezembro!$C$16</f>
        <v>28.7</v>
      </c>
      <c r="N10" s="15">
        <f>[6]Dezembro!$C$17</f>
        <v>29.3</v>
      </c>
      <c r="O10" s="15">
        <f>[6]Dezembro!$C$18</f>
        <v>31.4</v>
      </c>
      <c r="P10" s="15">
        <f>[6]Dezembro!$C$19</f>
        <v>30.8</v>
      </c>
      <c r="Q10" s="15">
        <f>[6]Dezembro!$C$20</f>
        <v>29.9</v>
      </c>
      <c r="R10" s="15">
        <f>[6]Dezembro!$C$21</f>
        <v>30.6</v>
      </c>
      <c r="S10" s="15">
        <f>[6]Dezembro!$C$22</f>
        <v>31.7</v>
      </c>
      <c r="T10" s="15">
        <f>[6]Dezembro!$C$23</f>
        <v>31</v>
      </c>
      <c r="U10" s="15">
        <f>[6]Dezembro!$C$24</f>
        <v>28.9</v>
      </c>
      <c r="V10" s="15">
        <f>[6]Dezembro!$C$25</f>
        <v>26.2</v>
      </c>
      <c r="W10" s="15">
        <f>[6]Dezembro!$C$26</f>
        <v>27.1</v>
      </c>
      <c r="X10" s="15">
        <f>[6]Dezembro!$C$27</f>
        <v>27.6</v>
      </c>
      <c r="Y10" s="15">
        <f>[6]Dezembro!$C$28</f>
        <v>31.6</v>
      </c>
      <c r="Z10" s="15">
        <f>[6]Dezembro!$C$29</f>
        <v>32.5</v>
      </c>
      <c r="AA10" s="15">
        <f>[6]Dezembro!$C$30</f>
        <v>32.799999999999997</v>
      </c>
      <c r="AB10" s="15">
        <f>[6]Dezembro!$C$31</f>
        <v>32.9</v>
      </c>
      <c r="AC10" s="15">
        <f>[6]Dezembro!$C$32</f>
        <v>33.700000000000003</v>
      </c>
      <c r="AD10" s="15">
        <f>[6]Dezembro!$C$33</f>
        <v>33.1</v>
      </c>
      <c r="AE10" s="15">
        <f>[6]Dezembro!$C$34</f>
        <v>30.2</v>
      </c>
      <c r="AF10" s="15">
        <f>[6]Dezembro!$C$35</f>
        <v>30</v>
      </c>
      <c r="AG10" s="30">
        <f t="shared" si="1"/>
        <v>33.700000000000003</v>
      </c>
      <c r="AH10" s="32">
        <f t="shared" si="2"/>
        <v>30.406451612903229</v>
      </c>
    </row>
    <row r="11" spans="1:34" ht="17.100000000000001" customHeight="1" x14ac:dyDescent="0.2">
      <c r="A11" s="14" t="s">
        <v>3</v>
      </c>
      <c r="B11" s="15">
        <f>[7]Dezembro!$C$5</f>
        <v>30.2</v>
      </c>
      <c r="C11" s="15">
        <f>[7]Dezembro!$C$6</f>
        <v>33.299999999999997</v>
      </c>
      <c r="D11" s="15">
        <f>[7]Dezembro!$C$7</f>
        <v>33.4</v>
      </c>
      <c r="E11" s="15">
        <f>[7]Dezembro!$C$8</f>
        <v>33.1</v>
      </c>
      <c r="F11" s="15">
        <f>[7]Dezembro!$C$9</f>
        <v>33.9</v>
      </c>
      <c r="G11" s="15">
        <f>[7]Dezembro!$C$10</f>
        <v>34.799999999999997</v>
      </c>
      <c r="H11" s="15">
        <f>[7]Dezembro!$C$11</f>
        <v>34.9</v>
      </c>
      <c r="I11" s="15">
        <f>[7]Dezembro!$C$12</f>
        <v>33.5</v>
      </c>
      <c r="J11" s="15">
        <f>[7]Dezembro!$C$13</f>
        <v>31.4</v>
      </c>
      <c r="K11" s="15">
        <f>[7]Dezembro!$C$14</f>
        <v>32.6</v>
      </c>
      <c r="L11" s="15">
        <f>[7]Dezembro!$C$15</f>
        <v>33.4</v>
      </c>
      <c r="M11" s="15">
        <f>[7]Dezembro!$C$16</f>
        <v>32.200000000000003</v>
      </c>
      <c r="N11" s="15">
        <f>[7]Dezembro!$C$17</f>
        <v>32.4</v>
      </c>
      <c r="O11" s="15">
        <f>[7]Dezembro!$C$18</f>
        <v>31</v>
      </c>
      <c r="P11" s="15">
        <f>[7]Dezembro!$C$19</f>
        <v>32.4</v>
      </c>
      <c r="Q11" s="15">
        <f>[7]Dezembro!$C$20</f>
        <v>29.1</v>
      </c>
      <c r="R11" s="15">
        <f>[7]Dezembro!$C$21</f>
        <v>31.8</v>
      </c>
      <c r="S11" s="15">
        <f>[7]Dezembro!$C$22</f>
        <v>33.6</v>
      </c>
      <c r="T11" s="15">
        <f>[7]Dezembro!$C$23</f>
        <v>32.799999999999997</v>
      </c>
      <c r="U11" s="15">
        <f>[7]Dezembro!$C$24</f>
        <v>32.700000000000003</v>
      </c>
      <c r="V11" s="15">
        <f>[7]Dezembro!$C$25</f>
        <v>28.9</v>
      </c>
      <c r="W11" s="15">
        <f>[7]Dezembro!$C$26</f>
        <v>30.1</v>
      </c>
      <c r="X11" s="15">
        <f>[7]Dezembro!$C$27</f>
        <v>33.9</v>
      </c>
      <c r="Y11" s="15">
        <f>[7]Dezembro!$C$28</f>
        <v>33.9</v>
      </c>
      <c r="Z11" s="15">
        <f>[7]Dezembro!$C$29</f>
        <v>35.700000000000003</v>
      </c>
      <c r="AA11" s="15">
        <f>[7]Dezembro!$C$30</f>
        <v>36.299999999999997</v>
      </c>
      <c r="AB11" s="15">
        <f>[7]Dezembro!$C$31</f>
        <v>34</v>
      </c>
      <c r="AC11" s="15">
        <f>[7]Dezembro!$C$32</f>
        <v>32.9</v>
      </c>
      <c r="AD11" s="15">
        <f>[7]Dezembro!$C$33</f>
        <v>34.4</v>
      </c>
      <c r="AE11" s="15">
        <f>[7]Dezembro!$C$34</f>
        <v>32.200000000000003</v>
      </c>
      <c r="AF11" s="15">
        <f>[7]Dezembro!$C$35</f>
        <v>31.8</v>
      </c>
      <c r="AG11" s="30">
        <f t="shared" si="1"/>
        <v>36.299999999999997</v>
      </c>
      <c r="AH11" s="32">
        <f t="shared" si="2"/>
        <v>32.79354838709677</v>
      </c>
    </row>
    <row r="12" spans="1:34" ht="17.100000000000001" customHeight="1" x14ac:dyDescent="0.2">
      <c r="A12" s="14" t="s">
        <v>4</v>
      </c>
      <c r="B12" s="15">
        <f>[8]Dezembro!$C$5</f>
        <v>28.5</v>
      </c>
      <c r="C12" s="15">
        <f>[8]Dezembro!$C$6</f>
        <v>30.9</v>
      </c>
      <c r="D12" s="15">
        <f>[8]Dezembro!$C$7</f>
        <v>28.7</v>
      </c>
      <c r="E12" s="15">
        <f>[8]Dezembro!$C$8</f>
        <v>29.4</v>
      </c>
      <c r="F12" s="15">
        <f>[8]Dezembro!$C$9</f>
        <v>29.7</v>
      </c>
      <c r="G12" s="15">
        <f>[8]Dezembro!$C$10</f>
        <v>31.9</v>
      </c>
      <c r="H12" s="15">
        <f>[8]Dezembro!$C$11</f>
        <v>30.6</v>
      </c>
      <c r="I12" s="15">
        <f>[8]Dezembro!$C$12</f>
        <v>30.5</v>
      </c>
      <c r="J12" s="15">
        <f>[8]Dezembro!$C$13</f>
        <v>29.3</v>
      </c>
      <c r="K12" s="15">
        <f>[8]Dezembro!$C$14</f>
        <v>28.6</v>
      </c>
      <c r="L12" s="15">
        <f>[8]Dezembro!$C$15</f>
        <v>28.5</v>
      </c>
      <c r="M12" s="15">
        <f>[8]Dezembro!$C$16</f>
        <v>29.6</v>
      </c>
      <c r="N12" s="15">
        <f>[8]Dezembro!$C$17</f>
        <v>30.5</v>
      </c>
      <c r="O12" s="15">
        <f>[8]Dezembro!$C$18</f>
        <v>29.2</v>
      </c>
      <c r="P12" s="15">
        <f>[8]Dezembro!$C$19</f>
        <v>29.6</v>
      </c>
      <c r="Q12" s="15">
        <f>[8]Dezembro!$C$20</f>
        <v>26.7</v>
      </c>
      <c r="R12" s="15">
        <f>[8]Dezembro!$C$21</f>
        <v>28.1</v>
      </c>
      <c r="S12" s="15">
        <f>[8]Dezembro!$C$22</f>
        <v>30.1</v>
      </c>
      <c r="T12" s="15">
        <f>[8]Dezembro!$C$23</f>
        <v>29.4</v>
      </c>
      <c r="U12" s="15">
        <f>[8]Dezembro!$C$24</f>
        <v>28.8</v>
      </c>
      <c r="V12" s="15">
        <f>[8]Dezembro!$C$25</f>
        <v>26.3</v>
      </c>
      <c r="W12" s="15">
        <f>[8]Dezembro!$C$26</f>
        <v>28.4</v>
      </c>
      <c r="X12" s="15">
        <f>[8]Dezembro!$C$27</f>
        <v>30.8</v>
      </c>
      <c r="Y12" s="15">
        <f>[8]Dezembro!$C$28</f>
        <v>30</v>
      </c>
      <c r="Z12" s="15">
        <f>[8]Dezembro!$C$29</f>
        <v>31.7</v>
      </c>
      <c r="AA12" s="15">
        <f>[8]Dezembro!$C$30</f>
        <v>32.299999999999997</v>
      </c>
      <c r="AB12" s="15">
        <f>[8]Dezembro!$C$31</f>
        <v>30.6</v>
      </c>
      <c r="AC12" s="15">
        <f>[8]Dezembro!$C$32</f>
        <v>29.5</v>
      </c>
      <c r="AD12" s="15">
        <f>[8]Dezembro!$C$33</f>
        <v>31.7</v>
      </c>
      <c r="AE12" s="15">
        <f>[8]Dezembro!$C$34</f>
        <v>28.9</v>
      </c>
      <c r="AF12" s="15">
        <f>[8]Dezembro!$C$35</f>
        <v>29.4</v>
      </c>
      <c r="AG12" s="30">
        <f t="shared" si="1"/>
        <v>32.299999999999997</v>
      </c>
      <c r="AH12" s="32">
        <f t="shared" si="2"/>
        <v>29.619354838709675</v>
      </c>
    </row>
    <row r="13" spans="1:34" ht="17.100000000000001" customHeight="1" x14ac:dyDescent="0.2">
      <c r="A13" s="14" t="s">
        <v>5</v>
      </c>
      <c r="B13" s="15">
        <f>[9]Dezembro!$C$5</f>
        <v>33.6</v>
      </c>
      <c r="C13" s="15">
        <f>[9]Dezembro!$C$6</f>
        <v>33</v>
      </c>
      <c r="D13" s="15">
        <f>[9]Dezembro!$C$7</f>
        <v>34.5</v>
      </c>
      <c r="E13" s="15">
        <f>[9]Dezembro!$C$8</f>
        <v>36.700000000000003</v>
      </c>
      <c r="F13" s="15">
        <f>[9]Dezembro!$C$9</f>
        <v>36.799999999999997</v>
      </c>
      <c r="G13" s="15">
        <f>[9]Dezembro!$C$10</f>
        <v>36.700000000000003</v>
      </c>
      <c r="H13" s="15">
        <f>[9]Dezembro!$C$11</f>
        <v>36.9</v>
      </c>
      <c r="I13" s="15">
        <f>[9]Dezembro!$C$12</f>
        <v>36.700000000000003</v>
      </c>
      <c r="J13" s="15">
        <f>[9]Dezembro!$C$13</f>
        <v>33.6</v>
      </c>
      <c r="K13" s="15">
        <f>[9]Dezembro!$C$14</f>
        <v>33.1</v>
      </c>
      <c r="L13" s="15">
        <f>[9]Dezembro!$C$15</f>
        <v>33</v>
      </c>
      <c r="M13" s="15">
        <f>[9]Dezembro!$C$16</f>
        <v>34.1</v>
      </c>
      <c r="N13" s="15">
        <f>[9]Dezembro!$C$17</f>
        <v>36.200000000000003</v>
      </c>
      <c r="O13" s="15">
        <f>[9]Dezembro!$C$18</f>
        <v>31</v>
      </c>
      <c r="P13" s="15">
        <f>[9]Dezembro!$C$19</f>
        <v>33.5</v>
      </c>
      <c r="Q13" s="15">
        <f>[9]Dezembro!$C$20</f>
        <v>33.200000000000003</v>
      </c>
      <c r="R13" s="15">
        <f>[9]Dezembro!$C$21</f>
        <v>28.4</v>
      </c>
      <c r="S13" s="15">
        <f>[9]Dezembro!$C$22</f>
        <v>33.1</v>
      </c>
      <c r="T13" s="15">
        <f>[9]Dezembro!$C$23</f>
        <v>31.5</v>
      </c>
      <c r="U13" s="15">
        <f>[9]Dezembro!$C$24</f>
        <v>32.5</v>
      </c>
      <c r="V13" s="15">
        <f>[9]Dezembro!$C$25</f>
        <v>28.9</v>
      </c>
      <c r="W13" s="15">
        <f>[9]Dezembro!$C$26</f>
        <v>27.7</v>
      </c>
      <c r="X13" s="15">
        <f>[9]Dezembro!$C$27</f>
        <v>29.1</v>
      </c>
      <c r="Y13" s="15">
        <f>[9]Dezembro!$C$28</f>
        <v>31.6</v>
      </c>
      <c r="Z13" s="15">
        <f>[9]Dezembro!$C$29</f>
        <v>32.700000000000003</v>
      </c>
      <c r="AA13" s="15">
        <f>[9]Dezembro!$C$30</f>
        <v>34.4</v>
      </c>
      <c r="AB13" s="15">
        <f>[9]Dezembro!$C$31</f>
        <v>31.4</v>
      </c>
      <c r="AC13" s="15">
        <f>[9]Dezembro!$C$32</f>
        <v>34.799999999999997</v>
      </c>
      <c r="AD13" s="15">
        <f>[9]Dezembro!$C$33</f>
        <v>36</v>
      </c>
      <c r="AE13" s="15">
        <f>[9]Dezembro!$C$34</f>
        <v>35.299999999999997</v>
      </c>
      <c r="AF13" s="15">
        <f>[9]Dezembro!$C$35</f>
        <v>34.700000000000003</v>
      </c>
      <c r="AG13" s="30">
        <f t="shared" si="1"/>
        <v>36.9</v>
      </c>
      <c r="AH13" s="32">
        <f t="shared" si="2"/>
        <v>33.377419354838715</v>
      </c>
    </row>
    <row r="14" spans="1:34" ht="17.100000000000001" customHeight="1" x14ac:dyDescent="0.2">
      <c r="A14" s="14" t="s">
        <v>50</v>
      </c>
      <c r="B14" s="15">
        <f>[10]Dezembro!$C$5</f>
        <v>29.8</v>
      </c>
      <c r="C14" s="15">
        <f>[10]Dezembro!$C$6</f>
        <v>31.3</v>
      </c>
      <c r="D14" s="15">
        <f>[10]Dezembro!$C$7</f>
        <v>29.5</v>
      </c>
      <c r="E14" s="15">
        <f>[10]Dezembro!$C$8</f>
        <v>31.3</v>
      </c>
      <c r="F14" s="15">
        <f>[10]Dezembro!$C$9</f>
        <v>31.4</v>
      </c>
      <c r="G14" s="15">
        <f>[10]Dezembro!$C$10</f>
        <v>33</v>
      </c>
      <c r="H14" s="15">
        <f>[10]Dezembro!$C$11</f>
        <v>32.6</v>
      </c>
      <c r="I14" s="15">
        <f>[10]Dezembro!$C$12</f>
        <v>31.5</v>
      </c>
      <c r="J14" s="15">
        <f>[10]Dezembro!$C$13</f>
        <v>29.6</v>
      </c>
      <c r="K14" s="15">
        <f>[10]Dezembro!$C$14</f>
        <v>30.4</v>
      </c>
      <c r="L14" s="15">
        <f>[10]Dezembro!$C$15</f>
        <v>28.3</v>
      </c>
      <c r="M14" s="15">
        <f>[10]Dezembro!$C$16</f>
        <v>31.5</v>
      </c>
      <c r="N14" s="15">
        <f>[10]Dezembro!$C$17</f>
        <v>30.9</v>
      </c>
      <c r="O14" s="15">
        <f>[10]Dezembro!$C$18</f>
        <v>30.2</v>
      </c>
      <c r="P14" s="15">
        <f>[10]Dezembro!$C$19</f>
        <v>31.8</v>
      </c>
      <c r="Q14" s="15">
        <f>[10]Dezembro!$C$20</f>
        <v>28.4</v>
      </c>
      <c r="R14" s="15">
        <f>[10]Dezembro!$C$21</f>
        <v>29.7</v>
      </c>
      <c r="S14" s="15">
        <f>[10]Dezembro!$C$22</f>
        <v>30.8</v>
      </c>
      <c r="T14" s="15">
        <f>[10]Dezembro!$C$23</f>
        <v>29.4</v>
      </c>
      <c r="U14" s="15">
        <f>[10]Dezembro!$C$24</f>
        <v>28.3</v>
      </c>
      <c r="V14" s="15">
        <f>[10]Dezembro!$C$25</f>
        <v>25.8</v>
      </c>
      <c r="W14" s="15">
        <f>[10]Dezembro!$C$26</f>
        <v>28.6</v>
      </c>
      <c r="X14" s="15">
        <f>[10]Dezembro!$C$27</f>
        <v>29.7</v>
      </c>
      <c r="Y14" s="15">
        <f>[10]Dezembro!$C$28</f>
        <v>31.7</v>
      </c>
      <c r="Z14" s="15">
        <f>[10]Dezembro!$C$29</f>
        <v>32.200000000000003</v>
      </c>
      <c r="AA14" s="15">
        <f>[10]Dezembro!$C$30</f>
        <v>33.299999999999997</v>
      </c>
      <c r="AB14" s="15">
        <f>[10]Dezembro!$C$31</f>
        <v>30.9</v>
      </c>
      <c r="AC14" s="15">
        <f>[10]Dezembro!$C$32</f>
        <v>30.5</v>
      </c>
      <c r="AD14" s="15">
        <f>[10]Dezembro!$C$33</f>
        <v>32.1</v>
      </c>
      <c r="AE14" s="15">
        <f>[10]Dezembro!$C$34</f>
        <v>30.2</v>
      </c>
      <c r="AF14" s="15">
        <f>[10]Dezembro!$C$35</f>
        <v>30.3</v>
      </c>
      <c r="AG14" s="30">
        <f>MAX(B14:AF14)</f>
        <v>33.299999999999997</v>
      </c>
      <c r="AH14" s="32">
        <f>AVERAGE(B14:AF14)</f>
        <v>30.483870967741932</v>
      </c>
    </row>
    <row r="15" spans="1:34" ht="17.100000000000001" customHeight="1" x14ac:dyDescent="0.2">
      <c r="A15" s="14" t="s">
        <v>6</v>
      </c>
      <c r="B15" s="15">
        <f>[11]Dezembro!$C$5</f>
        <v>35.200000000000003</v>
      </c>
      <c r="C15" s="15">
        <f>[11]Dezembro!$C$6</f>
        <v>34.700000000000003</v>
      </c>
      <c r="D15" s="15">
        <f>[11]Dezembro!$C$7</f>
        <v>32.299999999999997</v>
      </c>
      <c r="E15" s="15">
        <f>[11]Dezembro!$C$8</f>
        <v>33</v>
      </c>
      <c r="F15" s="15">
        <f>[11]Dezembro!$C$9</f>
        <v>34.1</v>
      </c>
      <c r="G15" s="15">
        <f>[11]Dezembro!$C$10</f>
        <v>35</v>
      </c>
      <c r="H15" s="15">
        <f>[11]Dezembro!$C$11</f>
        <v>35</v>
      </c>
      <c r="I15" s="15">
        <f>[11]Dezembro!$C$12</f>
        <v>32</v>
      </c>
      <c r="J15" s="15">
        <f>[11]Dezembro!$C$13</f>
        <v>32.5</v>
      </c>
      <c r="K15" s="15">
        <f>[11]Dezembro!$C$14</f>
        <v>32.299999999999997</v>
      </c>
      <c r="L15" s="15">
        <f>[11]Dezembro!$C$15</f>
        <v>28.5</v>
      </c>
      <c r="M15" s="15">
        <f>[11]Dezembro!$C$16</f>
        <v>33.5</v>
      </c>
      <c r="N15" s="15">
        <f>[11]Dezembro!$C$17</f>
        <v>30.9</v>
      </c>
      <c r="O15" s="15">
        <f>[11]Dezembro!$C$18</f>
        <v>31.4</v>
      </c>
      <c r="P15" s="15">
        <f>[11]Dezembro!$C$19</f>
        <v>35</v>
      </c>
      <c r="Q15" s="15">
        <f>[11]Dezembro!$C$20</f>
        <v>32.4</v>
      </c>
      <c r="R15" s="15">
        <f>[11]Dezembro!$C$21</f>
        <v>30.9</v>
      </c>
      <c r="S15" s="15">
        <f>[11]Dezembro!$C$22</f>
        <v>32.700000000000003</v>
      </c>
      <c r="T15" s="15">
        <f>[11]Dezembro!$C$23</f>
        <v>33.299999999999997</v>
      </c>
      <c r="U15" s="15">
        <f>[11]Dezembro!$C$24</f>
        <v>30</v>
      </c>
      <c r="V15" s="15">
        <f>[11]Dezembro!$C$25</f>
        <v>30.4</v>
      </c>
      <c r="W15" s="15">
        <f>[11]Dezembro!$C$26</f>
        <v>29.7</v>
      </c>
      <c r="X15" s="15">
        <f>[11]Dezembro!$C$27</f>
        <v>30.3</v>
      </c>
      <c r="Y15" s="15">
        <f>[11]Dezembro!$C$28</f>
        <v>35</v>
      </c>
      <c r="Z15" s="15">
        <f>[11]Dezembro!$C$29</f>
        <v>33.4</v>
      </c>
      <c r="AA15" s="15">
        <f>[11]Dezembro!$C$30</f>
        <v>34.5</v>
      </c>
      <c r="AB15" s="15">
        <f>[11]Dezembro!$C$31</f>
        <v>34.200000000000003</v>
      </c>
      <c r="AC15" s="15">
        <f>[11]Dezembro!$C$32</f>
        <v>34.799999999999997</v>
      </c>
      <c r="AD15" s="15">
        <f>[11]Dezembro!$C$33</f>
        <v>34.9</v>
      </c>
      <c r="AE15" s="15">
        <f>[11]Dezembro!$C$34</f>
        <v>29.8</v>
      </c>
      <c r="AF15" s="15">
        <f>[11]Dezembro!$C$35</f>
        <v>30.4</v>
      </c>
      <c r="AG15" s="30">
        <f t="shared" si="1"/>
        <v>35.200000000000003</v>
      </c>
      <c r="AH15" s="32">
        <f t="shared" si="2"/>
        <v>32.648387096774186</v>
      </c>
    </row>
    <row r="16" spans="1:34" ht="17.100000000000001" customHeight="1" x14ac:dyDescent="0.2">
      <c r="A16" s="14" t="s">
        <v>7</v>
      </c>
      <c r="B16" s="15">
        <f>[12]Dezembro!$C$5</f>
        <v>30.5</v>
      </c>
      <c r="C16" s="15">
        <f>[12]Dezembro!$C$6</f>
        <v>31.7</v>
      </c>
      <c r="D16" s="15">
        <f>[12]Dezembro!$C$7</f>
        <v>29.4</v>
      </c>
      <c r="E16" s="15">
        <f>[12]Dezembro!$C$8</f>
        <v>32.1</v>
      </c>
      <c r="F16" s="15">
        <f>[12]Dezembro!$C$9</f>
        <v>34.200000000000003</v>
      </c>
      <c r="G16" s="15">
        <f>[12]Dezembro!$C$10</f>
        <v>35</v>
      </c>
      <c r="H16" s="15">
        <f>[12]Dezembro!$C$11</f>
        <v>24.6</v>
      </c>
      <c r="I16" s="15">
        <f>[12]Dezembro!$C$12</f>
        <v>27.6</v>
      </c>
      <c r="J16" s="15">
        <f>[12]Dezembro!$C$13</f>
        <v>26.9</v>
      </c>
      <c r="K16" s="15">
        <f>[12]Dezembro!$C$14</f>
        <v>30.6</v>
      </c>
      <c r="L16" s="15">
        <f>[12]Dezembro!$C$15</f>
        <v>29.4</v>
      </c>
      <c r="M16" s="15">
        <f>[12]Dezembro!$C$16</f>
        <v>31.1</v>
      </c>
      <c r="N16" s="15">
        <f>[12]Dezembro!$C$17</f>
        <v>31.6</v>
      </c>
      <c r="O16" s="15">
        <f>[12]Dezembro!$C$18</f>
        <v>29.6</v>
      </c>
      <c r="P16" s="15">
        <f>[12]Dezembro!$C$19</f>
        <v>30.5</v>
      </c>
      <c r="Q16" s="15">
        <f>[12]Dezembro!$C$20</f>
        <v>26.7</v>
      </c>
      <c r="R16" s="15">
        <f>[12]Dezembro!$C$21</f>
        <v>29.9</v>
      </c>
      <c r="S16" s="15">
        <f>[12]Dezembro!$C$22</f>
        <v>31.5</v>
      </c>
      <c r="T16" s="15">
        <f>[12]Dezembro!$C$23</f>
        <v>30.1</v>
      </c>
      <c r="U16" s="15">
        <f>[12]Dezembro!$C$24</f>
        <v>26.1</v>
      </c>
      <c r="V16" s="15">
        <f>[12]Dezembro!$C$25</f>
        <v>25.7</v>
      </c>
      <c r="W16" s="15">
        <f>[12]Dezembro!$C$26</f>
        <v>29.1</v>
      </c>
      <c r="X16" s="15">
        <f>[12]Dezembro!$C$27</f>
        <v>28.3</v>
      </c>
      <c r="Y16" s="15">
        <f>[12]Dezembro!$C$28</f>
        <v>30.4</v>
      </c>
      <c r="Z16" s="15">
        <f>[12]Dezembro!$C$29</f>
        <v>32.799999999999997</v>
      </c>
      <c r="AA16" s="15">
        <f>[12]Dezembro!$C$30</f>
        <v>32.200000000000003</v>
      </c>
      <c r="AB16" s="15">
        <f>[12]Dezembro!$C$31</f>
        <v>31.2</v>
      </c>
      <c r="AC16" s="15">
        <f>[12]Dezembro!$C$32</f>
        <v>32.299999999999997</v>
      </c>
      <c r="AD16" s="15">
        <f>[12]Dezembro!$C$33</f>
        <v>33.1</v>
      </c>
      <c r="AE16" s="15">
        <f>[12]Dezembro!$C$34</f>
        <v>29.6</v>
      </c>
      <c r="AF16" s="15">
        <f>[12]Dezembro!$C$35</f>
        <v>30.5</v>
      </c>
      <c r="AG16" s="30">
        <f t="shared" si="1"/>
        <v>35</v>
      </c>
      <c r="AH16" s="32">
        <f t="shared" si="2"/>
        <v>30.138709677419357</v>
      </c>
    </row>
    <row r="17" spans="1:34" ht="17.100000000000001" customHeight="1" x14ac:dyDescent="0.2">
      <c r="A17" s="14" t="s">
        <v>8</v>
      </c>
      <c r="B17" s="15">
        <f>[13]Dezembro!$C$5</f>
        <v>31.2</v>
      </c>
      <c r="C17" s="15">
        <f>[13]Dezembro!$C$6</f>
        <v>31.8</v>
      </c>
      <c r="D17" s="15">
        <f>[13]Dezembro!$C$7</f>
        <v>29.3</v>
      </c>
      <c r="E17" s="15">
        <f>[13]Dezembro!$C$8</f>
        <v>31.7</v>
      </c>
      <c r="F17" s="15">
        <f>[13]Dezembro!$C$9</f>
        <v>34.299999999999997</v>
      </c>
      <c r="G17" s="15">
        <f>[13]Dezembro!$C$10</f>
        <v>36.299999999999997</v>
      </c>
      <c r="H17" s="15">
        <f>[13]Dezembro!$C$11</f>
        <v>24.8</v>
      </c>
      <c r="I17" s="15">
        <f>[13]Dezembro!$C$12</f>
        <v>24.3</v>
      </c>
      <c r="J17" s="15">
        <f>[13]Dezembro!$C$13</f>
        <v>23.5</v>
      </c>
      <c r="K17" s="15">
        <f>[13]Dezembro!$C$14</f>
        <v>28.7</v>
      </c>
      <c r="L17" s="15">
        <f>[13]Dezembro!$C$15</f>
        <v>28.6</v>
      </c>
      <c r="M17" s="15">
        <f>[13]Dezembro!$C$16</f>
        <v>32.299999999999997</v>
      </c>
      <c r="N17" s="15">
        <f>[13]Dezembro!$C$17</f>
        <v>34.4</v>
      </c>
      <c r="O17" s="15">
        <f>[13]Dezembro!$C$18</f>
        <v>27.6</v>
      </c>
      <c r="P17" s="15">
        <f>[13]Dezembro!$C$19</f>
        <v>30.3</v>
      </c>
      <c r="Q17" s="15">
        <f>[13]Dezembro!$C$20</f>
        <v>29.9</v>
      </c>
      <c r="R17" s="15">
        <f>[13]Dezembro!$C$21</f>
        <v>31.9</v>
      </c>
      <c r="S17" s="15">
        <f>[13]Dezembro!$C$22</f>
        <v>33.700000000000003</v>
      </c>
      <c r="T17" s="15">
        <f>[13]Dezembro!$C$23</f>
        <v>30.5</v>
      </c>
      <c r="U17" s="15">
        <f>[13]Dezembro!$C$24</f>
        <v>25.2</v>
      </c>
      <c r="V17" s="15">
        <f>[13]Dezembro!$C$25</f>
        <v>28.4</v>
      </c>
      <c r="W17" s="15">
        <f>[13]Dezembro!$C$26</f>
        <v>29.8</v>
      </c>
      <c r="X17" s="15">
        <f>[13]Dezembro!$C$27</f>
        <v>30.5</v>
      </c>
      <c r="Y17" s="15">
        <f>[13]Dezembro!$C$28</f>
        <v>32.5</v>
      </c>
      <c r="Z17" s="15">
        <f>[13]Dezembro!$C$29</f>
        <v>34.5</v>
      </c>
      <c r="AA17" s="15">
        <f>[13]Dezembro!$C$30</f>
        <v>34.6</v>
      </c>
      <c r="AB17" s="15">
        <f>[13]Dezembro!$C$31</f>
        <v>34.700000000000003</v>
      </c>
      <c r="AC17" s="15">
        <f>[13]Dezembro!$C$32</f>
        <v>35.700000000000003</v>
      </c>
      <c r="AD17" s="15">
        <f>[13]Dezembro!$C$33</f>
        <v>33.4</v>
      </c>
      <c r="AE17" s="15">
        <f>[13]Dezembro!$C$34</f>
        <v>28</v>
      </c>
      <c r="AF17" s="15">
        <f>[13]Dezembro!$C$35</f>
        <v>30.7</v>
      </c>
      <c r="AG17" s="30">
        <f>MAX(B17:AF17)</f>
        <v>36.299999999999997</v>
      </c>
      <c r="AH17" s="32">
        <f>AVERAGE(B17:AF17)</f>
        <v>30.745161290322585</v>
      </c>
    </row>
    <row r="18" spans="1:34" ht="17.100000000000001" customHeight="1" x14ac:dyDescent="0.2">
      <c r="A18" s="14" t="s">
        <v>9</v>
      </c>
      <c r="B18" s="15">
        <f>[14]Dezembro!$C$5</f>
        <v>31</v>
      </c>
      <c r="C18" s="15">
        <f>[14]Dezembro!$C$6</f>
        <v>33</v>
      </c>
      <c r="D18" s="15">
        <f>[14]Dezembro!$C$7</f>
        <v>31.6</v>
      </c>
      <c r="E18" s="15">
        <f>[14]Dezembro!$C$8</f>
        <v>32.5</v>
      </c>
      <c r="F18" s="15">
        <f>[14]Dezembro!$C$9</f>
        <v>35.299999999999997</v>
      </c>
      <c r="G18" s="15">
        <f>[14]Dezembro!$C$10</f>
        <v>36.1</v>
      </c>
      <c r="H18" s="15">
        <f>[14]Dezembro!$C$11</f>
        <v>28.2</v>
      </c>
      <c r="I18" s="15">
        <f>[14]Dezembro!$C$12</f>
        <v>30.7</v>
      </c>
      <c r="J18" s="15">
        <f>[14]Dezembro!$C$13</f>
        <v>29.1</v>
      </c>
      <c r="K18" s="15">
        <f>[14]Dezembro!$C$14</f>
        <v>31.2</v>
      </c>
      <c r="L18" s="15">
        <f>[14]Dezembro!$C$15</f>
        <v>30</v>
      </c>
      <c r="M18" s="15">
        <f>[14]Dezembro!$C$16</f>
        <v>32.200000000000003</v>
      </c>
      <c r="N18" s="15">
        <f>[14]Dezembro!$C$17</f>
        <v>34</v>
      </c>
      <c r="O18" s="15">
        <f>[14]Dezembro!$C$18</f>
        <v>32</v>
      </c>
      <c r="P18" s="15">
        <f>[14]Dezembro!$C$19</f>
        <v>31.4</v>
      </c>
      <c r="Q18" s="15" t="str">
        <f>[14]Dezembro!$C$20</f>
        <v>*</v>
      </c>
      <c r="R18" s="15" t="str">
        <f>[14]Dezembro!$C$21</f>
        <v>*</v>
      </c>
      <c r="S18" s="15" t="str">
        <f>[14]Dezembro!$C$22</f>
        <v>*</v>
      </c>
      <c r="T18" s="15" t="str">
        <f>[14]Dezembro!$C$23</f>
        <v>*</v>
      </c>
      <c r="U18" s="15" t="str">
        <f>[14]Dezembro!$C$24</f>
        <v>*</v>
      </c>
      <c r="V18" s="15" t="str">
        <f>[14]Dezembro!$C$25</f>
        <v>*</v>
      </c>
      <c r="W18" s="15" t="str">
        <f>[14]Dezembro!$C$26</f>
        <v>*</v>
      </c>
      <c r="X18" s="15" t="str">
        <f>[14]Dezembro!$C$27</f>
        <v>*</v>
      </c>
      <c r="Y18" s="15">
        <f>[14]Dezembro!$C$28</f>
        <v>32.6</v>
      </c>
      <c r="Z18" s="15">
        <f>[14]Dezembro!$C$29</f>
        <v>34</v>
      </c>
      <c r="AA18" s="15">
        <f>[14]Dezembro!$C$30</f>
        <v>34.799999999999997</v>
      </c>
      <c r="AB18" s="15">
        <f>[14]Dezembro!$C$31</f>
        <v>33.200000000000003</v>
      </c>
      <c r="AC18" s="15">
        <f>[14]Dezembro!$C$32</f>
        <v>34.5</v>
      </c>
      <c r="AD18" s="15">
        <f>[14]Dezembro!$C$33</f>
        <v>33.6</v>
      </c>
      <c r="AE18" s="15">
        <f>[14]Dezembro!$C$34</f>
        <v>30.2</v>
      </c>
      <c r="AF18" s="15">
        <f>[14]Dezembro!$C$35</f>
        <v>31.4</v>
      </c>
      <c r="AG18" s="30">
        <f>MAX(B18:AF18)</f>
        <v>36.1</v>
      </c>
      <c r="AH18" s="32">
        <f>AVERAGE(B18:AF18)</f>
        <v>32.286956521739128</v>
      </c>
    </row>
    <row r="19" spans="1:34" ht="17.100000000000001" customHeight="1" x14ac:dyDescent="0.2">
      <c r="A19" s="14" t="s">
        <v>49</v>
      </c>
      <c r="B19" s="15">
        <f>[15]Dezembro!$C$5</f>
        <v>33.1</v>
      </c>
      <c r="C19" s="15">
        <f>[15]Dezembro!$C$6</f>
        <v>30.4</v>
      </c>
      <c r="D19" s="15">
        <f>[15]Dezembro!$C$7</f>
        <v>31.4</v>
      </c>
      <c r="E19" s="15">
        <f>[15]Dezembro!$C$8</f>
        <v>34.4</v>
      </c>
      <c r="F19" s="15">
        <f>[15]Dezembro!$C$9</f>
        <v>37.200000000000003</v>
      </c>
      <c r="G19" s="15">
        <f>[15]Dezembro!$C$10</f>
        <v>34.799999999999997</v>
      </c>
      <c r="H19" s="15">
        <f>[15]Dezembro!$C$11</f>
        <v>28.6</v>
      </c>
      <c r="I19" s="15">
        <f>[15]Dezembro!$C$12</f>
        <v>32.5</v>
      </c>
      <c r="J19" s="15">
        <f>[15]Dezembro!$C$13</f>
        <v>29.1</v>
      </c>
      <c r="K19" s="15">
        <f>[15]Dezembro!$C$14</f>
        <v>30.9</v>
      </c>
      <c r="L19" s="15">
        <f>[15]Dezembro!$C$15</f>
        <v>37.200000000000003</v>
      </c>
      <c r="M19" s="15">
        <f>[15]Dezembro!$C$16</f>
        <v>33</v>
      </c>
      <c r="N19" s="15">
        <f>[15]Dezembro!$C$17</f>
        <v>35.5</v>
      </c>
      <c r="O19" s="15">
        <f>[15]Dezembro!$C$18</f>
        <v>32.799999999999997</v>
      </c>
      <c r="P19" s="15">
        <f>[15]Dezembro!$C$19</f>
        <v>33.1</v>
      </c>
      <c r="Q19" s="15">
        <f>[15]Dezembro!$C$20</f>
        <v>28.9</v>
      </c>
      <c r="R19" s="15">
        <f>[15]Dezembro!$C$21</f>
        <v>31.3</v>
      </c>
      <c r="S19" s="15">
        <f>[15]Dezembro!$C$22</f>
        <v>32.299999999999997</v>
      </c>
      <c r="T19" s="15">
        <f>[15]Dezembro!$C$23</f>
        <v>32.1</v>
      </c>
      <c r="U19" s="15">
        <f>[15]Dezembro!$C$24</f>
        <v>28.8</v>
      </c>
      <c r="V19" s="15">
        <f>[15]Dezembro!$C$25</f>
        <v>29.9</v>
      </c>
      <c r="W19" s="15">
        <f>[15]Dezembro!$C$26</f>
        <v>30.1</v>
      </c>
      <c r="X19" s="15">
        <f>[15]Dezembro!$C$27</f>
        <v>31.1</v>
      </c>
      <c r="Y19" s="15">
        <f>[15]Dezembro!$C$28</f>
        <v>32.799999999999997</v>
      </c>
      <c r="Z19" s="15">
        <f>[15]Dezembro!$C$29</f>
        <v>33.9</v>
      </c>
      <c r="AA19" s="15">
        <f>[15]Dezembro!$C$30</f>
        <v>33.9</v>
      </c>
      <c r="AB19" s="15">
        <f>[15]Dezembro!$C$31</f>
        <v>33.799999999999997</v>
      </c>
      <c r="AC19" s="15">
        <f>[15]Dezembro!$C$32</f>
        <v>35.1</v>
      </c>
      <c r="AD19" s="15">
        <f>[15]Dezembro!$C$33</f>
        <v>35.4</v>
      </c>
      <c r="AE19" s="15">
        <f>[15]Dezembro!$C$34</f>
        <v>31.2</v>
      </c>
      <c r="AF19" s="15">
        <f>[15]Dezembro!$C$35</f>
        <v>32.1</v>
      </c>
      <c r="AG19" s="30">
        <f>MAX(B19:AF19)</f>
        <v>37.200000000000003</v>
      </c>
      <c r="AH19" s="32">
        <f>AVERAGE(B19:AF19)</f>
        <v>32.474193548387092</v>
      </c>
    </row>
    <row r="20" spans="1:34" ht="17.100000000000001" customHeight="1" x14ac:dyDescent="0.2">
      <c r="A20" s="14" t="s">
        <v>10</v>
      </c>
      <c r="B20" s="15">
        <f>[16]Dezembro!$C$5</f>
        <v>32.1</v>
      </c>
      <c r="C20" s="15">
        <f>[16]Dezembro!$C$6</f>
        <v>33.5</v>
      </c>
      <c r="D20" s="15">
        <f>[16]Dezembro!$C$7</f>
        <v>28.2</v>
      </c>
      <c r="E20" s="15">
        <f>[16]Dezembro!$C$8</f>
        <v>31.2</v>
      </c>
      <c r="F20" s="15">
        <f>[16]Dezembro!$C$9</f>
        <v>35.5</v>
      </c>
      <c r="G20" s="15">
        <f>[16]Dezembro!$C$10</f>
        <v>35</v>
      </c>
      <c r="H20" s="15">
        <f>[16]Dezembro!$C$11</f>
        <v>24.1</v>
      </c>
      <c r="I20" s="15">
        <f>[16]Dezembro!$C$12</f>
        <v>24.1</v>
      </c>
      <c r="J20" s="15">
        <f>[16]Dezembro!$C$13</f>
        <v>24</v>
      </c>
      <c r="K20" s="15">
        <f>[16]Dezembro!$C$14</f>
        <v>31.4</v>
      </c>
      <c r="L20" s="15">
        <f>[16]Dezembro!$C$15</f>
        <v>29.4</v>
      </c>
      <c r="M20" s="15">
        <f>[16]Dezembro!$C$16</f>
        <v>31.2</v>
      </c>
      <c r="N20" s="15">
        <f>[16]Dezembro!$C$17</f>
        <v>34.5</v>
      </c>
      <c r="O20" s="15">
        <f>[16]Dezembro!$C$18</f>
        <v>31.2</v>
      </c>
      <c r="P20" s="15">
        <f>[16]Dezembro!$C$19</f>
        <v>31.1</v>
      </c>
      <c r="Q20" s="15">
        <f>[16]Dezembro!$C$20</f>
        <v>29.1</v>
      </c>
      <c r="R20" s="15">
        <f>[16]Dezembro!$C$21</f>
        <v>32.200000000000003</v>
      </c>
      <c r="S20" s="15">
        <f>[16]Dezembro!$C$22</f>
        <v>33.6</v>
      </c>
      <c r="T20" s="15">
        <f>[16]Dezembro!$C$23</f>
        <v>32.6</v>
      </c>
      <c r="U20" s="15">
        <f>[16]Dezembro!$C$24</f>
        <v>25.6</v>
      </c>
      <c r="V20" s="15">
        <f>[16]Dezembro!$C$25</f>
        <v>28</v>
      </c>
      <c r="W20" s="15">
        <f>[16]Dezembro!$C$26</f>
        <v>29.1</v>
      </c>
      <c r="X20" s="15">
        <f>[16]Dezembro!$C$27</f>
        <v>30.9</v>
      </c>
      <c r="Y20" s="15">
        <f>[16]Dezembro!$C$28</f>
        <v>32.5</v>
      </c>
      <c r="Z20" s="15">
        <f>[16]Dezembro!$C$29</f>
        <v>33.799999999999997</v>
      </c>
      <c r="AA20" s="15">
        <f>[16]Dezembro!$C$30</f>
        <v>33.700000000000003</v>
      </c>
      <c r="AB20" s="15">
        <f>[16]Dezembro!$C$31</f>
        <v>33.299999999999997</v>
      </c>
      <c r="AC20" s="15">
        <f>[16]Dezembro!$C$32</f>
        <v>35.1</v>
      </c>
      <c r="AD20" s="15">
        <f>[16]Dezembro!$C$33</f>
        <v>33.200000000000003</v>
      </c>
      <c r="AE20" s="15">
        <f>[16]Dezembro!$C$34</f>
        <v>29.4</v>
      </c>
      <c r="AF20" s="15">
        <f>[16]Dezembro!$C$35</f>
        <v>32.1</v>
      </c>
      <c r="AG20" s="30">
        <f t="shared" ref="AG20:AG30" si="7">MAX(B20:AF20)</f>
        <v>35.5</v>
      </c>
      <c r="AH20" s="32">
        <f t="shared" ref="AH20:AH30" si="8">AVERAGE(B20:AF20)</f>
        <v>30.990322580645163</v>
      </c>
    </row>
    <row r="21" spans="1:34" ht="17.100000000000001" customHeight="1" x14ac:dyDescent="0.2">
      <c r="A21" s="14" t="s">
        <v>11</v>
      </c>
      <c r="B21" s="15">
        <f>[17]Dezembro!$C$5</f>
        <v>31</v>
      </c>
      <c r="C21" s="15">
        <f>[17]Dezembro!$C$6</f>
        <v>32.700000000000003</v>
      </c>
      <c r="D21" s="15">
        <f>[17]Dezembro!$C$7</f>
        <v>30.5</v>
      </c>
      <c r="E21" s="15">
        <f>[17]Dezembro!$C$8</f>
        <v>32.9</v>
      </c>
      <c r="F21" s="15">
        <f>[17]Dezembro!$C$9</f>
        <v>35.6</v>
      </c>
      <c r="G21" s="15">
        <f>[17]Dezembro!$C$10</f>
        <v>35.299999999999997</v>
      </c>
      <c r="H21" s="15">
        <f>[17]Dezembro!$C$11</f>
        <v>27.8</v>
      </c>
      <c r="I21" s="15">
        <f>[17]Dezembro!$C$12</f>
        <v>30.6</v>
      </c>
      <c r="J21" s="15">
        <f>[17]Dezembro!$C$13</f>
        <v>29</v>
      </c>
      <c r="K21" s="15">
        <f>[17]Dezembro!$C$14</f>
        <v>31.3</v>
      </c>
      <c r="L21" s="15">
        <f>[17]Dezembro!$C$15</f>
        <v>30.5</v>
      </c>
      <c r="M21" s="15">
        <f>[17]Dezembro!$C$16</f>
        <v>32</v>
      </c>
      <c r="N21" s="15">
        <f>[17]Dezembro!$C$17</f>
        <v>33.6</v>
      </c>
      <c r="O21" s="15">
        <f>[17]Dezembro!$C$18</f>
        <v>30.5</v>
      </c>
      <c r="P21" s="15">
        <f>[17]Dezembro!$C$19</f>
        <v>29.8</v>
      </c>
      <c r="Q21" s="15">
        <f>[17]Dezembro!$C$20</f>
        <v>27.4</v>
      </c>
      <c r="R21" s="15">
        <f>[17]Dezembro!$C$21</f>
        <v>32.5</v>
      </c>
      <c r="S21" s="15">
        <f>[17]Dezembro!$C$22</f>
        <v>33.1</v>
      </c>
      <c r="T21" s="15">
        <f>[17]Dezembro!$C$23</f>
        <v>32.5</v>
      </c>
      <c r="U21" s="15">
        <f>[17]Dezembro!$C$24</f>
        <v>27.5</v>
      </c>
      <c r="V21" s="15">
        <f>[17]Dezembro!$C$25</f>
        <v>27.9</v>
      </c>
      <c r="W21" s="15">
        <f>[17]Dezembro!$C$26</f>
        <v>30.4</v>
      </c>
      <c r="X21" s="15">
        <f>[17]Dezembro!$C$27</f>
        <v>29.4</v>
      </c>
      <c r="Y21" s="15">
        <f>[17]Dezembro!$C$28</f>
        <v>30.5</v>
      </c>
      <c r="Z21" s="15">
        <f>[17]Dezembro!$C$29</f>
        <v>34.6</v>
      </c>
      <c r="AA21" s="15">
        <f>[17]Dezembro!$C$30</f>
        <v>34.200000000000003</v>
      </c>
      <c r="AB21" s="15">
        <f>[17]Dezembro!$C$31</f>
        <v>32.9</v>
      </c>
      <c r="AC21" s="15">
        <f>[17]Dezembro!$C$32</f>
        <v>32.6</v>
      </c>
      <c r="AD21" s="15">
        <f>[17]Dezembro!$C$33</f>
        <v>33.4</v>
      </c>
      <c r="AE21" s="15">
        <f>[17]Dezembro!$C$34</f>
        <v>32.200000000000003</v>
      </c>
      <c r="AF21" s="15">
        <f>[17]Dezembro!$C$35</f>
        <v>31.8</v>
      </c>
      <c r="AG21" s="30">
        <f t="shared" si="7"/>
        <v>35.6</v>
      </c>
      <c r="AH21" s="32">
        <f t="shared" si="8"/>
        <v>31.483870967741936</v>
      </c>
    </row>
    <row r="22" spans="1:34" ht="17.100000000000001" customHeight="1" x14ac:dyDescent="0.2">
      <c r="A22" s="14" t="s">
        <v>12</v>
      </c>
      <c r="B22" s="15">
        <f>[18]Dezembro!$C$5</f>
        <v>33.700000000000003</v>
      </c>
      <c r="C22" s="15">
        <f>[18]Dezembro!$C$6</f>
        <v>30.6</v>
      </c>
      <c r="D22" s="15">
        <f>[18]Dezembro!$C$7</f>
        <v>33.200000000000003</v>
      </c>
      <c r="E22" s="15">
        <f>[18]Dezembro!$C$8</f>
        <v>35.700000000000003</v>
      </c>
      <c r="F22" s="15">
        <f>[18]Dezembro!$C$9</f>
        <v>35.4</v>
      </c>
      <c r="G22" s="15">
        <f>[18]Dezembro!$C$10</f>
        <v>33</v>
      </c>
      <c r="H22" s="15">
        <f>[18]Dezembro!$C$11</f>
        <v>32.799999999999997</v>
      </c>
      <c r="I22" s="15">
        <f>[18]Dezembro!$C$12</f>
        <v>33.200000000000003</v>
      </c>
      <c r="J22" s="15">
        <f>[18]Dezembro!$C$13</f>
        <v>30.9</v>
      </c>
      <c r="K22" s="15">
        <f>[18]Dezembro!$C$14</f>
        <v>31.8</v>
      </c>
      <c r="L22" s="15">
        <f>[18]Dezembro!$C$15</f>
        <v>29.2</v>
      </c>
      <c r="M22" s="15">
        <f>[18]Dezembro!$C$16</f>
        <v>31.6</v>
      </c>
      <c r="N22" s="15">
        <f>[18]Dezembro!$C$17</f>
        <v>34.1</v>
      </c>
      <c r="O22" s="15">
        <f>[18]Dezembro!$C$18</f>
        <v>31.7</v>
      </c>
      <c r="P22" s="15">
        <f>[18]Dezembro!$C$19</f>
        <v>33.1</v>
      </c>
      <c r="Q22" s="15">
        <f>[18]Dezembro!$C$20</f>
        <v>29.9</v>
      </c>
      <c r="R22" s="15">
        <f>[18]Dezembro!$C$21</f>
        <v>31.3</v>
      </c>
      <c r="S22" s="15">
        <f>[18]Dezembro!$C$22</f>
        <v>32.200000000000003</v>
      </c>
      <c r="T22" s="15">
        <f>[18]Dezembro!$C$23</f>
        <v>32.9</v>
      </c>
      <c r="U22" s="15">
        <f>[18]Dezembro!$C$24</f>
        <v>31.2</v>
      </c>
      <c r="V22" s="15">
        <f>[18]Dezembro!$C$25</f>
        <v>27.5</v>
      </c>
      <c r="W22" s="15">
        <f>[18]Dezembro!$C$26</f>
        <v>28.7</v>
      </c>
      <c r="X22" s="15">
        <f>[18]Dezembro!$C$27</f>
        <v>30</v>
      </c>
      <c r="Y22" s="15">
        <f>[18]Dezembro!$C$28</f>
        <v>32.5</v>
      </c>
      <c r="Z22" s="15">
        <f>[18]Dezembro!$C$29</f>
        <v>33.4</v>
      </c>
      <c r="AA22" s="15">
        <f>[18]Dezembro!$C$30</f>
        <v>33.799999999999997</v>
      </c>
      <c r="AB22" s="15">
        <f>[18]Dezembro!$C$31</f>
        <v>33.6</v>
      </c>
      <c r="AC22" s="15">
        <f>[18]Dezembro!$C$32</f>
        <v>35.299999999999997</v>
      </c>
      <c r="AD22" s="15">
        <f>[18]Dezembro!$C$33</f>
        <v>36.1</v>
      </c>
      <c r="AE22" s="15">
        <f>[18]Dezembro!$C$34</f>
        <v>32.1</v>
      </c>
      <c r="AF22" s="15">
        <f>[18]Dezembro!$C$35</f>
        <v>31.1</v>
      </c>
      <c r="AG22" s="30">
        <f t="shared" si="7"/>
        <v>36.1</v>
      </c>
      <c r="AH22" s="32">
        <f t="shared" si="8"/>
        <v>32.309677419354841</v>
      </c>
    </row>
    <row r="23" spans="1:34" ht="17.100000000000001" customHeight="1" x14ac:dyDescent="0.2">
      <c r="A23" s="14" t="s">
        <v>13</v>
      </c>
      <c r="B23" s="15">
        <f>[19]Dezembro!$C$5</f>
        <v>33.299999999999997</v>
      </c>
      <c r="C23" s="15">
        <f>[19]Dezembro!$C$6</f>
        <v>34.1</v>
      </c>
      <c r="D23" s="15">
        <f>[19]Dezembro!$C$7</f>
        <v>35</v>
      </c>
      <c r="E23" s="15">
        <f>[19]Dezembro!$C$8</f>
        <v>37.200000000000003</v>
      </c>
      <c r="F23" s="15">
        <f>[19]Dezembro!$C$9</f>
        <v>37.200000000000003</v>
      </c>
      <c r="G23" s="15">
        <f>[19]Dezembro!$C$10</f>
        <v>37.200000000000003</v>
      </c>
      <c r="H23" s="15">
        <f>[19]Dezembro!$C$11</f>
        <v>37.1</v>
      </c>
      <c r="I23" s="15">
        <f>[19]Dezembro!$C$12</f>
        <v>36.1</v>
      </c>
      <c r="J23" s="15">
        <f>[19]Dezembro!$C$13</f>
        <v>33.5</v>
      </c>
      <c r="K23" s="15">
        <f>[19]Dezembro!$C$14</f>
        <v>32.799999999999997</v>
      </c>
      <c r="L23" s="15">
        <f>[19]Dezembro!$C$15</f>
        <v>31.8</v>
      </c>
      <c r="M23" s="15">
        <f>[19]Dezembro!$C$16</f>
        <v>32.6</v>
      </c>
      <c r="N23" s="15">
        <f>[19]Dezembro!$C$17</f>
        <v>35.200000000000003</v>
      </c>
      <c r="O23" s="15">
        <f>[19]Dezembro!$C$18</f>
        <v>30</v>
      </c>
      <c r="P23" s="15">
        <f>[19]Dezembro!$C$19</f>
        <v>32.700000000000003</v>
      </c>
      <c r="Q23" s="15">
        <f>[19]Dezembro!$C$20</f>
        <v>32.299999999999997</v>
      </c>
      <c r="R23" s="15">
        <f>[19]Dezembro!$C$21</f>
        <v>31.3</v>
      </c>
      <c r="S23" s="15">
        <f>[19]Dezembro!$C$22</f>
        <v>33.1</v>
      </c>
      <c r="T23" s="15">
        <f>[19]Dezembro!$C$23</f>
        <v>33.4</v>
      </c>
      <c r="U23" s="15">
        <f>[19]Dezembro!$C$24</f>
        <v>30.5</v>
      </c>
      <c r="V23" s="15">
        <f>[19]Dezembro!$C$25</f>
        <v>28.4</v>
      </c>
      <c r="W23" s="15">
        <f>[19]Dezembro!$C$26</f>
        <v>27</v>
      </c>
      <c r="X23" s="15">
        <f>[19]Dezembro!$C$27</f>
        <v>30.1</v>
      </c>
      <c r="Y23" s="15">
        <f>[19]Dezembro!$C$28</f>
        <v>33.700000000000003</v>
      </c>
      <c r="Z23" s="15">
        <f>[19]Dezembro!$C$29</f>
        <v>33.4</v>
      </c>
      <c r="AA23" s="15">
        <f>[19]Dezembro!$C$30</f>
        <v>34</v>
      </c>
      <c r="AB23" s="15">
        <f>[19]Dezembro!$C$31</f>
        <v>33.299999999999997</v>
      </c>
      <c r="AC23" s="15">
        <f>[19]Dezembro!$C$32</f>
        <v>34.700000000000003</v>
      </c>
      <c r="AD23" s="15">
        <f>[19]Dezembro!$C$33</f>
        <v>35.5</v>
      </c>
      <c r="AE23" s="15">
        <f>[19]Dezembro!$C$34</f>
        <v>34.200000000000003</v>
      </c>
      <c r="AF23" s="15">
        <f>[19]Dezembro!$C$35</f>
        <v>33.5</v>
      </c>
      <c r="AG23" s="30">
        <f t="shared" si="7"/>
        <v>37.200000000000003</v>
      </c>
      <c r="AH23" s="32">
        <f t="shared" si="8"/>
        <v>33.361290322580643</v>
      </c>
    </row>
    <row r="24" spans="1:34" ht="17.100000000000001" customHeight="1" x14ac:dyDescent="0.2">
      <c r="A24" s="14" t="s">
        <v>14</v>
      </c>
      <c r="B24" s="15">
        <f>[20]Dezembro!$C$5</f>
        <v>30.3</v>
      </c>
      <c r="C24" s="15">
        <f>[20]Dezembro!$C$6</f>
        <v>33.6</v>
      </c>
      <c r="D24" s="15">
        <f>[20]Dezembro!$C$7</f>
        <v>33.5</v>
      </c>
      <c r="E24" s="15">
        <f>[20]Dezembro!$C$8</f>
        <v>33</v>
      </c>
      <c r="F24" s="15">
        <f>[20]Dezembro!$C$9</f>
        <v>34.299999999999997</v>
      </c>
      <c r="G24" s="15">
        <f>[20]Dezembro!$C$10</f>
        <v>34.5</v>
      </c>
      <c r="H24" s="15">
        <f>[20]Dezembro!$C$11</f>
        <v>34.5</v>
      </c>
      <c r="I24" s="15">
        <f>[20]Dezembro!$C$12</f>
        <v>34</v>
      </c>
      <c r="J24" s="15">
        <f>[20]Dezembro!$C$13</f>
        <v>33.6</v>
      </c>
      <c r="K24" s="15">
        <f>[20]Dezembro!$C$14</f>
        <v>31.5</v>
      </c>
      <c r="L24" s="15">
        <f>[20]Dezembro!$C$15</f>
        <v>32.799999999999997</v>
      </c>
      <c r="M24" s="15">
        <f>[20]Dezembro!$C$16</f>
        <v>33.700000000000003</v>
      </c>
      <c r="N24" s="15">
        <f>[20]Dezembro!$C$17</f>
        <v>32.4</v>
      </c>
      <c r="O24" s="15">
        <f>[20]Dezembro!$C$18</f>
        <v>29.8</v>
      </c>
      <c r="P24" s="15">
        <f>[20]Dezembro!$C$19</f>
        <v>30.8</v>
      </c>
      <c r="Q24" s="15">
        <f>[20]Dezembro!$C$20</f>
        <v>29.2</v>
      </c>
      <c r="R24" s="15">
        <f>[20]Dezembro!$C$21</f>
        <v>31.4</v>
      </c>
      <c r="S24" s="15">
        <f>[20]Dezembro!$C$22</f>
        <v>32.9</v>
      </c>
      <c r="T24" s="15">
        <f>[20]Dezembro!$C$23</f>
        <v>31.9</v>
      </c>
      <c r="U24" s="15">
        <f>[20]Dezembro!$C$24</f>
        <v>32.700000000000003</v>
      </c>
      <c r="V24" s="15">
        <f>[20]Dezembro!$C$25</f>
        <v>29.5</v>
      </c>
      <c r="W24" s="15">
        <f>[20]Dezembro!$C$26</f>
        <v>31.8</v>
      </c>
      <c r="X24" s="15">
        <f>[20]Dezembro!$C$27</f>
        <v>34.5</v>
      </c>
      <c r="Y24" s="15">
        <f>[20]Dezembro!$C$28</f>
        <v>33.700000000000003</v>
      </c>
      <c r="Z24" s="15">
        <f>[20]Dezembro!$C$29</f>
        <v>36</v>
      </c>
      <c r="AA24" s="15">
        <f>[20]Dezembro!$C$30</f>
        <v>36.1</v>
      </c>
      <c r="AB24" s="15">
        <f>[20]Dezembro!$C$31</f>
        <v>34.299999999999997</v>
      </c>
      <c r="AC24" s="15">
        <f>[20]Dezembro!$C$32</f>
        <v>35.1</v>
      </c>
      <c r="AD24" s="15">
        <f>[20]Dezembro!$C$33</f>
        <v>33.1</v>
      </c>
      <c r="AE24" s="15">
        <f>[20]Dezembro!$C$34</f>
        <v>32.1</v>
      </c>
      <c r="AF24" s="15">
        <f>[20]Dezembro!$C$35</f>
        <v>32.9</v>
      </c>
      <c r="AG24" s="30">
        <f t="shared" si="7"/>
        <v>36.1</v>
      </c>
      <c r="AH24" s="32">
        <f t="shared" si="8"/>
        <v>32.887096774193552</v>
      </c>
    </row>
    <row r="25" spans="1:34" ht="17.100000000000001" customHeight="1" x14ac:dyDescent="0.2">
      <c r="A25" s="14" t="s">
        <v>15</v>
      </c>
      <c r="B25" s="15">
        <f>[21]Dezembro!$C$5</f>
        <v>29.9</v>
      </c>
      <c r="C25" s="15">
        <f>[21]Dezembro!$C$6</f>
        <v>28.8</v>
      </c>
      <c r="D25" s="15">
        <f>[21]Dezembro!$C$7</f>
        <v>26.5</v>
      </c>
      <c r="E25" s="15">
        <f>[21]Dezembro!$C$8</f>
        <v>29.2</v>
      </c>
      <c r="F25" s="15">
        <f>[21]Dezembro!$C$9</f>
        <v>33.299999999999997</v>
      </c>
      <c r="G25" s="15">
        <f>[21]Dezembro!$C$10</f>
        <v>32.700000000000003</v>
      </c>
      <c r="H25" s="15">
        <f>[21]Dezembro!$C$11</f>
        <v>24</v>
      </c>
      <c r="I25" s="15">
        <f>[21]Dezembro!$C$12</f>
        <v>22.5</v>
      </c>
      <c r="J25" s="15">
        <f>[21]Dezembro!$C$13</f>
        <v>26.3</v>
      </c>
      <c r="K25" s="15">
        <f>[21]Dezembro!$C$14</f>
        <v>28</v>
      </c>
      <c r="L25" s="15">
        <f>[21]Dezembro!$C$15</f>
        <v>25.8</v>
      </c>
      <c r="M25" s="15">
        <f>[21]Dezembro!$C$16</f>
        <v>29.5</v>
      </c>
      <c r="N25" s="15">
        <f>[21]Dezembro!$C$17</f>
        <v>31.8</v>
      </c>
      <c r="O25" s="15">
        <f>[21]Dezembro!$C$18</f>
        <v>28.4</v>
      </c>
      <c r="P25" s="15">
        <f>[21]Dezembro!$C$19</f>
        <v>28.9</v>
      </c>
      <c r="Q25" s="15">
        <f>[21]Dezembro!$C$20</f>
        <v>26.3</v>
      </c>
      <c r="R25" s="15">
        <f>[21]Dezembro!$C$21</f>
        <v>29.2</v>
      </c>
      <c r="S25" s="15">
        <f>[21]Dezembro!$C$22</f>
        <v>30.3</v>
      </c>
      <c r="T25" s="15">
        <f>[21]Dezembro!$C$23</f>
        <v>30.4</v>
      </c>
      <c r="U25" s="15">
        <f>[21]Dezembro!$C$24</f>
        <v>26.8</v>
      </c>
      <c r="V25" s="15">
        <f>[21]Dezembro!$C$25</f>
        <v>28.2</v>
      </c>
      <c r="W25" s="15">
        <f>[21]Dezembro!$C$26</f>
        <v>28.4</v>
      </c>
      <c r="X25" s="15">
        <f>[21]Dezembro!$C$27</f>
        <v>28.4</v>
      </c>
      <c r="Y25" s="15">
        <f>[21]Dezembro!$C$28</f>
        <v>30.5</v>
      </c>
      <c r="Z25" s="15">
        <f>[21]Dezembro!$C$29</f>
        <v>32.200000000000003</v>
      </c>
      <c r="AA25" s="15">
        <f>[21]Dezembro!$C$30</f>
        <v>31.9</v>
      </c>
      <c r="AB25" s="15">
        <f>[21]Dezembro!$C$31</f>
        <v>32.299999999999997</v>
      </c>
      <c r="AC25" s="15">
        <f>[21]Dezembro!$C$32</f>
        <v>32.6</v>
      </c>
      <c r="AD25" s="15">
        <f>[21]Dezembro!$C$33</f>
        <v>32.1</v>
      </c>
      <c r="AE25" s="15">
        <f>[21]Dezembro!$C$34</f>
        <v>31.1</v>
      </c>
      <c r="AF25" s="15">
        <f>[21]Dezembro!$C$35</f>
        <v>29.9</v>
      </c>
      <c r="AG25" s="30">
        <f t="shared" si="7"/>
        <v>33.299999999999997</v>
      </c>
      <c r="AH25" s="32">
        <f t="shared" si="8"/>
        <v>29.232258064516127</v>
      </c>
    </row>
    <row r="26" spans="1:34" ht="17.100000000000001" customHeight="1" x14ac:dyDescent="0.2">
      <c r="A26" s="14" t="s">
        <v>60</v>
      </c>
      <c r="B26" s="15">
        <f>[22]Dezembro!$C$5</f>
        <v>34.4</v>
      </c>
      <c r="C26" s="15">
        <f>[22]Dezembro!$C$6</f>
        <v>31.7</v>
      </c>
      <c r="D26" s="15">
        <f>[22]Dezembro!$C$7</f>
        <v>31.3</v>
      </c>
      <c r="E26" s="15">
        <f>[22]Dezembro!$C$8</f>
        <v>33.799999999999997</v>
      </c>
      <c r="F26" s="15">
        <f>[22]Dezembro!$C$9</f>
        <v>38</v>
      </c>
      <c r="G26" s="15">
        <f>[22]Dezembro!$C$10</f>
        <v>37.1</v>
      </c>
      <c r="H26" s="15">
        <f>[22]Dezembro!$C$11</f>
        <v>33.9</v>
      </c>
      <c r="I26" s="15">
        <f>[22]Dezembro!$C$12</f>
        <v>33.200000000000003</v>
      </c>
      <c r="J26" s="15">
        <f>[22]Dezembro!$C$13</f>
        <v>30.9</v>
      </c>
      <c r="K26" s="15">
        <f>[22]Dezembro!$C$14</f>
        <v>30.6</v>
      </c>
      <c r="L26" s="15">
        <f>[22]Dezembro!$C$15</f>
        <v>29.7</v>
      </c>
      <c r="M26" s="15">
        <f>[22]Dezembro!$C$16</f>
        <v>33.5</v>
      </c>
      <c r="N26" s="15">
        <f>[22]Dezembro!$C$17</f>
        <v>36.9</v>
      </c>
      <c r="O26" s="15">
        <f>[22]Dezembro!$C$18</f>
        <v>31.5</v>
      </c>
      <c r="P26" s="15">
        <f>[22]Dezembro!$C$19</f>
        <v>31.5</v>
      </c>
      <c r="Q26" s="15">
        <f>[22]Dezembro!$C$20</f>
        <v>34.6</v>
      </c>
      <c r="R26" s="15">
        <f>[22]Dezembro!$C$21</f>
        <v>31.8</v>
      </c>
      <c r="S26" s="15">
        <f>[22]Dezembro!$C$22</f>
        <v>34.9</v>
      </c>
      <c r="T26" s="15">
        <f>[22]Dezembro!$C$23</f>
        <v>33</v>
      </c>
      <c r="U26" s="15">
        <f>[22]Dezembro!$C$24</f>
        <v>33.5</v>
      </c>
      <c r="V26" s="15">
        <f>[22]Dezembro!$C$25</f>
        <v>33.4</v>
      </c>
      <c r="W26" s="15">
        <f>[22]Dezembro!$C$26</f>
        <v>33.200000000000003</v>
      </c>
      <c r="X26" s="15">
        <f>[22]Dezembro!$C$27</f>
        <v>31.4</v>
      </c>
      <c r="Y26" s="15">
        <f>[22]Dezembro!$C$28</f>
        <v>34.799999999999997</v>
      </c>
      <c r="Z26" s="15">
        <f>[22]Dezembro!$C$29</f>
        <v>36.1</v>
      </c>
      <c r="AA26" s="15">
        <f>[22]Dezembro!$C$30</f>
        <v>36.5</v>
      </c>
      <c r="AB26" s="15">
        <f>[22]Dezembro!$C$31</f>
        <v>37</v>
      </c>
      <c r="AC26" s="15">
        <f>[22]Dezembro!$C$32</f>
        <v>35.1</v>
      </c>
      <c r="AD26" s="15">
        <f>[22]Dezembro!$C$33</f>
        <v>36.799999999999997</v>
      </c>
      <c r="AE26" s="15">
        <f>[22]Dezembro!$C$34</f>
        <v>35.6</v>
      </c>
      <c r="AF26" s="15">
        <f>[22]Dezembro!$C$35</f>
        <v>36.9</v>
      </c>
      <c r="AG26" s="30">
        <f t="shared" si="7"/>
        <v>38</v>
      </c>
      <c r="AH26" s="32">
        <f t="shared" si="8"/>
        <v>33.954838709677418</v>
      </c>
    </row>
    <row r="27" spans="1:34" ht="17.100000000000001" customHeight="1" x14ac:dyDescent="0.2">
      <c r="A27" s="14" t="s">
        <v>17</v>
      </c>
      <c r="B27" s="15">
        <f>[23]Dezembro!$C$5</f>
        <v>30.6</v>
      </c>
      <c r="C27" s="15">
        <f>[23]Dezembro!$C$6</f>
        <v>31.3</v>
      </c>
      <c r="D27" s="15">
        <f>[23]Dezembro!$C$7</f>
        <v>30.3</v>
      </c>
      <c r="E27" s="15">
        <f>[23]Dezembro!$C$8</f>
        <v>32.799999999999997</v>
      </c>
      <c r="F27" s="15">
        <f>[23]Dezembro!$C$9</f>
        <v>34.9</v>
      </c>
      <c r="G27" s="15">
        <f>[23]Dezembro!$C$10</f>
        <v>35.200000000000003</v>
      </c>
      <c r="H27" s="15">
        <f>[23]Dezembro!$C$11</f>
        <v>27.7</v>
      </c>
      <c r="I27" s="15">
        <f>[23]Dezembro!$C$12</f>
        <v>31.3</v>
      </c>
      <c r="J27" s="15">
        <f>[23]Dezembro!$C$13</f>
        <v>29.5</v>
      </c>
      <c r="K27" s="15">
        <f>[23]Dezembro!$C$14</f>
        <v>31.9</v>
      </c>
      <c r="L27" s="15">
        <f>[23]Dezembro!$C$15</f>
        <v>31.5</v>
      </c>
      <c r="M27" s="15">
        <f>[23]Dezembro!$C$16</f>
        <v>31.4</v>
      </c>
      <c r="N27" s="15">
        <f>[23]Dezembro!$C$17</f>
        <v>32</v>
      </c>
      <c r="O27" s="15">
        <f>[23]Dezembro!$C$18</f>
        <v>31.6</v>
      </c>
      <c r="P27" s="15">
        <f>[23]Dezembro!$C$19</f>
        <v>31.8</v>
      </c>
      <c r="Q27" s="15">
        <f>[23]Dezembro!$C$20</f>
        <v>28.8</v>
      </c>
      <c r="R27" s="15">
        <f>[23]Dezembro!$C$21</f>
        <v>32.6</v>
      </c>
      <c r="S27" s="15">
        <f>[23]Dezembro!$C$22</f>
        <v>33</v>
      </c>
      <c r="T27" s="15">
        <f>[23]Dezembro!$C$23</f>
        <v>31.9</v>
      </c>
      <c r="U27" s="15">
        <f>[23]Dezembro!$C$24</f>
        <v>26</v>
      </c>
      <c r="V27" s="15">
        <f>[23]Dezembro!$C$25</f>
        <v>27.9</v>
      </c>
      <c r="W27" s="15">
        <f>[23]Dezembro!$C$26</f>
        <v>29.7</v>
      </c>
      <c r="X27" s="15">
        <f>[23]Dezembro!$C$27</f>
        <v>29</v>
      </c>
      <c r="Y27" s="15">
        <f>[23]Dezembro!$C$28</f>
        <v>32.1</v>
      </c>
      <c r="Z27" s="15">
        <f>[23]Dezembro!$C$29</f>
        <v>33.299999999999997</v>
      </c>
      <c r="AA27" s="15">
        <f>[23]Dezembro!$C$30</f>
        <v>33.4</v>
      </c>
      <c r="AB27" s="15">
        <f>[23]Dezembro!$C$31</f>
        <v>32.6</v>
      </c>
      <c r="AC27" s="15">
        <f>[23]Dezembro!$C$32</f>
        <v>33.799999999999997</v>
      </c>
      <c r="AD27" s="15">
        <f>[23]Dezembro!$C$33</f>
        <v>34.700000000000003</v>
      </c>
      <c r="AE27" s="15">
        <f>[23]Dezembro!$C$34</f>
        <v>30.9</v>
      </c>
      <c r="AF27" s="15">
        <f>[23]Dezembro!$C$35</f>
        <v>31.1</v>
      </c>
      <c r="AG27" s="30">
        <f t="shared" si="7"/>
        <v>35.200000000000003</v>
      </c>
      <c r="AH27" s="32">
        <f t="shared" si="8"/>
        <v>31.438709677419357</v>
      </c>
    </row>
    <row r="28" spans="1:34" ht="17.100000000000001" customHeight="1" x14ac:dyDescent="0.2">
      <c r="A28" s="14" t="s">
        <v>18</v>
      </c>
      <c r="B28" s="15">
        <f>[24]Dezembro!$C$5</f>
        <v>28.9</v>
      </c>
      <c r="C28" s="15">
        <f>[24]Dezembro!$C$6</f>
        <v>30.8</v>
      </c>
      <c r="D28" s="15">
        <f>[24]Dezembro!$C$7</f>
        <v>28.9</v>
      </c>
      <c r="E28" s="15">
        <f>[24]Dezembro!$C$8</f>
        <v>31.6</v>
      </c>
      <c r="F28" s="15">
        <f>[24]Dezembro!$C$9</f>
        <v>32.799999999999997</v>
      </c>
      <c r="G28" s="15">
        <f>[24]Dezembro!$C$10</f>
        <v>33.799999999999997</v>
      </c>
      <c r="H28" s="15">
        <f>[24]Dezembro!$C$11</f>
        <v>31.5</v>
      </c>
      <c r="I28" s="15">
        <f>[24]Dezembro!$C$12</f>
        <v>29.7</v>
      </c>
      <c r="J28" s="15">
        <f>[24]Dezembro!$C$13</f>
        <v>26.4</v>
      </c>
      <c r="K28" s="15">
        <f>[24]Dezembro!$C$14</f>
        <v>27.9</v>
      </c>
      <c r="L28" s="15">
        <f>[24]Dezembro!$C$15</f>
        <v>26.5</v>
      </c>
      <c r="M28" s="15">
        <f>[24]Dezembro!$C$16</f>
        <v>27.9</v>
      </c>
      <c r="N28" s="15">
        <f>[24]Dezembro!$C$17</f>
        <v>28.1</v>
      </c>
      <c r="O28" s="15">
        <f>[24]Dezembro!$C$18</f>
        <v>29.8</v>
      </c>
      <c r="P28" s="15">
        <f>[24]Dezembro!$C$19</f>
        <v>31.6</v>
      </c>
      <c r="Q28" s="15">
        <f>[24]Dezembro!$C$20</f>
        <v>29</v>
      </c>
      <c r="R28" s="15">
        <f>[24]Dezembro!$C$21</f>
        <v>28.4</v>
      </c>
      <c r="S28" s="15">
        <f>[24]Dezembro!$C$22</f>
        <v>30.4</v>
      </c>
      <c r="T28" s="15">
        <f>[24]Dezembro!$C$23</f>
        <v>30.4</v>
      </c>
      <c r="U28" s="15">
        <f>[24]Dezembro!$C$24</f>
        <v>28.7</v>
      </c>
      <c r="V28" s="15">
        <f>[24]Dezembro!$C$25</f>
        <v>26.1</v>
      </c>
      <c r="W28" s="15">
        <f>[24]Dezembro!$C$26</f>
        <v>26</v>
      </c>
      <c r="X28" s="15">
        <f>[24]Dezembro!$C$27</f>
        <v>25</v>
      </c>
      <c r="Y28" s="15">
        <f>[24]Dezembro!$C$28</f>
        <v>31</v>
      </c>
      <c r="Z28" s="15">
        <f>[24]Dezembro!$C$29</f>
        <v>30.7</v>
      </c>
      <c r="AA28" s="15">
        <f>[24]Dezembro!$C$30</f>
        <v>31.5</v>
      </c>
      <c r="AB28" s="15">
        <f>[24]Dezembro!$C$31</f>
        <v>31.8</v>
      </c>
      <c r="AC28" s="15">
        <f>[24]Dezembro!$C$32</f>
        <v>32.299999999999997</v>
      </c>
      <c r="AD28" s="15">
        <f>[24]Dezembro!$C$33</f>
        <v>30.9</v>
      </c>
      <c r="AE28" s="15" t="str">
        <f>[24]Dezembro!$C$34</f>
        <v>*</v>
      </c>
      <c r="AF28" s="15">
        <f>[24]Dezembro!$C$35</f>
        <v>29.2</v>
      </c>
      <c r="AG28" s="30">
        <f t="shared" si="7"/>
        <v>33.799999999999997</v>
      </c>
      <c r="AH28" s="32">
        <f t="shared" si="8"/>
        <v>29.586666666666666</v>
      </c>
    </row>
    <row r="29" spans="1:34" ht="17.100000000000001" customHeight="1" x14ac:dyDescent="0.2">
      <c r="A29" s="14" t="s">
        <v>19</v>
      </c>
      <c r="B29" s="15">
        <f>[25]Dezembro!$C$5</f>
        <v>31</v>
      </c>
      <c r="C29" s="15">
        <f>[25]Dezembro!$C$6</f>
        <v>32.299999999999997</v>
      </c>
      <c r="D29" s="15">
        <f>[25]Dezembro!$C$7</f>
        <v>27.6</v>
      </c>
      <c r="E29" s="15">
        <f>[25]Dezembro!$C$8</f>
        <v>30.9</v>
      </c>
      <c r="F29" s="15">
        <f>[25]Dezembro!$C$9</f>
        <v>33.4</v>
      </c>
      <c r="G29" s="15">
        <f>[25]Dezembro!$C$10</f>
        <v>32.9</v>
      </c>
      <c r="H29" s="15">
        <f>[25]Dezembro!$C$11</f>
        <v>23.3</v>
      </c>
      <c r="I29" s="15">
        <f>[25]Dezembro!$C$12</f>
        <v>24.4</v>
      </c>
      <c r="J29" s="15">
        <f>[25]Dezembro!$C$13</f>
        <v>22.7</v>
      </c>
      <c r="K29" s="15">
        <f>[25]Dezembro!$C$14</f>
        <v>26.9</v>
      </c>
      <c r="L29" s="15">
        <f>[25]Dezembro!$C$15</f>
        <v>29.3</v>
      </c>
      <c r="M29" s="15">
        <f>[25]Dezembro!$C$16</f>
        <v>31</v>
      </c>
      <c r="N29" s="15">
        <f>[25]Dezembro!$C$17</f>
        <v>33.4</v>
      </c>
      <c r="O29" s="15">
        <f>[25]Dezembro!$C$18</f>
        <v>28.4</v>
      </c>
      <c r="P29" s="15">
        <f>[25]Dezembro!$C$19</f>
        <v>29.3</v>
      </c>
      <c r="Q29" s="15">
        <f>[25]Dezembro!$C$20</f>
        <v>29.5</v>
      </c>
      <c r="R29" s="15">
        <f>[25]Dezembro!$C$21</f>
        <v>30.7</v>
      </c>
      <c r="S29" s="15">
        <f>[25]Dezembro!$C$22</f>
        <v>33.299999999999997</v>
      </c>
      <c r="T29" s="15">
        <f>[25]Dezembro!$C$23</f>
        <v>31.3</v>
      </c>
      <c r="U29" s="15">
        <f>[25]Dezembro!$C$24</f>
        <v>27.1</v>
      </c>
      <c r="V29" s="15">
        <f>[25]Dezembro!$C$25</f>
        <v>28.3</v>
      </c>
      <c r="W29" s="15">
        <f>[25]Dezembro!$C$26</f>
        <v>30.2</v>
      </c>
      <c r="X29" s="15">
        <f>[25]Dezembro!$C$27</f>
        <v>31.2</v>
      </c>
      <c r="Y29" s="15">
        <f>[25]Dezembro!$C$28</f>
        <v>31.8</v>
      </c>
      <c r="Z29" s="15">
        <f>[25]Dezembro!$C$29</f>
        <v>34</v>
      </c>
      <c r="AA29" s="15">
        <f>[25]Dezembro!$C$30</f>
        <v>34.5</v>
      </c>
      <c r="AB29" s="15">
        <f>[25]Dezembro!$C$31</f>
        <v>34.1</v>
      </c>
      <c r="AC29" s="15">
        <f>[25]Dezembro!$C$32</f>
        <v>34.9</v>
      </c>
      <c r="AD29" s="15">
        <f>[25]Dezembro!$C$33</f>
        <v>33</v>
      </c>
      <c r="AE29" s="15">
        <f>[25]Dezembro!$C$34</f>
        <v>29.9</v>
      </c>
      <c r="AF29" s="15">
        <f>[25]Dezembro!$C$35</f>
        <v>32.4</v>
      </c>
      <c r="AG29" s="30">
        <f t="shared" si="7"/>
        <v>34.9</v>
      </c>
      <c r="AH29" s="32">
        <f t="shared" si="8"/>
        <v>30.419354838709673</v>
      </c>
    </row>
    <row r="30" spans="1:34" ht="17.100000000000001" customHeight="1" x14ac:dyDescent="0.2">
      <c r="A30" s="14" t="s">
        <v>31</v>
      </c>
      <c r="B30" s="15">
        <f>[26]Dezembro!$C$5</f>
        <v>31.2</v>
      </c>
      <c r="C30" s="15">
        <f>[26]Dezembro!$C$6</f>
        <v>31.8</v>
      </c>
      <c r="D30" s="15">
        <f>[26]Dezembro!$C$7</f>
        <v>30.6</v>
      </c>
      <c r="E30" s="15">
        <f>[26]Dezembro!$C$8</f>
        <v>34.1</v>
      </c>
      <c r="F30" s="15">
        <f>[26]Dezembro!$C$9</f>
        <v>36</v>
      </c>
      <c r="G30" s="15">
        <f>[26]Dezembro!$C$10</f>
        <v>35.299999999999997</v>
      </c>
      <c r="H30" s="15">
        <f>[26]Dezembro!$C$11</f>
        <v>30.4</v>
      </c>
      <c r="I30" s="15">
        <f>[26]Dezembro!$C$12</f>
        <v>30.9</v>
      </c>
      <c r="J30" s="15">
        <f>[26]Dezembro!$C$13</f>
        <v>25.8</v>
      </c>
      <c r="K30" s="15">
        <f>[26]Dezembro!$C$14</f>
        <v>31.2</v>
      </c>
      <c r="L30" s="15">
        <f>[26]Dezembro!$C$15</f>
        <v>30.1</v>
      </c>
      <c r="M30" s="15">
        <f>[26]Dezembro!$C$16</f>
        <v>31.1</v>
      </c>
      <c r="N30" s="15">
        <f>[26]Dezembro!$C$17</f>
        <v>31.1</v>
      </c>
      <c r="O30" s="15">
        <f>[26]Dezembro!$C$18</f>
        <v>31</v>
      </c>
      <c r="P30" s="15">
        <f>[26]Dezembro!$C$19</f>
        <v>31.6</v>
      </c>
      <c r="Q30" s="15">
        <f>[26]Dezembro!$C$20</f>
        <v>28.8</v>
      </c>
      <c r="R30" s="15">
        <f>[26]Dezembro!$C$21</f>
        <v>31.4</v>
      </c>
      <c r="S30" s="15">
        <f>[26]Dezembro!$C$22</f>
        <v>32.299999999999997</v>
      </c>
      <c r="T30" s="15">
        <f>[26]Dezembro!$C$23</f>
        <v>31.9</v>
      </c>
      <c r="U30" s="15">
        <f>[26]Dezembro!$C$24</f>
        <v>29</v>
      </c>
      <c r="V30" s="15">
        <f>[26]Dezembro!$C$25</f>
        <v>25.3</v>
      </c>
      <c r="W30" s="15">
        <f>[26]Dezembro!$C$26</f>
        <v>28.9</v>
      </c>
      <c r="X30" s="15">
        <f>[26]Dezembro!$C$27</f>
        <v>25.8</v>
      </c>
      <c r="Y30" s="15">
        <f>[26]Dezembro!$C$28</f>
        <v>32.5</v>
      </c>
      <c r="Z30" s="15">
        <f>[26]Dezembro!$C$29</f>
        <v>32.9</v>
      </c>
      <c r="AA30" s="15">
        <f>[26]Dezembro!$C$30</f>
        <v>33.200000000000003</v>
      </c>
      <c r="AB30" s="15">
        <f>[26]Dezembro!$C$31</f>
        <v>32.1</v>
      </c>
      <c r="AC30" s="15">
        <f>[26]Dezembro!$C$32</f>
        <v>33.200000000000003</v>
      </c>
      <c r="AD30" s="15">
        <f>[26]Dezembro!$C$33</f>
        <v>33.1</v>
      </c>
      <c r="AE30" s="15">
        <f>[26]Dezembro!$C$34</f>
        <v>29.1</v>
      </c>
      <c r="AF30" s="15">
        <f>[26]Dezembro!$C$35</f>
        <v>30</v>
      </c>
      <c r="AG30" s="30">
        <f t="shared" si="7"/>
        <v>36</v>
      </c>
      <c r="AH30" s="32">
        <f t="shared" si="8"/>
        <v>31.022580645161291</v>
      </c>
    </row>
    <row r="31" spans="1:34" ht="17.100000000000001" customHeight="1" x14ac:dyDescent="0.2">
      <c r="A31" s="14" t="s">
        <v>51</v>
      </c>
      <c r="B31" s="15">
        <f>[27]Dezembro!$C$5</f>
        <v>30.4</v>
      </c>
      <c r="C31" s="15">
        <f>[27]Dezembro!$C$6</f>
        <v>33</v>
      </c>
      <c r="D31" s="15">
        <f>[27]Dezembro!$C$7</f>
        <v>30.6</v>
      </c>
      <c r="E31" s="15">
        <f>[27]Dezembro!$C$8</f>
        <v>32.200000000000003</v>
      </c>
      <c r="F31" s="15">
        <f>[27]Dezembro!$C$9</f>
        <v>32.700000000000003</v>
      </c>
      <c r="G31" s="15">
        <f>[27]Dezembro!$C$10</f>
        <v>33.200000000000003</v>
      </c>
      <c r="H31" s="15">
        <f>[27]Dezembro!$C$11</f>
        <v>33.1</v>
      </c>
      <c r="I31" s="15">
        <f>[27]Dezembro!$C$12</f>
        <v>30.2</v>
      </c>
      <c r="J31" s="15">
        <f>[27]Dezembro!$C$13</f>
        <v>30.1</v>
      </c>
      <c r="K31" s="15">
        <f>[27]Dezembro!$C$14</f>
        <v>30.7</v>
      </c>
      <c r="L31" s="15">
        <f>[27]Dezembro!$C$15</f>
        <v>27.2</v>
      </c>
      <c r="M31" s="15">
        <f>[27]Dezembro!$C$16</f>
        <v>31.8</v>
      </c>
      <c r="N31" s="15">
        <f>[27]Dezembro!$C$17</f>
        <v>31</v>
      </c>
      <c r="O31" s="15">
        <f>[27]Dezembro!$C$18</f>
        <v>28.9</v>
      </c>
      <c r="P31" s="15">
        <f>[27]Dezembro!$C$19</f>
        <v>32</v>
      </c>
      <c r="Q31" s="15">
        <f>[27]Dezembro!$C$20</f>
        <v>29.5</v>
      </c>
      <c r="R31" s="15">
        <f>[27]Dezembro!$C$21</f>
        <v>28.3</v>
      </c>
      <c r="S31" s="15">
        <f>[27]Dezembro!$C$22</f>
        <v>31</v>
      </c>
      <c r="T31" s="15">
        <f>[27]Dezembro!$C$23</f>
        <v>31.6</v>
      </c>
      <c r="U31" s="15">
        <f>[27]Dezembro!$C$24</f>
        <v>30.4</v>
      </c>
      <c r="V31" s="15">
        <f>[27]Dezembro!$C$25</f>
        <v>27.1</v>
      </c>
      <c r="W31" s="15">
        <f>[27]Dezembro!$C$26</f>
        <v>26.9</v>
      </c>
      <c r="X31" s="15">
        <f>[27]Dezembro!$C$27</f>
        <v>30.1</v>
      </c>
      <c r="Y31" s="15">
        <f>[27]Dezembro!$C$28</f>
        <v>31.7</v>
      </c>
      <c r="Z31" s="15">
        <f>[27]Dezembro!$C$29</f>
        <v>30.3</v>
      </c>
      <c r="AA31" s="15">
        <f>[27]Dezembro!$C$30</f>
        <v>32.299999999999997</v>
      </c>
      <c r="AB31" s="15">
        <f>[27]Dezembro!$C$31</f>
        <v>34</v>
      </c>
      <c r="AC31" s="15">
        <f>[27]Dezembro!$C$32</f>
        <v>33.1</v>
      </c>
      <c r="AD31" s="15">
        <f>[27]Dezembro!$C$33</f>
        <v>32.5</v>
      </c>
      <c r="AE31" s="15">
        <f>[27]Dezembro!$C$34</f>
        <v>28.6</v>
      </c>
      <c r="AF31" s="15">
        <f>[27]Dezembro!$C$35</f>
        <v>29.8</v>
      </c>
      <c r="AG31" s="30">
        <f>MAX(B31:AF31)</f>
        <v>34</v>
      </c>
      <c r="AH31" s="32">
        <f>AVERAGE(B31:AF31)</f>
        <v>30.783870967741933</v>
      </c>
    </row>
    <row r="32" spans="1:34" ht="17.100000000000001" customHeight="1" x14ac:dyDescent="0.2">
      <c r="A32" s="14" t="s">
        <v>20</v>
      </c>
      <c r="B32" s="15">
        <f>[28]Dezembro!$C$5</f>
        <v>31.9</v>
      </c>
      <c r="C32" s="15">
        <f>[28]Dezembro!$C$6</f>
        <v>31</v>
      </c>
      <c r="D32" s="15">
        <f>[28]Dezembro!$C$7</f>
        <v>32.9</v>
      </c>
      <c r="E32" s="15">
        <f>[28]Dezembro!$C$8</f>
        <v>34.700000000000003</v>
      </c>
      <c r="F32" s="15">
        <f>[28]Dezembro!$C$9</f>
        <v>37.799999999999997</v>
      </c>
      <c r="G32" s="15">
        <f>[28]Dezembro!$C$10</f>
        <v>33.5</v>
      </c>
      <c r="H32" s="15">
        <f>[28]Dezembro!$C$11</f>
        <v>37.299999999999997</v>
      </c>
      <c r="I32" s="15">
        <f>[28]Dezembro!$C$12</f>
        <v>37.200000000000003</v>
      </c>
      <c r="J32" s="15">
        <f>[28]Dezembro!$C$13</f>
        <v>36</v>
      </c>
      <c r="K32" s="15">
        <f>[28]Dezembro!$C$14</f>
        <v>33.4</v>
      </c>
      <c r="L32" s="15">
        <f>[28]Dezembro!$C$15</f>
        <v>34.200000000000003</v>
      </c>
      <c r="M32" s="15">
        <f>[28]Dezembro!$C$16</f>
        <v>32.5</v>
      </c>
      <c r="N32" s="15">
        <f>[28]Dezembro!$C$17</f>
        <v>33.5</v>
      </c>
      <c r="O32" s="15">
        <f>[28]Dezembro!$C$18</f>
        <v>35.6</v>
      </c>
      <c r="P32" s="15">
        <f>[28]Dezembro!$C$19</f>
        <v>33.1</v>
      </c>
      <c r="Q32" s="15">
        <f>[28]Dezembro!$C$20</f>
        <v>31.4</v>
      </c>
      <c r="R32" s="15">
        <f>[28]Dezembro!$C$21</f>
        <v>35.1</v>
      </c>
      <c r="S32" s="15">
        <f>[28]Dezembro!$C$22</f>
        <v>35.200000000000003</v>
      </c>
      <c r="T32" s="15">
        <f>[28]Dezembro!$C$23</f>
        <v>32.200000000000003</v>
      </c>
      <c r="U32" s="15">
        <f>[28]Dezembro!$C$24</f>
        <v>32</v>
      </c>
      <c r="V32" s="15">
        <f>[28]Dezembro!$C$25</f>
        <v>27.2</v>
      </c>
      <c r="W32" s="15">
        <f>[28]Dezembro!$C$26</f>
        <v>33.299999999999997</v>
      </c>
      <c r="X32" s="15">
        <f>[28]Dezembro!$C$27</f>
        <v>35.5</v>
      </c>
      <c r="Y32" s="15">
        <f>[28]Dezembro!$C$28</f>
        <v>35.200000000000003</v>
      </c>
      <c r="Z32" s="15">
        <f>[28]Dezembro!$C$29</f>
        <v>37.200000000000003</v>
      </c>
      <c r="AA32" s="15">
        <f>[28]Dezembro!$C$30</f>
        <v>37.200000000000003</v>
      </c>
      <c r="AB32" s="15">
        <f>[28]Dezembro!$C$31</f>
        <v>37.6</v>
      </c>
      <c r="AC32" s="15">
        <f>[28]Dezembro!$C$32</f>
        <v>35.1</v>
      </c>
      <c r="AD32" s="15">
        <f>[28]Dezembro!$C$33</f>
        <v>35.799999999999997</v>
      </c>
      <c r="AE32" s="15">
        <f>[28]Dezembro!$C$34</f>
        <v>33.799999999999997</v>
      </c>
      <c r="AF32" s="15">
        <f>[28]Dezembro!$C$35</f>
        <v>31.4</v>
      </c>
      <c r="AG32" s="30">
        <f>MAX(B32:AF32)</f>
        <v>37.799999999999997</v>
      </c>
      <c r="AH32" s="32">
        <f>AVERAGE(B32:AF32)</f>
        <v>34.187096774193563</v>
      </c>
    </row>
    <row r="33" spans="1:34" s="5" customFormat="1" ht="17.100000000000001" customHeight="1" x14ac:dyDescent="0.2">
      <c r="A33" s="24" t="s">
        <v>33</v>
      </c>
      <c r="B33" s="25">
        <f t="shared" ref="B33:AG33" si="9">MAX(B5:B32)</f>
        <v>35.200000000000003</v>
      </c>
      <c r="C33" s="25">
        <f t="shared" si="9"/>
        <v>34.700000000000003</v>
      </c>
      <c r="D33" s="25">
        <f t="shared" si="9"/>
        <v>35</v>
      </c>
      <c r="E33" s="25">
        <f t="shared" si="9"/>
        <v>37.200000000000003</v>
      </c>
      <c r="F33" s="25">
        <f t="shared" si="9"/>
        <v>38.200000000000003</v>
      </c>
      <c r="G33" s="25">
        <f t="shared" si="9"/>
        <v>37.200000000000003</v>
      </c>
      <c r="H33" s="25">
        <f t="shared" si="9"/>
        <v>37.299999999999997</v>
      </c>
      <c r="I33" s="25">
        <f t="shared" si="9"/>
        <v>37.200000000000003</v>
      </c>
      <c r="J33" s="25">
        <f t="shared" si="9"/>
        <v>36</v>
      </c>
      <c r="K33" s="25">
        <f t="shared" si="9"/>
        <v>33.4</v>
      </c>
      <c r="L33" s="25">
        <f t="shared" si="9"/>
        <v>37.200000000000003</v>
      </c>
      <c r="M33" s="25">
        <f t="shared" si="9"/>
        <v>34.1</v>
      </c>
      <c r="N33" s="25">
        <f t="shared" si="9"/>
        <v>36.9</v>
      </c>
      <c r="O33" s="25">
        <f t="shared" si="9"/>
        <v>35.6</v>
      </c>
      <c r="P33" s="25">
        <f t="shared" si="9"/>
        <v>35</v>
      </c>
      <c r="Q33" s="25">
        <f t="shared" si="9"/>
        <v>34.6</v>
      </c>
      <c r="R33" s="25">
        <f t="shared" si="9"/>
        <v>35.1</v>
      </c>
      <c r="S33" s="25">
        <f t="shared" si="9"/>
        <v>36</v>
      </c>
      <c r="T33" s="25">
        <f t="shared" si="9"/>
        <v>33.6</v>
      </c>
      <c r="U33" s="25">
        <f t="shared" si="9"/>
        <v>33.5</v>
      </c>
      <c r="V33" s="25">
        <f t="shared" si="9"/>
        <v>33.4</v>
      </c>
      <c r="W33" s="25">
        <f t="shared" si="9"/>
        <v>33.299999999999997</v>
      </c>
      <c r="X33" s="25">
        <f t="shared" si="9"/>
        <v>35.5</v>
      </c>
      <c r="Y33" s="25">
        <f t="shared" si="9"/>
        <v>35.200000000000003</v>
      </c>
      <c r="Z33" s="25">
        <f t="shared" si="9"/>
        <v>37.200000000000003</v>
      </c>
      <c r="AA33" s="25">
        <f t="shared" si="9"/>
        <v>37.200000000000003</v>
      </c>
      <c r="AB33" s="25">
        <f t="shared" si="9"/>
        <v>37.6</v>
      </c>
      <c r="AC33" s="25">
        <f t="shared" si="9"/>
        <v>36.4</v>
      </c>
      <c r="AD33" s="25">
        <f t="shared" si="9"/>
        <v>36.799999999999997</v>
      </c>
      <c r="AE33" s="25">
        <f t="shared" si="9"/>
        <v>35.6</v>
      </c>
      <c r="AF33" s="25">
        <f t="shared" si="9"/>
        <v>36.9</v>
      </c>
      <c r="AG33" s="30">
        <f t="shared" si="9"/>
        <v>38.200000000000003</v>
      </c>
      <c r="AH33" s="32">
        <f>AVERAGE(AH5:AH32)</f>
        <v>31.765532625392375</v>
      </c>
    </row>
    <row r="34" spans="1:34" x14ac:dyDescent="0.2">
      <c r="A34" s="57"/>
      <c r="B34" s="58"/>
      <c r="C34" s="58"/>
      <c r="D34" s="58" t="s">
        <v>64</v>
      </c>
      <c r="E34" s="58"/>
      <c r="F34" s="58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0"/>
      <c r="AE34" s="61"/>
      <c r="AF34" s="62"/>
      <c r="AG34" s="62"/>
      <c r="AH34" s="63"/>
    </row>
    <row r="35" spans="1:34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76"/>
      <c r="AH35" s="70"/>
    </row>
    <row r="36" spans="1:34" ht="13.5" thickBot="1" x14ac:dyDescent="0.25">
      <c r="A36" s="77"/>
      <c r="B36" s="72"/>
      <c r="C36" s="72"/>
      <c r="D36" s="72"/>
      <c r="E36" s="72"/>
      <c r="F36" s="72"/>
      <c r="G36" s="72"/>
      <c r="H36" s="72"/>
      <c r="I36" s="72"/>
      <c r="J36" s="78"/>
      <c r="K36" s="78"/>
      <c r="L36" s="78"/>
      <c r="M36" s="78" t="s">
        <v>54</v>
      </c>
      <c r="N36" s="78"/>
      <c r="O36" s="78"/>
      <c r="P36" s="78"/>
      <c r="Q36" s="73"/>
      <c r="R36" s="73"/>
      <c r="S36" s="73"/>
      <c r="T36" s="122" t="s">
        <v>68</v>
      </c>
      <c r="U36" s="122"/>
      <c r="V36" s="122"/>
      <c r="W36" s="122"/>
      <c r="X36" s="122"/>
      <c r="Y36" s="78"/>
      <c r="Z36" s="78"/>
      <c r="AA36" s="78"/>
      <c r="AB36" s="78"/>
      <c r="AC36" s="73"/>
      <c r="AD36" s="73"/>
      <c r="AE36" s="73"/>
      <c r="AF36" s="73"/>
      <c r="AG36" s="79"/>
      <c r="AH36" s="80"/>
    </row>
    <row r="37" spans="1:34" x14ac:dyDescent="0.2">
      <c r="A37" s="53"/>
    </row>
    <row r="39" spans="1:34" x14ac:dyDescent="0.2">
      <c r="AF39" s="2" t="s">
        <v>52</v>
      </c>
    </row>
    <row r="40" spans="1:34" x14ac:dyDescent="0.2">
      <c r="C40" s="2" t="s">
        <v>52</v>
      </c>
    </row>
    <row r="43" spans="1:34" x14ac:dyDescent="0.2">
      <c r="J43" s="2" t="s">
        <v>52</v>
      </c>
    </row>
    <row r="44" spans="1:34" x14ac:dyDescent="0.2">
      <c r="N44" s="2" t="s">
        <v>52</v>
      </c>
    </row>
    <row r="45" spans="1:34" x14ac:dyDescent="0.2">
      <c r="V45" s="2" t="s">
        <v>52</v>
      </c>
    </row>
    <row r="48" spans="1:34" x14ac:dyDescent="0.2">
      <c r="K48" s="2" t="s">
        <v>52</v>
      </c>
    </row>
  </sheetData>
  <sheetProtection password="C6EC" sheet="1" objects="1" scenarios="1"/>
  <mergeCells count="36">
    <mergeCell ref="T35:X35"/>
    <mergeCell ref="F3:F4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H3:H4"/>
    <mergeCell ref="A2:A4"/>
    <mergeCell ref="C3:C4"/>
    <mergeCell ref="B3:B4"/>
    <mergeCell ref="AF3:AF4"/>
    <mergeCell ref="D3:D4"/>
    <mergeCell ref="N3:N4"/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E3:AE4"/>
    <mergeCell ref="V3:V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4" zoomScale="90" zoomScaleNormal="90" workbookViewId="0">
      <selection activeCell="P6" sqref="P6"/>
    </sheetView>
  </sheetViews>
  <sheetFormatPr defaultRowHeight="12.75" x14ac:dyDescent="0.2"/>
  <cols>
    <col min="1" max="1" width="19.28515625" style="2" customWidth="1"/>
    <col min="2" max="13" width="5.28515625" style="2" customWidth="1"/>
    <col min="14" max="14" width="5.42578125" style="2" customWidth="1"/>
    <col min="15" max="16" width="5.140625" style="2" customWidth="1"/>
    <col min="17" max="17" width="5" style="2" customWidth="1"/>
    <col min="18" max="18" width="5.140625" style="2" customWidth="1"/>
    <col min="19" max="19" width="5.28515625" style="2" customWidth="1"/>
    <col min="20" max="20" width="5" style="2" customWidth="1"/>
    <col min="21" max="21" width="5.28515625" style="2" customWidth="1"/>
    <col min="22" max="23" width="5" style="2" customWidth="1"/>
    <col min="24" max="24" width="5.42578125" style="2" bestFit="1" customWidth="1"/>
    <col min="25" max="25" width="5.140625" style="2" customWidth="1"/>
    <col min="26" max="29" width="5" style="2" customWidth="1"/>
    <col min="30" max="30" width="5.140625" style="2" customWidth="1"/>
    <col min="31" max="32" width="5.42578125" style="2" customWidth="1"/>
    <col min="33" max="33" width="6.7109375" style="9" customWidth="1"/>
    <col min="34" max="34" width="6.85546875" style="1" customWidth="1"/>
  </cols>
  <sheetData>
    <row r="1" spans="1:34" ht="20.100000000000001" customHeight="1" x14ac:dyDescent="0.2">
      <c r="A1" s="123" t="s">
        <v>24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</row>
    <row r="2" spans="1:34" s="4" customFormat="1" ht="20.100000000000001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5" customFormat="1" ht="20.100000000000001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28" t="s">
        <v>42</v>
      </c>
      <c r="AH3" s="33" t="s">
        <v>40</v>
      </c>
    </row>
    <row r="4" spans="1:34" s="5" customFormat="1" ht="20.100000000000001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  <c r="AH4" s="33" t="s">
        <v>39</v>
      </c>
    </row>
    <row r="5" spans="1:34" s="5" customFormat="1" ht="20.100000000000001" customHeight="1" x14ac:dyDescent="0.2">
      <c r="A5" s="14" t="s">
        <v>47</v>
      </c>
      <c r="B5" s="15">
        <f>[1]Dezembro!$D$5</f>
        <v>21.5</v>
      </c>
      <c r="C5" s="15">
        <f>[1]Dezembro!$D$6</f>
        <v>22.6</v>
      </c>
      <c r="D5" s="15">
        <f>[1]Dezembro!$D$7</f>
        <v>21.8</v>
      </c>
      <c r="E5" s="15">
        <f>[1]Dezembro!$D$8</f>
        <v>22.4</v>
      </c>
      <c r="F5" s="15">
        <f>[1]Dezembro!$D$9</f>
        <v>21.9</v>
      </c>
      <c r="G5" s="15">
        <f>[1]Dezembro!$D$10</f>
        <v>23.3</v>
      </c>
      <c r="H5" s="15">
        <f>[1]Dezembro!$D$11</f>
        <v>20.6</v>
      </c>
      <c r="I5" s="15">
        <f>[1]Dezembro!$D$12</f>
        <v>21</v>
      </c>
      <c r="J5" s="15">
        <f>[1]Dezembro!$D$13</f>
        <v>21.8</v>
      </c>
      <c r="K5" s="15">
        <f>[1]Dezembro!$D$14</f>
        <v>22.7</v>
      </c>
      <c r="L5" s="15">
        <f>[1]Dezembro!$D$15</f>
        <v>22.6</v>
      </c>
      <c r="M5" s="15">
        <f>[1]Dezembro!$D$16</f>
        <v>23.8</v>
      </c>
      <c r="N5" s="15">
        <f>[1]Dezembro!$D$17</f>
        <v>23.4</v>
      </c>
      <c r="O5" s="15">
        <f>[1]Dezembro!$D$18</f>
        <v>22.4</v>
      </c>
      <c r="P5" s="15">
        <f>[1]Dezembro!$D$19</f>
        <v>20.9</v>
      </c>
      <c r="Q5" s="15">
        <f>[1]Dezembro!$D$20</f>
        <v>19.899999999999999</v>
      </c>
      <c r="R5" s="15">
        <f>[1]Dezembro!$D$21</f>
        <v>23.1</v>
      </c>
      <c r="S5" s="15">
        <f>[1]Dezembro!$D$22</f>
        <v>21.1</v>
      </c>
      <c r="T5" s="15">
        <f>[1]Dezembro!$D$23</f>
        <v>19.399999999999999</v>
      </c>
      <c r="U5" s="15">
        <f>[1]Dezembro!$D$24</f>
        <v>20.3</v>
      </c>
      <c r="V5" s="15">
        <f>[1]Dezembro!$D$25</f>
        <v>20.9</v>
      </c>
      <c r="W5" s="15">
        <f>[1]Dezembro!$D$26</f>
        <v>20.5</v>
      </c>
      <c r="X5" s="15">
        <f>[1]Dezembro!$D$27</f>
        <v>20.2</v>
      </c>
      <c r="Y5" s="15">
        <f>[1]Dezembro!$D$28</f>
        <v>22.1</v>
      </c>
      <c r="Z5" s="15">
        <f>[1]Dezembro!$D$29</f>
        <v>22.8</v>
      </c>
      <c r="AA5" s="15">
        <f>[1]Dezembro!$D$30</f>
        <v>21</v>
      </c>
      <c r="AB5" s="15">
        <f>[1]Dezembro!$D$31</f>
        <v>22.5</v>
      </c>
      <c r="AC5" s="15">
        <f>[1]Dezembro!$D$32</f>
        <v>23.1</v>
      </c>
      <c r="AD5" s="15">
        <f>[1]Dezembro!$D$33</f>
        <v>22.8</v>
      </c>
      <c r="AE5" s="15">
        <f>[1]Dezembro!$D$34</f>
        <v>22.8</v>
      </c>
      <c r="AF5" s="15">
        <f>[1]Dezembro!$D$35</f>
        <v>23</v>
      </c>
      <c r="AG5" s="29">
        <f>MIN(B5:AF5)</f>
        <v>19.399999999999999</v>
      </c>
      <c r="AH5" s="34">
        <f>AVERAGE(B5:AF5)</f>
        <v>21.877419354838704</v>
      </c>
    </row>
    <row r="6" spans="1:34" ht="17.100000000000001" customHeight="1" x14ac:dyDescent="0.2">
      <c r="A6" s="14" t="s">
        <v>0</v>
      </c>
      <c r="B6" s="15">
        <f>[2]Dezembro!$D$5</f>
        <v>17.7</v>
      </c>
      <c r="C6" s="15">
        <f>[2]Dezembro!$D$6</f>
        <v>20.100000000000001</v>
      </c>
      <c r="D6" s="15">
        <f>[2]Dezembro!$D$7</f>
        <v>19</v>
      </c>
      <c r="E6" s="15">
        <f>[2]Dezembro!$D$8</f>
        <v>18.7</v>
      </c>
      <c r="F6" s="15">
        <f>[2]Dezembro!$D$9</f>
        <v>17.3</v>
      </c>
      <c r="G6" s="15">
        <f>[2]Dezembro!$D$10</f>
        <v>19.2</v>
      </c>
      <c r="H6" s="15">
        <f>[2]Dezembro!$D$11</f>
        <v>19.399999999999999</v>
      </c>
      <c r="I6" s="15">
        <f>[2]Dezembro!$D$12</f>
        <v>19.3</v>
      </c>
      <c r="J6" s="15">
        <f>[2]Dezembro!$D$13</f>
        <v>19.3</v>
      </c>
      <c r="K6" s="15">
        <f>[2]Dezembro!$D$14</f>
        <v>20.8</v>
      </c>
      <c r="L6" s="15">
        <f>[2]Dezembro!$D$15</f>
        <v>22.3</v>
      </c>
      <c r="M6" s="15">
        <f>[2]Dezembro!$D$16</f>
        <v>19.3</v>
      </c>
      <c r="N6" s="15">
        <f>[2]Dezembro!$D$17</f>
        <v>19.899999999999999</v>
      </c>
      <c r="O6" s="15">
        <f>[2]Dezembro!$D$18</f>
        <v>20.9</v>
      </c>
      <c r="P6" s="15">
        <f>[2]Dezembro!$D$19</f>
        <v>14.2</v>
      </c>
      <c r="Q6" s="15">
        <f>[2]Dezembro!$D$20</f>
        <v>17.100000000000001</v>
      </c>
      <c r="R6" s="15">
        <f>[2]Dezembro!$D$21</f>
        <v>20.6</v>
      </c>
      <c r="S6" s="15">
        <f>[2]Dezembro!$D$22</f>
        <v>19.399999999999999</v>
      </c>
      <c r="T6" s="15">
        <f>[2]Dezembro!$D$23</f>
        <v>19.399999999999999</v>
      </c>
      <c r="U6" s="15">
        <f>[2]Dezembro!$D$24</f>
        <v>20.2</v>
      </c>
      <c r="V6" s="15">
        <f>[2]Dezembro!$D$25</f>
        <v>19.3</v>
      </c>
      <c r="W6" s="15">
        <f>[2]Dezembro!$D$26</f>
        <v>19.5</v>
      </c>
      <c r="X6" s="15">
        <f>[2]Dezembro!$D$27</f>
        <v>20.100000000000001</v>
      </c>
      <c r="Y6" s="15">
        <f>[2]Dezembro!$D$28</f>
        <v>19.600000000000001</v>
      </c>
      <c r="Z6" s="15">
        <f>[2]Dezembro!$D$29</f>
        <v>21.1</v>
      </c>
      <c r="AA6" s="15">
        <f>[2]Dezembro!$D$30</f>
        <v>21</v>
      </c>
      <c r="AB6" s="15">
        <f>[2]Dezembro!$D$31</f>
        <v>21</v>
      </c>
      <c r="AC6" s="15">
        <f>[2]Dezembro!$D$32</f>
        <v>20.8</v>
      </c>
      <c r="AD6" s="15">
        <f>[2]Dezembro!$D$33</f>
        <v>21.3</v>
      </c>
      <c r="AE6" s="15">
        <f>[2]Dezembro!$D$34</f>
        <v>20.9</v>
      </c>
      <c r="AF6" s="15">
        <f>[2]Dezembro!$D$35</f>
        <v>21.2</v>
      </c>
      <c r="AG6" s="30">
        <f t="shared" ref="AG6:AG16" si="1">MIN(B6:AF6)</f>
        <v>14.2</v>
      </c>
      <c r="AH6" s="32">
        <f>AVERAGE(B6:AF6)</f>
        <v>19.674193548387095</v>
      </c>
    </row>
    <row r="7" spans="1:34" ht="17.100000000000001" customHeight="1" x14ac:dyDescent="0.2">
      <c r="A7" s="14" t="s">
        <v>1</v>
      </c>
      <c r="B7" s="15">
        <f>[3]Dezembro!$D$5</f>
        <v>24.9</v>
      </c>
      <c r="C7" s="15">
        <f>[3]Dezembro!$D$6</f>
        <v>23.1</v>
      </c>
      <c r="D7" s="15">
        <f>[3]Dezembro!$D$7</f>
        <v>23.1</v>
      </c>
      <c r="E7" s="15">
        <f>[3]Dezembro!$D$8</f>
        <v>23.7</v>
      </c>
      <c r="F7" s="15">
        <f>[3]Dezembro!$D$9</f>
        <v>21.1</v>
      </c>
      <c r="G7" s="15">
        <f>[3]Dezembro!$D$10</f>
        <v>25.6</v>
      </c>
      <c r="H7" s="15">
        <f>[3]Dezembro!$D$11</f>
        <v>22.2</v>
      </c>
      <c r="I7" s="15">
        <f>[3]Dezembro!$D$12</f>
        <v>21.8</v>
      </c>
      <c r="J7" s="15">
        <f>[3]Dezembro!$D$13</f>
        <v>22.5</v>
      </c>
      <c r="K7" s="15">
        <f>[3]Dezembro!$D$14</f>
        <v>22.5</v>
      </c>
      <c r="L7" s="15">
        <f>[3]Dezembro!$D$15</f>
        <v>22.9</v>
      </c>
      <c r="M7" s="15">
        <f>[3]Dezembro!$D$16</f>
        <v>22.3</v>
      </c>
      <c r="N7" s="15">
        <f>[3]Dezembro!$D$17</f>
        <v>22.2</v>
      </c>
      <c r="O7" s="15">
        <f>[3]Dezembro!$D$18</f>
        <v>20.3</v>
      </c>
      <c r="P7" s="15">
        <f>[3]Dezembro!$D$19</f>
        <v>18.2</v>
      </c>
      <c r="Q7" s="15">
        <f>[3]Dezembro!$D$20</f>
        <v>23.9</v>
      </c>
      <c r="R7" s="15">
        <f>[3]Dezembro!$D$21</f>
        <v>22.2</v>
      </c>
      <c r="S7" s="15">
        <f>[3]Dezembro!$D$22</f>
        <v>23</v>
      </c>
      <c r="T7" s="15">
        <f>[3]Dezembro!$D$23</f>
        <v>22.6</v>
      </c>
      <c r="U7" s="15">
        <f>[3]Dezembro!$D$24</f>
        <v>20.8</v>
      </c>
      <c r="V7" s="15">
        <f>[3]Dezembro!$D$25</f>
        <v>20.2</v>
      </c>
      <c r="W7" s="15">
        <f>[3]Dezembro!$D$26</f>
        <v>22.9</v>
      </c>
      <c r="X7" s="15">
        <f>[3]Dezembro!$D$27</f>
        <v>21.7</v>
      </c>
      <c r="Y7" s="15">
        <f>[3]Dezembro!$D$28</f>
        <v>22.3</v>
      </c>
      <c r="Z7" s="15">
        <f>[3]Dezembro!$D$29</f>
        <v>22.9</v>
      </c>
      <c r="AA7" s="15">
        <f>[3]Dezembro!$D$30</f>
        <v>21.8</v>
      </c>
      <c r="AB7" s="15">
        <f>[3]Dezembro!$D$31</f>
        <v>22.5</v>
      </c>
      <c r="AC7" s="15">
        <f>[3]Dezembro!$D$32</f>
        <v>22.9</v>
      </c>
      <c r="AD7" s="15">
        <f>[3]Dezembro!$D$33</f>
        <v>23.5</v>
      </c>
      <c r="AE7" s="15">
        <f>[3]Dezembro!$D$34</f>
        <v>23.7</v>
      </c>
      <c r="AF7" s="15">
        <f>[3]Dezembro!$D$35</f>
        <v>24.2</v>
      </c>
      <c r="AG7" s="30">
        <f t="shared" si="1"/>
        <v>18.2</v>
      </c>
      <c r="AH7" s="32">
        <f t="shared" ref="AH7:AH15" si="2">AVERAGE(B7:AF7)</f>
        <v>22.499999999999996</v>
      </c>
    </row>
    <row r="8" spans="1:34" ht="17.100000000000001" customHeight="1" x14ac:dyDescent="0.2">
      <c r="A8" s="14" t="s">
        <v>55</v>
      </c>
      <c r="B8" s="15">
        <f>[4]Dezembro!$D$5</f>
        <v>18.7</v>
      </c>
      <c r="C8" s="15">
        <f>[4]Dezembro!$D$6</f>
        <v>21.3</v>
      </c>
      <c r="D8" s="15">
        <f>[4]Dezembro!$D$7</f>
        <v>23.6</v>
      </c>
      <c r="E8" s="15">
        <f>[4]Dezembro!$D$8</f>
        <v>22.8</v>
      </c>
      <c r="F8" s="15">
        <f>[4]Dezembro!$D$9</f>
        <v>20.3</v>
      </c>
      <c r="G8" s="15">
        <f>[4]Dezembro!$D$10</f>
        <v>21.8</v>
      </c>
      <c r="H8" s="15">
        <f>[4]Dezembro!$D$11</f>
        <v>21.4</v>
      </c>
      <c r="I8" s="15">
        <f>[4]Dezembro!$D$12</f>
        <v>21.1</v>
      </c>
      <c r="J8" s="15">
        <f>[4]Dezembro!$D$13</f>
        <v>22</v>
      </c>
      <c r="K8" s="15">
        <f>[4]Dezembro!$D$14</f>
        <v>22.7</v>
      </c>
      <c r="L8" s="15">
        <f>[4]Dezembro!$D$15</f>
        <v>22.9</v>
      </c>
      <c r="M8" s="15">
        <f>[4]Dezembro!$D$16</f>
        <v>22.9</v>
      </c>
      <c r="N8" s="15">
        <f>[4]Dezembro!$D$17</f>
        <v>23.3</v>
      </c>
      <c r="O8" s="15">
        <f>[4]Dezembro!$D$18</f>
        <v>22.6</v>
      </c>
      <c r="P8" s="15">
        <f>[4]Dezembro!$D$19</f>
        <v>22.4</v>
      </c>
      <c r="Q8" s="15">
        <f>[4]Dezembro!$D$20</f>
        <v>19.3</v>
      </c>
      <c r="R8" s="15">
        <f>[4]Dezembro!$D$21</f>
        <v>22</v>
      </c>
      <c r="S8" s="15">
        <f>[4]Dezembro!$D$22</f>
        <v>22.9</v>
      </c>
      <c r="T8" s="15">
        <f>[4]Dezembro!$D$23</f>
        <v>21.7</v>
      </c>
      <c r="U8" s="15">
        <f>[4]Dezembro!$D$24</f>
        <v>20.100000000000001</v>
      </c>
      <c r="V8" s="15">
        <f>[4]Dezembro!$D$25</f>
        <v>20.6</v>
      </c>
      <c r="W8" s="15">
        <f>[4]Dezembro!$D$26</f>
        <v>20.5</v>
      </c>
      <c r="X8" s="15">
        <f>[4]Dezembro!$D$27</f>
        <v>20.399999999999999</v>
      </c>
      <c r="Y8" s="15">
        <f>[4]Dezembro!$D$28</f>
        <v>22</v>
      </c>
      <c r="Z8" s="15">
        <f>[4]Dezembro!$D$29</f>
        <v>24.2</v>
      </c>
      <c r="AA8" s="15">
        <f>[4]Dezembro!$D$30</f>
        <v>23</v>
      </c>
      <c r="AB8" s="15">
        <f>[4]Dezembro!$D$31</f>
        <v>22.4</v>
      </c>
      <c r="AC8" s="15">
        <f>[4]Dezembro!$D$32</f>
        <v>24.1</v>
      </c>
      <c r="AD8" s="15">
        <f>[4]Dezembro!$D$33</f>
        <v>23.3</v>
      </c>
      <c r="AE8" s="15">
        <f>[4]Dezembro!$D$34</f>
        <v>21.5</v>
      </c>
      <c r="AF8" s="15">
        <f>[4]Dezembro!$D$35</f>
        <v>21.7</v>
      </c>
      <c r="AG8" s="30">
        <f t="shared" ref="AG8" si="3">MIN(B8:AF8)</f>
        <v>18.7</v>
      </c>
      <c r="AH8" s="32">
        <f t="shared" ref="AH8" si="4">AVERAGE(B8:AF8)</f>
        <v>21.919354838709676</v>
      </c>
    </row>
    <row r="9" spans="1:34" ht="17.100000000000001" customHeight="1" x14ac:dyDescent="0.2">
      <c r="A9" s="14" t="s">
        <v>48</v>
      </c>
      <c r="B9" s="15">
        <f>[5]Dezembro!$D$5</f>
        <v>22</v>
      </c>
      <c r="C9" s="15">
        <f>[5]Dezembro!$D$6</f>
        <v>22.7</v>
      </c>
      <c r="D9" s="15">
        <f>[5]Dezembro!$D$7</f>
        <v>19.8</v>
      </c>
      <c r="E9" s="15">
        <f>[5]Dezembro!$D$8</f>
        <v>19.899999999999999</v>
      </c>
      <c r="F9" s="15">
        <f>[5]Dezembro!$D$9</f>
        <v>17.5</v>
      </c>
      <c r="G9" s="15">
        <f>[5]Dezembro!$D$10</f>
        <v>24</v>
      </c>
      <c r="H9" s="15">
        <f>[5]Dezembro!$D$11</f>
        <v>20.100000000000001</v>
      </c>
      <c r="I9" s="15">
        <f>[5]Dezembro!$D$12</f>
        <v>21.5</v>
      </c>
      <c r="J9" s="15">
        <f>[5]Dezembro!$D$13</f>
        <v>22.2</v>
      </c>
      <c r="K9" s="15">
        <f>[5]Dezembro!$D$14</f>
        <v>22.1</v>
      </c>
      <c r="L9" s="15">
        <f>[5]Dezembro!$D$15</f>
        <v>23.1</v>
      </c>
      <c r="M9" s="15">
        <f>[5]Dezembro!$D$16</f>
        <v>20</v>
      </c>
      <c r="N9" s="15">
        <f>[5]Dezembro!$D$17</f>
        <v>21.2</v>
      </c>
      <c r="O9" s="15">
        <f>[5]Dezembro!$D$18</f>
        <v>20.3</v>
      </c>
      <c r="P9" s="15">
        <f>[5]Dezembro!$D$19</f>
        <v>14.5</v>
      </c>
      <c r="Q9" s="15">
        <f>[5]Dezembro!$D$20</f>
        <v>20.3</v>
      </c>
      <c r="R9" s="15">
        <f>[5]Dezembro!$D$21</f>
        <v>22.9</v>
      </c>
      <c r="S9" s="15">
        <f>[5]Dezembro!$D$22</f>
        <v>22.1</v>
      </c>
      <c r="T9" s="15">
        <f>[5]Dezembro!$D$23</f>
        <v>21.5</v>
      </c>
      <c r="U9" s="15">
        <f>[5]Dezembro!$D$24</f>
        <v>20.7</v>
      </c>
      <c r="V9" s="15">
        <f>[5]Dezembro!$D$25</f>
        <v>20.2</v>
      </c>
      <c r="W9" s="15">
        <f>[5]Dezembro!$D$26</f>
        <v>19.5</v>
      </c>
      <c r="X9" s="15">
        <f>[5]Dezembro!$D$27</f>
        <v>21.6</v>
      </c>
      <c r="Y9" s="15">
        <f>[5]Dezembro!$D$28</f>
        <v>21.6</v>
      </c>
      <c r="Z9" s="15">
        <f>[5]Dezembro!$D$29</f>
        <v>22.5</v>
      </c>
      <c r="AA9" s="15">
        <f>[5]Dezembro!$D$30</f>
        <v>23.2</v>
      </c>
      <c r="AB9" s="15">
        <f>[5]Dezembro!$D$31</f>
        <v>24.3</v>
      </c>
      <c r="AC9" s="15">
        <f>[5]Dezembro!$D$32</f>
        <v>21.7</v>
      </c>
      <c r="AD9" s="15">
        <f>[5]Dezembro!$D$33</f>
        <v>22.5</v>
      </c>
      <c r="AE9" s="15">
        <f>[5]Dezembro!$D$34</f>
        <v>22</v>
      </c>
      <c r="AF9" s="15">
        <f>[5]Dezembro!$D$35</f>
        <v>23.3</v>
      </c>
      <c r="AG9" s="30">
        <f t="shared" ref="AG9" si="5">MIN(B9:AF9)</f>
        <v>14.5</v>
      </c>
      <c r="AH9" s="32">
        <f t="shared" ref="AH9" si="6">AVERAGE(B9:AF9)</f>
        <v>21.316129032258065</v>
      </c>
    </row>
    <row r="10" spans="1:34" ht="17.100000000000001" customHeight="1" x14ac:dyDescent="0.2">
      <c r="A10" s="14" t="s">
        <v>2</v>
      </c>
      <c r="B10" s="15">
        <f>[6]Dezembro!$D$5</f>
        <v>21.2</v>
      </c>
      <c r="C10" s="15">
        <f>[6]Dezembro!$D$6</f>
        <v>20.8</v>
      </c>
      <c r="D10" s="15">
        <f>[6]Dezembro!$D$7</f>
        <v>21.6</v>
      </c>
      <c r="E10" s="15">
        <f>[6]Dezembro!$D$8</f>
        <v>21.7</v>
      </c>
      <c r="F10" s="15">
        <f>[6]Dezembro!$D$9</f>
        <v>20.399999999999999</v>
      </c>
      <c r="G10" s="15">
        <f>[6]Dezembro!$D$10</f>
        <v>24.2</v>
      </c>
      <c r="H10" s="15">
        <f>[6]Dezembro!$D$11</f>
        <v>21.9</v>
      </c>
      <c r="I10" s="15">
        <f>[6]Dezembro!$D$12</f>
        <v>20.100000000000001</v>
      </c>
      <c r="J10" s="15">
        <f>[6]Dezembro!$D$13</f>
        <v>20.6</v>
      </c>
      <c r="K10" s="15">
        <f>[6]Dezembro!$D$14</f>
        <v>20.9</v>
      </c>
      <c r="L10" s="15">
        <f>[6]Dezembro!$D$15</f>
        <v>21.7</v>
      </c>
      <c r="M10" s="15">
        <f>[6]Dezembro!$D$16</f>
        <v>21.7</v>
      </c>
      <c r="N10" s="15">
        <f>[6]Dezembro!$D$17</f>
        <v>21.8</v>
      </c>
      <c r="O10" s="15">
        <f>[6]Dezembro!$D$18</f>
        <v>18.600000000000001</v>
      </c>
      <c r="P10" s="15">
        <f>[6]Dezembro!$D$19</f>
        <v>17.3</v>
      </c>
      <c r="Q10" s="15">
        <f>[6]Dezembro!$D$20</f>
        <v>19.8</v>
      </c>
      <c r="R10" s="15">
        <f>[6]Dezembro!$D$21</f>
        <v>20.5</v>
      </c>
      <c r="S10" s="15">
        <f>[6]Dezembro!$D$22</f>
        <v>18.8</v>
      </c>
      <c r="T10" s="15">
        <f>[6]Dezembro!$D$23</f>
        <v>20.399999999999999</v>
      </c>
      <c r="U10" s="15">
        <f>[6]Dezembro!$D$24</f>
        <v>20.5</v>
      </c>
      <c r="V10" s="15">
        <f>[6]Dezembro!$D$25</f>
        <v>20.100000000000001</v>
      </c>
      <c r="W10" s="15">
        <f>[6]Dezembro!$D$26</f>
        <v>20.3</v>
      </c>
      <c r="X10" s="15">
        <f>[6]Dezembro!$D$27</f>
        <v>20.5</v>
      </c>
      <c r="Y10" s="15">
        <f>[6]Dezembro!$D$28</f>
        <v>19.600000000000001</v>
      </c>
      <c r="Z10" s="15">
        <f>[6]Dezembro!$D$29</f>
        <v>21.3</v>
      </c>
      <c r="AA10" s="15">
        <f>[6]Dezembro!$D$30</f>
        <v>19.7</v>
      </c>
      <c r="AB10" s="15">
        <f>[6]Dezembro!$D$31</f>
        <v>21.6</v>
      </c>
      <c r="AC10" s="15">
        <f>[6]Dezembro!$D$32</f>
        <v>22.4</v>
      </c>
      <c r="AD10" s="15">
        <f>[6]Dezembro!$D$33</f>
        <v>22.3</v>
      </c>
      <c r="AE10" s="15">
        <f>[6]Dezembro!$D$34</f>
        <v>21.6</v>
      </c>
      <c r="AF10" s="15">
        <f>[6]Dezembro!$D$35</f>
        <v>21</v>
      </c>
      <c r="AG10" s="30">
        <f t="shared" si="1"/>
        <v>17.3</v>
      </c>
      <c r="AH10" s="32">
        <f t="shared" si="2"/>
        <v>20.803225806451614</v>
      </c>
    </row>
    <row r="11" spans="1:34" ht="17.100000000000001" customHeight="1" x14ac:dyDescent="0.2">
      <c r="A11" s="14" t="s">
        <v>3</v>
      </c>
      <c r="B11" s="15">
        <f>[7]Dezembro!$D$5</f>
        <v>21.8</v>
      </c>
      <c r="C11" s="15">
        <f>[7]Dezembro!$D$6</f>
        <v>22</v>
      </c>
      <c r="D11" s="15">
        <f>[7]Dezembro!$D$7</f>
        <v>20.3</v>
      </c>
      <c r="E11" s="15">
        <f>[7]Dezembro!$D$8</f>
        <v>21.1</v>
      </c>
      <c r="F11" s="15">
        <f>[7]Dezembro!$D$9</f>
        <v>22.3</v>
      </c>
      <c r="G11" s="15">
        <f>[7]Dezembro!$D$10</f>
        <v>22.1</v>
      </c>
      <c r="H11" s="15">
        <f>[7]Dezembro!$D$11</f>
        <v>22.1</v>
      </c>
      <c r="I11" s="15">
        <f>[7]Dezembro!$D$12</f>
        <v>20.6</v>
      </c>
      <c r="J11" s="15">
        <f>[7]Dezembro!$D$13</f>
        <v>20.6</v>
      </c>
      <c r="K11" s="15">
        <f>[7]Dezembro!$D$14</f>
        <v>21.7</v>
      </c>
      <c r="L11" s="15">
        <f>[7]Dezembro!$D$15</f>
        <v>22.1</v>
      </c>
      <c r="M11" s="15">
        <f>[7]Dezembro!$D$16</f>
        <v>21.5</v>
      </c>
      <c r="N11" s="15">
        <f>[7]Dezembro!$D$17</f>
        <v>22.1</v>
      </c>
      <c r="O11" s="15">
        <f>[7]Dezembro!$D$18</f>
        <v>21</v>
      </c>
      <c r="P11" s="15">
        <f>[7]Dezembro!$D$19</f>
        <v>21.3</v>
      </c>
      <c r="Q11" s="15">
        <f>[7]Dezembro!$D$20</f>
        <v>20.8</v>
      </c>
      <c r="R11" s="15">
        <f>[7]Dezembro!$D$21</f>
        <v>20.399999999999999</v>
      </c>
      <c r="S11" s="15">
        <f>[7]Dezembro!$D$22</f>
        <v>20.7</v>
      </c>
      <c r="T11" s="15">
        <f>[7]Dezembro!$D$23</f>
        <v>19.3</v>
      </c>
      <c r="U11" s="15">
        <f>[7]Dezembro!$D$24</f>
        <v>20.2</v>
      </c>
      <c r="V11" s="15">
        <f>[7]Dezembro!$D$25</f>
        <v>18.7</v>
      </c>
      <c r="W11" s="15">
        <f>[7]Dezembro!$D$26</f>
        <v>19.100000000000001</v>
      </c>
      <c r="X11" s="15">
        <f>[7]Dezembro!$D$27</f>
        <v>20.6</v>
      </c>
      <c r="Y11" s="15">
        <f>[7]Dezembro!$D$28</f>
        <v>21.7</v>
      </c>
      <c r="Z11" s="15">
        <f>[7]Dezembro!$D$29</f>
        <v>23.2</v>
      </c>
      <c r="AA11" s="15">
        <f>[7]Dezembro!$D$30</f>
        <v>20.7</v>
      </c>
      <c r="AB11" s="15">
        <f>[7]Dezembro!$D$31</f>
        <v>22</v>
      </c>
      <c r="AC11" s="15">
        <f>[7]Dezembro!$D$32</f>
        <v>22.1</v>
      </c>
      <c r="AD11" s="15">
        <f>[7]Dezembro!$D$33</f>
        <v>21.1</v>
      </c>
      <c r="AE11" s="15">
        <f>[7]Dezembro!$D$34</f>
        <v>20</v>
      </c>
      <c r="AF11" s="15">
        <f>[7]Dezembro!$D$35</f>
        <v>21.3</v>
      </c>
      <c r="AG11" s="30">
        <f t="shared" si="1"/>
        <v>18.7</v>
      </c>
      <c r="AH11" s="32">
        <f>AVERAGE(B11:AF11)</f>
        <v>21.112903225806452</v>
      </c>
    </row>
    <row r="12" spans="1:34" ht="17.100000000000001" customHeight="1" x14ac:dyDescent="0.2">
      <c r="A12" s="14" t="s">
        <v>4</v>
      </c>
      <c r="B12" s="15">
        <f>[8]Dezembro!$D$5</f>
        <v>19.3</v>
      </c>
      <c r="C12" s="15">
        <f>[8]Dezembro!$D$6</f>
        <v>20.9</v>
      </c>
      <c r="D12" s="15">
        <f>[8]Dezembro!$D$7</f>
        <v>19.600000000000001</v>
      </c>
      <c r="E12" s="15">
        <f>[8]Dezembro!$D$8</f>
        <v>21.5</v>
      </c>
      <c r="F12" s="15">
        <f>[8]Dezembro!$D$9</f>
        <v>21.5</v>
      </c>
      <c r="G12" s="15">
        <f>[8]Dezembro!$D$10</f>
        <v>19.3</v>
      </c>
      <c r="H12" s="15">
        <f>[8]Dezembro!$D$11</f>
        <v>19.2</v>
      </c>
      <c r="I12" s="15">
        <f>[8]Dezembro!$D$12</f>
        <v>19.399999999999999</v>
      </c>
      <c r="J12" s="15">
        <f>[8]Dezembro!$D$13</f>
        <v>20.100000000000001</v>
      </c>
      <c r="K12" s="15">
        <f>[8]Dezembro!$D$14</f>
        <v>20.399999999999999</v>
      </c>
      <c r="L12" s="15">
        <f>[8]Dezembro!$D$15</f>
        <v>20</v>
      </c>
      <c r="M12" s="15">
        <f>[8]Dezembro!$D$16</f>
        <v>20.100000000000001</v>
      </c>
      <c r="N12" s="15">
        <f>[8]Dezembro!$D$17</f>
        <v>21.3</v>
      </c>
      <c r="O12" s="15">
        <f>[8]Dezembro!$D$18</f>
        <v>20.7</v>
      </c>
      <c r="P12" s="15">
        <f>[8]Dezembro!$D$19</f>
        <v>20.100000000000001</v>
      </c>
      <c r="Q12" s="15">
        <f>[8]Dezembro!$D$20</f>
        <v>19.899999999999999</v>
      </c>
      <c r="R12" s="15">
        <f>[8]Dezembro!$D$21</f>
        <v>19.600000000000001</v>
      </c>
      <c r="S12" s="15">
        <f>[8]Dezembro!$D$22</f>
        <v>19.2</v>
      </c>
      <c r="T12" s="15">
        <f>[8]Dezembro!$D$23</f>
        <v>19.3</v>
      </c>
      <c r="U12" s="15">
        <f>[8]Dezembro!$D$24</f>
        <v>18.600000000000001</v>
      </c>
      <c r="V12" s="15">
        <f>[8]Dezembro!$D$25</f>
        <v>18.3</v>
      </c>
      <c r="W12" s="15">
        <f>[8]Dezembro!$D$26</f>
        <v>17.600000000000001</v>
      </c>
      <c r="X12" s="15">
        <f>[8]Dezembro!$D$27</f>
        <v>18.5</v>
      </c>
      <c r="Y12" s="15">
        <f>[8]Dezembro!$D$28</f>
        <v>19.8</v>
      </c>
      <c r="Z12" s="15">
        <f>[8]Dezembro!$D$29</f>
        <v>20.2</v>
      </c>
      <c r="AA12" s="15">
        <f>[8]Dezembro!$D$30</f>
        <v>19.899999999999999</v>
      </c>
      <c r="AB12" s="15">
        <f>[8]Dezembro!$D$31</f>
        <v>19.899999999999999</v>
      </c>
      <c r="AC12" s="15">
        <f>[8]Dezembro!$D$32</f>
        <v>19.600000000000001</v>
      </c>
      <c r="AD12" s="15">
        <f>[8]Dezembro!$D$33</f>
        <v>20</v>
      </c>
      <c r="AE12" s="15">
        <f>[8]Dezembro!$D$34</f>
        <v>19.600000000000001</v>
      </c>
      <c r="AF12" s="15">
        <f>[8]Dezembro!$D$35</f>
        <v>19.399999999999999</v>
      </c>
      <c r="AG12" s="30">
        <f t="shared" si="1"/>
        <v>17.600000000000001</v>
      </c>
      <c r="AH12" s="32">
        <f t="shared" si="2"/>
        <v>19.767741935483873</v>
      </c>
    </row>
    <row r="13" spans="1:34" ht="17.100000000000001" customHeight="1" x14ac:dyDescent="0.2">
      <c r="A13" s="14" t="s">
        <v>5</v>
      </c>
      <c r="B13" s="15">
        <f>[9]Dezembro!$D$5</f>
        <v>25.5</v>
      </c>
      <c r="C13" s="15">
        <f>[9]Dezembro!$D$6</f>
        <v>23.7</v>
      </c>
      <c r="D13" s="15">
        <f>[9]Dezembro!$D$7</f>
        <v>23.3</v>
      </c>
      <c r="E13" s="15">
        <f>[9]Dezembro!$D$8</f>
        <v>25.2</v>
      </c>
      <c r="F13" s="15">
        <f>[9]Dezembro!$D$9</f>
        <v>25.7</v>
      </c>
      <c r="G13" s="15">
        <f>[9]Dezembro!$D$10</f>
        <v>27.2</v>
      </c>
      <c r="H13" s="15">
        <f>[9]Dezembro!$D$11</f>
        <v>27.1</v>
      </c>
      <c r="I13" s="15">
        <f>[9]Dezembro!$D$12</f>
        <v>25.7</v>
      </c>
      <c r="J13" s="15">
        <f>[9]Dezembro!$D$13</f>
        <v>23.8</v>
      </c>
      <c r="K13" s="15">
        <f>[9]Dezembro!$D$14</f>
        <v>23.8</v>
      </c>
      <c r="L13" s="15">
        <f>[9]Dezembro!$D$15</f>
        <v>23.5</v>
      </c>
      <c r="M13" s="15">
        <f>[9]Dezembro!$D$16</f>
        <v>23.2</v>
      </c>
      <c r="N13" s="15">
        <f>[9]Dezembro!$D$17</f>
        <v>25.9</v>
      </c>
      <c r="O13" s="15">
        <f>[9]Dezembro!$D$18</f>
        <v>20.6</v>
      </c>
      <c r="P13" s="15">
        <f>[9]Dezembro!$D$19</f>
        <v>21.1</v>
      </c>
      <c r="Q13" s="15">
        <f>[9]Dezembro!$D$20</f>
        <v>20.9</v>
      </c>
      <c r="R13" s="15">
        <f>[9]Dezembro!$D$21</f>
        <v>23.6</v>
      </c>
      <c r="S13" s="15">
        <f>[9]Dezembro!$D$22</f>
        <v>23.8</v>
      </c>
      <c r="T13" s="15">
        <f>[9]Dezembro!$D$23</f>
        <v>23.8</v>
      </c>
      <c r="U13" s="15">
        <f>[9]Dezembro!$D$24</f>
        <v>23.1</v>
      </c>
      <c r="V13" s="15">
        <f>[9]Dezembro!$D$25</f>
        <v>22.3</v>
      </c>
      <c r="W13" s="15">
        <f>[9]Dezembro!$D$26</f>
        <v>22.5</v>
      </c>
      <c r="X13" s="15">
        <f>[9]Dezembro!$D$27</f>
        <v>23.4</v>
      </c>
      <c r="Y13" s="15">
        <f>[9]Dezembro!$D$28</f>
        <v>23.1</v>
      </c>
      <c r="Z13" s="15">
        <f>[9]Dezembro!$D$29</f>
        <v>24.8</v>
      </c>
      <c r="AA13" s="15">
        <f>[9]Dezembro!$D$30</f>
        <v>22.9</v>
      </c>
      <c r="AB13" s="15">
        <f>[9]Dezembro!$D$31</f>
        <v>23.9</v>
      </c>
      <c r="AC13" s="15">
        <f>[9]Dezembro!$D$32</f>
        <v>24.6</v>
      </c>
      <c r="AD13" s="15">
        <f>[9]Dezembro!$D$33</f>
        <v>23.9</v>
      </c>
      <c r="AE13" s="15">
        <f>[9]Dezembro!$D$34</f>
        <v>24.7</v>
      </c>
      <c r="AF13" s="15">
        <f>[9]Dezembro!$D$35</f>
        <v>25.2</v>
      </c>
      <c r="AG13" s="30">
        <f t="shared" si="1"/>
        <v>20.6</v>
      </c>
      <c r="AH13" s="32">
        <f>AVERAGE(B13:AF13)</f>
        <v>23.929032258064517</v>
      </c>
    </row>
    <row r="14" spans="1:34" ht="17.100000000000001" customHeight="1" x14ac:dyDescent="0.2">
      <c r="A14" s="14" t="s">
        <v>50</v>
      </c>
      <c r="B14" s="15">
        <f>[10]Dezembro!$D$5</f>
        <v>19.3</v>
      </c>
      <c r="C14" s="15">
        <f>[10]Dezembro!$D$6</f>
        <v>20.6</v>
      </c>
      <c r="D14" s="15">
        <f>[10]Dezembro!$D$7</f>
        <v>20.3</v>
      </c>
      <c r="E14" s="15">
        <f>[10]Dezembro!$D$8</f>
        <v>20.3</v>
      </c>
      <c r="F14" s="15">
        <f>[10]Dezembro!$D$9</f>
        <v>20.9</v>
      </c>
      <c r="G14" s="15">
        <f>[10]Dezembro!$D$10</f>
        <v>21.2</v>
      </c>
      <c r="H14" s="15">
        <f>[10]Dezembro!$D$11</f>
        <v>19.899999999999999</v>
      </c>
      <c r="I14" s="15">
        <f>[10]Dezembro!$D$12</f>
        <v>19.399999999999999</v>
      </c>
      <c r="J14" s="15">
        <f>[10]Dezembro!$D$13</f>
        <v>20.5</v>
      </c>
      <c r="K14" s="15">
        <f>[10]Dezembro!$D$14</f>
        <v>20.7</v>
      </c>
      <c r="L14" s="15">
        <f>[10]Dezembro!$D$15</f>
        <v>20.399999999999999</v>
      </c>
      <c r="M14" s="15">
        <f>[10]Dezembro!$D$16</f>
        <v>20.100000000000001</v>
      </c>
      <c r="N14" s="15">
        <f>[10]Dezembro!$D$17</f>
        <v>20.9</v>
      </c>
      <c r="O14" s="15">
        <f>[10]Dezembro!$D$18</f>
        <v>20.5</v>
      </c>
      <c r="P14" s="15">
        <f>[10]Dezembro!$D$19</f>
        <v>20.9</v>
      </c>
      <c r="Q14" s="15">
        <f>[10]Dezembro!$D$20</f>
        <v>20.9</v>
      </c>
      <c r="R14" s="15">
        <f>[10]Dezembro!$D$21</f>
        <v>19.600000000000001</v>
      </c>
      <c r="S14" s="15">
        <f>[10]Dezembro!$D$22</f>
        <v>19</v>
      </c>
      <c r="T14" s="15">
        <f>[10]Dezembro!$D$23</f>
        <v>17.7</v>
      </c>
      <c r="U14" s="15">
        <f>[10]Dezembro!$D$24</f>
        <v>19.5</v>
      </c>
      <c r="V14" s="15">
        <f>[10]Dezembro!$D$25</f>
        <v>18.2</v>
      </c>
      <c r="W14" s="15">
        <f>[10]Dezembro!$D$26</f>
        <v>18.399999999999999</v>
      </c>
      <c r="X14" s="15">
        <f>[10]Dezembro!$D$27</f>
        <v>18.5</v>
      </c>
      <c r="Y14" s="15">
        <f>[10]Dezembro!$D$28</f>
        <v>20</v>
      </c>
      <c r="Z14" s="15">
        <f>[10]Dezembro!$D$29</f>
        <v>20.2</v>
      </c>
      <c r="AA14" s="15">
        <f>[10]Dezembro!$D$30</f>
        <v>18.399999999999999</v>
      </c>
      <c r="AB14" s="15">
        <f>[10]Dezembro!$D$31</f>
        <v>19.600000000000001</v>
      </c>
      <c r="AC14" s="15">
        <f>[10]Dezembro!$D$32</f>
        <v>18.8</v>
      </c>
      <c r="AD14" s="15">
        <f>[10]Dezembro!$D$33</f>
        <v>18.7</v>
      </c>
      <c r="AE14" s="15">
        <f>[10]Dezembro!$D$34</f>
        <v>19.899999999999999</v>
      </c>
      <c r="AF14" s="15">
        <f>[10]Dezembro!$D$35</f>
        <v>19.7</v>
      </c>
      <c r="AG14" s="30">
        <f>MIN(B14:AF14)</f>
        <v>17.7</v>
      </c>
      <c r="AH14" s="32">
        <f>AVERAGE(B14:AF14)</f>
        <v>19.774193548387096</v>
      </c>
    </row>
    <row r="15" spans="1:34" ht="17.100000000000001" customHeight="1" x14ac:dyDescent="0.2">
      <c r="A15" s="14" t="s">
        <v>6</v>
      </c>
      <c r="B15" s="15">
        <f>[11]Dezembro!$D$5</f>
        <v>22.7</v>
      </c>
      <c r="C15" s="15">
        <f>[11]Dezembro!$D$6</f>
        <v>21.3</v>
      </c>
      <c r="D15" s="15">
        <f>[11]Dezembro!$D$7</f>
        <v>22.1</v>
      </c>
      <c r="E15" s="15">
        <f>[11]Dezembro!$D$8</f>
        <v>23.1</v>
      </c>
      <c r="F15" s="15">
        <f>[11]Dezembro!$D$9</f>
        <v>21.9</v>
      </c>
      <c r="G15" s="15">
        <f>[11]Dezembro!$D$10</f>
        <v>24.7</v>
      </c>
      <c r="H15" s="15">
        <f>[11]Dezembro!$D$11</f>
        <v>21.8</v>
      </c>
      <c r="I15" s="15">
        <f>[11]Dezembro!$D$12</f>
        <v>21.5</v>
      </c>
      <c r="J15" s="15">
        <f>[11]Dezembro!$D$13</f>
        <v>22</v>
      </c>
      <c r="K15" s="15">
        <f>[11]Dezembro!$D$14</f>
        <v>22.2</v>
      </c>
      <c r="L15" s="15">
        <f>[11]Dezembro!$D$15</f>
        <v>22.4</v>
      </c>
      <c r="M15" s="15">
        <f>[11]Dezembro!$D$16</f>
        <v>22.8</v>
      </c>
      <c r="N15" s="15">
        <f>[11]Dezembro!$D$17</f>
        <v>22.7</v>
      </c>
      <c r="O15" s="15">
        <f>[11]Dezembro!$D$18</f>
        <v>22.1</v>
      </c>
      <c r="P15" s="15">
        <f>[11]Dezembro!$D$19</f>
        <v>21.2</v>
      </c>
      <c r="Q15" s="15">
        <f>[11]Dezembro!$D$20</f>
        <v>23.4</v>
      </c>
      <c r="R15" s="15">
        <f>[11]Dezembro!$D$21</f>
        <v>21.3</v>
      </c>
      <c r="S15" s="15">
        <f>[11]Dezembro!$D$22</f>
        <v>20.6</v>
      </c>
      <c r="T15" s="15">
        <f>[11]Dezembro!$D$23</f>
        <v>19.5</v>
      </c>
      <c r="U15" s="15">
        <f>[11]Dezembro!$D$24</f>
        <v>21.6</v>
      </c>
      <c r="V15" s="15">
        <f>[11]Dezembro!$D$25</f>
        <v>20.7</v>
      </c>
      <c r="W15" s="15">
        <f>[11]Dezembro!$D$26</f>
        <v>20</v>
      </c>
      <c r="X15" s="15">
        <f>[11]Dezembro!$D$27</f>
        <v>20.9</v>
      </c>
      <c r="Y15" s="15">
        <f>[11]Dezembro!$D$28</f>
        <v>23</v>
      </c>
      <c r="Z15" s="15">
        <f>[11]Dezembro!$D$29</f>
        <v>22.5</v>
      </c>
      <c r="AA15" s="15">
        <f>[11]Dezembro!$D$30</f>
        <v>20.399999999999999</v>
      </c>
      <c r="AB15" s="15">
        <f>[11]Dezembro!$D$31</f>
        <v>21.4</v>
      </c>
      <c r="AC15" s="15">
        <f>[11]Dezembro!$D$32</f>
        <v>22.8</v>
      </c>
      <c r="AD15" s="15">
        <f>[11]Dezembro!$D$33</f>
        <v>23.4</v>
      </c>
      <c r="AE15" s="15">
        <f>[11]Dezembro!$D$34</f>
        <v>22</v>
      </c>
      <c r="AF15" s="15">
        <f>[11]Dezembro!$D$35</f>
        <v>22.3</v>
      </c>
      <c r="AG15" s="30">
        <f t="shared" si="1"/>
        <v>19.5</v>
      </c>
      <c r="AH15" s="32">
        <f t="shared" si="2"/>
        <v>21.945161290322577</v>
      </c>
    </row>
    <row r="16" spans="1:34" ht="17.100000000000001" customHeight="1" x14ac:dyDescent="0.2">
      <c r="A16" s="14" t="s">
        <v>7</v>
      </c>
      <c r="B16" s="15">
        <f>[12]Dezembro!$D$5</f>
        <v>18.8</v>
      </c>
      <c r="C16" s="15">
        <f>[12]Dezembro!$D$6</f>
        <v>21.8</v>
      </c>
      <c r="D16" s="15">
        <f>[12]Dezembro!$D$7</f>
        <v>20.5</v>
      </c>
      <c r="E16" s="15">
        <f>[12]Dezembro!$D$8</f>
        <v>19.8</v>
      </c>
      <c r="F16" s="15">
        <f>[12]Dezembro!$D$9</f>
        <v>20.8</v>
      </c>
      <c r="G16" s="15">
        <f>[12]Dezembro!$D$10</f>
        <v>22.5</v>
      </c>
      <c r="H16" s="15">
        <f>[12]Dezembro!$D$11</f>
        <v>20</v>
      </c>
      <c r="I16" s="15">
        <f>[12]Dezembro!$D$12</f>
        <v>19.7</v>
      </c>
      <c r="J16" s="15">
        <f>[12]Dezembro!$D$13</f>
        <v>20.7</v>
      </c>
      <c r="K16" s="15">
        <f>[12]Dezembro!$D$14</f>
        <v>21.1</v>
      </c>
      <c r="L16" s="15">
        <f>[12]Dezembro!$D$15</f>
        <v>21.7</v>
      </c>
      <c r="M16" s="15">
        <f>[12]Dezembro!$D$16</f>
        <v>20.100000000000001</v>
      </c>
      <c r="N16" s="15">
        <f>[12]Dezembro!$D$17</f>
        <v>20.5</v>
      </c>
      <c r="O16" s="15">
        <f>[12]Dezembro!$D$18</f>
        <v>20.2</v>
      </c>
      <c r="P16" s="15">
        <f>[12]Dezembro!$D$19</f>
        <v>15.1</v>
      </c>
      <c r="Q16" s="15">
        <f>[12]Dezembro!$D$20</f>
        <v>17.899999999999999</v>
      </c>
      <c r="R16" s="15">
        <f>[12]Dezembro!$D$21</f>
        <v>20.2</v>
      </c>
      <c r="S16" s="15">
        <f>[12]Dezembro!$D$22</f>
        <v>19.600000000000001</v>
      </c>
      <c r="T16" s="15">
        <f>[12]Dezembro!$D$23</f>
        <v>20.2</v>
      </c>
      <c r="U16" s="15">
        <f>[12]Dezembro!$D$24</f>
        <v>20.399999999999999</v>
      </c>
      <c r="V16" s="15">
        <f>[12]Dezembro!$D$25</f>
        <v>19.8</v>
      </c>
      <c r="W16" s="15">
        <f>[12]Dezembro!$D$26</f>
        <v>20.3</v>
      </c>
      <c r="X16" s="15">
        <f>[12]Dezembro!$D$27</f>
        <v>20</v>
      </c>
      <c r="Y16" s="15">
        <f>[12]Dezembro!$D$28</f>
        <v>20.3</v>
      </c>
      <c r="Z16" s="15">
        <f>[12]Dezembro!$D$29</f>
        <v>21</v>
      </c>
      <c r="AA16" s="15">
        <f>[12]Dezembro!$D$30</f>
        <v>20.7</v>
      </c>
      <c r="AB16" s="15">
        <f>[12]Dezembro!$D$31</f>
        <v>21.4</v>
      </c>
      <c r="AC16" s="15">
        <f>[12]Dezembro!$D$32</f>
        <v>22.6</v>
      </c>
      <c r="AD16" s="15">
        <f>[12]Dezembro!$D$33</f>
        <v>22</v>
      </c>
      <c r="AE16" s="15">
        <f>[12]Dezembro!$D$34</f>
        <v>21.4</v>
      </c>
      <c r="AF16" s="15">
        <f>[12]Dezembro!$D$35</f>
        <v>21.1</v>
      </c>
      <c r="AG16" s="30">
        <f t="shared" si="1"/>
        <v>15.1</v>
      </c>
      <c r="AH16" s="32">
        <f>AVERAGE(B16:AF16)</f>
        <v>20.393548387096772</v>
      </c>
    </row>
    <row r="17" spans="1:34" ht="17.100000000000001" customHeight="1" x14ac:dyDescent="0.2">
      <c r="A17" s="14" t="s">
        <v>8</v>
      </c>
      <c r="B17" s="15">
        <f>[13]Dezembro!$D$5</f>
        <v>18.5</v>
      </c>
      <c r="C17" s="15">
        <f>[13]Dezembro!$D$6</f>
        <v>20.6</v>
      </c>
      <c r="D17" s="15">
        <f>[13]Dezembro!$D$7</f>
        <v>19.399999999999999</v>
      </c>
      <c r="E17" s="15">
        <f>[13]Dezembro!$D$8</f>
        <v>19.899999999999999</v>
      </c>
      <c r="F17" s="15">
        <f>[13]Dezembro!$D$9</f>
        <v>19</v>
      </c>
      <c r="G17" s="15">
        <f>[13]Dezembro!$D$10</f>
        <v>19.899999999999999</v>
      </c>
      <c r="H17" s="15">
        <f>[13]Dezembro!$D$11</f>
        <v>19.600000000000001</v>
      </c>
      <c r="I17" s="15">
        <f>[13]Dezembro!$D$12</f>
        <v>20.9</v>
      </c>
      <c r="J17" s="15">
        <f>[13]Dezembro!$D$13</f>
        <v>20.7</v>
      </c>
      <c r="K17" s="15">
        <f>[13]Dezembro!$D$14</f>
        <v>21.2</v>
      </c>
      <c r="L17" s="15">
        <f>[13]Dezembro!$D$15</f>
        <v>22.2</v>
      </c>
      <c r="M17" s="15">
        <f>[13]Dezembro!$D$16</f>
        <v>21.3</v>
      </c>
      <c r="N17" s="15">
        <f>[13]Dezembro!$D$17</f>
        <v>21.8</v>
      </c>
      <c r="O17" s="15">
        <f>[13]Dezembro!$D$18</f>
        <v>25.6</v>
      </c>
      <c r="P17" s="15">
        <f>[13]Dezembro!$D$19</f>
        <v>16.899999999999999</v>
      </c>
      <c r="Q17" s="15">
        <f>[13]Dezembro!$D$20</f>
        <v>17.899999999999999</v>
      </c>
      <c r="R17" s="15">
        <f>[13]Dezembro!$D$21</f>
        <v>20.9</v>
      </c>
      <c r="S17" s="15">
        <f>[13]Dezembro!$D$22</f>
        <v>21.4</v>
      </c>
      <c r="T17" s="15">
        <f>[13]Dezembro!$D$23</f>
        <v>20.100000000000001</v>
      </c>
      <c r="U17" s="15">
        <f>[13]Dezembro!$D$24</f>
        <v>20.5</v>
      </c>
      <c r="V17" s="15">
        <f>[13]Dezembro!$D$25</f>
        <v>20.7</v>
      </c>
      <c r="W17" s="15">
        <f>[13]Dezembro!$D$26</f>
        <v>20.7</v>
      </c>
      <c r="X17" s="15">
        <f>[13]Dezembro!$D$27</f>
        <v>19.7</v>
      </c>
      <c r="Y17" s="15">
        <f>[13]Dezembro!$D$28</f>
        <v>19.899999999999999</v>
      </c>
      <c r="Z17" s="15">
        <f>[13]Dezembro!$D$29</f>
        <v>21.8</v>
      </c>
      <c r="AA17" s="15">
        <f>[13]Dezembro!$D$30</f>
        <v>22.1</v>
      </c>
      <c r="AB17" s="15">
        <f>[13]Dezembro!$D$31</f>
        <v>22.7</v>
      </c>
      <c r="AC17" s="15">
        <f>[13]Dezembro!$D$32</f>
        <v>22.7</v>
      </c>
      <c r="AD17" s="15">
        <f>[13]Dezembro!$D$33</f>
        <v>22.1</v>
      </c>
      <c r="AE17" s="15">
        <f>[13]Dezembro!$D$34</f>
        <v>23.1</v>
      </c>
      <c r="AF17" s="15">
        <f>[13]Dezembro!$D$35</f>
        <v>21.9</v>
      </c>
      <c r="AG17" s="30">
        <f>MIN(B17:AF17)</f>
        <v>16.899999999999999</v>
      </c>
      <c r="AH17" s="32">
        <f>AVERAGE(B17:AF17)</f>
        <v>20.829032258064519</v>
      </c>
    </row>
    <row r="18" spans="1:34" ht="17.100000000000001" customHeight="1" x14ac:dyDescent="0.2">
      <c r="A18" s="14" t="s">
        <v>9</v>
      </c>
      <c r="B18" s="15">
        <f>[14]Dezembro!$D$5</f>
        <v>18.600000000000001</v>
      </c>
      <c r="C18" s="15">
        <f>[14]Dezembro!$D$6</f>
        <v>21.8</v>
      </c>
      <c r="D18" s="15">
        <f>[14]Dezembro!$D$7</f>
        <v>22.5</v>
      </c>
      <c r="E18" s="15">
        <f>[14]Dezembro!$D$8</f>
        <v>21.7</v>
      </c>
      <c r="F18" s="15">
        <f>[14]Dezembro!$D$9</f>
        <v>20.5</v>
      </c>
      <c r="G18" s="15">
        <f>[14]Dezembro!$D$10</f>
        <v>21.8</v>
      </c>
      <c r="H18" s="15">
        <f>[14]Dezembro!$D$11</f>
        <v>19.600000000000001</v>
      </c>
      <c r="I18" s="15">
        <f>[14]Dezembro!$D$12</f>
        <v>21.1</v>
      </c>
      <c r="J18" s="15">
        <f>[14]Dezembro!$D$13</f>
        <v>21.2</v>
      </c>
      <c r="K18" s="15">
        <f>[14]Dezembro!$D$14</f>
        <v>22.3</v>
      </c>
      <c r="L18" s="15">
        <f>[14]Dezembro!$D$15</f>
        <v>23.6</v>
      </c>
      <c r="M18" s="15">
        <f>[14]Dezembro!$D$16</f>
        <v>24.7</v>
      </c>
      <c r="N18" s="15">
        <f>[14]Dezembro!$D$17</f>
        <v>28.8</v>
      </c>
      <c r="O18" s="15">
        <f>[14]Dezembro!$D$18</f>
        <v>26.8</v>
      </c>
      <c r="P18" s="15">
        <f>[14]Dezembro!$D$19</f>
        <v>25.7</v>
      </c>
      <c r="Q18" s="15" t="str">
        <f>[14]Dezembro!$D$20</f>
        <v>*</v>
      </c>
      <c r="R18" s="15" t="str">
        <f>[14]Dezembro!$D$21</f>
        <v>*</v>
      </c>
      <c r="S18" s="15" t="str">
        <f>[14]Dezembro!$D$22</f>
        <v>*</v>
      </c>
      <c r="T18" s="15" t="str">
        <f>[14]Dezembro!$D$23</f>
        <v>*</v>
      </c>
      <c r="U18" s="15" t="str">
        <f>[14]Dezembro!$D$24</f>
        <v>*</v>
      </c>
      <c r="V18" s="15" t="str">
        <f>[14]Dezembro!$D$25</f>
        <v>*</v>
      </c>
      <c r="W18" s="15" t="str">
        <f>[14]Dezembro!$D$26</f>
        <v>*</v>
      </c>
      <c r="X18" s="15" t="str">
        <f>[14]Dezembro!$D$27</f>
        <v>*</v>
      </c>
      <c r="Y18" s="15">
        <f>[14]Dezembro!$D$28</f>
        <v>24.9</v>
      </c>
      <c r="Z18" s="15">
        <f>[14]Dezembro!$D$29</f>
        <v>24.4</v>
      </c>
      <c r="AA18" s="15">
        <f>[14]Dezembro!$D$30</f>
        <v>24.8</v>
      </c>
      <c r="AB18" s="15">
        <f>[14]Dezembro!$D$31</f>
        <v>23.2</v>
      </c>
      <c r="AC18" s="15">
        <f>[14]Dezembro!$D$32</f>
        <v>23.6</v>
      </c>
      <c r="AD18" s="15">
        <f>[14]Dezembro!$D$33</f>
        <v>23</v>
      </c>
      <c r="AE18" s="15">
        <f>[14]Dezembro!$D$34</f>
        <v>22.5</v>
      </c>
      <c r="AF18" s="15">
        <f>[14]Dezembro!$D$35</f>
        <v>21.8</v>
      </c>
      <c r="AG18" s="30">
        <f t="shared" ref="AG18:AG30" si="7">MIN(B18:AF18)</f>
        <v>18.600000000000001</v>
      </c>
      <c r="AH18" s="32">
        <f t="shared" ref="AH18:AH30" si="8">AVERAGE(B18:AF18)</f>
        <v>22.995652173913044</v>
      </c>
    </row>
    <row r="19" spans="1:34" ht="17.100000000000001" customHeight="1" x14ac:dyDescent="0.2">
      <c r="A19" s="14" t="s">
        <v>49</v>
      </c>
      <c r="B19" s="15">
        <f>[15]Dezembro!$D$5</f>
        <v>23.2</v>
      </c>
      <c r="C19" s="15">
        <f>[15]Dezembro!$D$6</f>
        <v>24</v>
      </c>
      <c r="D19" s="15">
        <f>[15]Dezembro!$D$7</f>
        <v>20.8</v>
      </c>
      <c r="E19" s="15">
        <f>[15]Dezembro!$D$8</f>
        <v>22.4</v>
      </c>
      <c r="F19" s="15">
        <f>[15]Dezembro!$D$9</f>
        <v>19.600000000000001</v>
      </c>
      <c r="G19" s="15">
        <f>[15]Dezembro!$D$10</f>
        <v>25</v>
      </c>
      <c r="H19" s="15">
        <f>[15]Dezembro!$D$11</f>
        <v>19.899999999999999</v>
      </c>
      <c r="I19" s="15">
        <f>[15]Dezembro!$D$12</f>
        <v>21.2</v>
      </c>
      <c r="J19" s="15">
        <f>[15]Dezembro!$D$13</f>
        <v>22.3</v>
      </c>
      <c r="K19" s="15">
        <f>[15]Dezembro!$D$14</f>
        <v>22.1</v>
      </c>
      <c r="L19" s="15">
        <f>[15]Dezembro!$D$15</f>
        <v>22.5</v>
      </c>
      <c r="M19" s="15">
        <f>[15]Dezembro!$D$16</f>
        <v>22.2</v>
      </c>
      <c r="N19" s="15">
        <f>[15]Dezembro!$D$17</f>
        <v>23.4</v>
      </c>
      <c r="O19" s="15">
        <f>[15]Dezembro!$D$18</f>
        <v>20.9</v>
      </c>
      <c r="P19" s="15">
        <f>[15]Dezembro!$D$19</f>
        <v>16.2</v>
      </c>
      <c r="Q19" s="15">
        <f>[15]Dezembro!$D$20</f>
        <v>21.4</v>
      </c>
      <c r="R19" s="15">
        <f>[15]Dezembro!$D$21</f>
        <v>22.2</v>
      </c>
      <c r="S19" s="15">
        <f>[15]Dezembro!$D$22</f>
        <v>22.3</v>
      </c>
      <c r="T19" s="15">
        <f>[15]Dezembro!$D$23</f>
        <v>22.7</v>
      </c>
      <c r="U19" s="15">
        <f>[15]Dezembro!$D$24</f>
        <v>20.8</v>
      </c>
      <c r="V19" s="15">
        <f>[15]Dezembro!$D$25</f>
        <v>20.8</v>
      </c>
      <c r="W19" s="15">
        <f>[15]Dezembro!$D$26</f>
        <v>21.3</v>
      </c>
      <c r="X19" s="15">
        <f>[15]Dezembro!$D$27</f>
        <v>21.5</v>
      </c>
      <c r="Y19" s="15">
        <f>[15]Dezembro!$D$28</f>
        <v>21.8</v>
      </c>
      <c r="Z19" s="15">
        <f>[15]Dezembro!$D$29</f>
        <v>23.2</v>
      </c>
      <c r="AA19" s="15">
        <f>[15]Dezembro!$D$30</f>
        <v>22.8</v>
      </c>
      <c r="AB19" s="15">
        <f>[15]Dezembro!$D$31</f>
        <v>23.6</v>
      </c>
      <c r="AC19" s="15">
        <f>[15]Dezembro!$D$32</f>
        <v>22.1</v>
      </c>
      <c r="AD19" s="15">
        <f>[15]Dezembro!$D$33</f>
        <v>23.1</v>
      </c>
      <c r="AE19" s="15">
        <f>[15]Dezembro!$D$34</f>
        <v>23.2</v>
      </c>
      <c r="AF19" s="15">
        <f>[15]Dezembro!$D$35</f>
        <v>23.5</v>
      </c>
      <c r="AG19" s="30">
        <f t="shared" ref="AG19" si="9">MIN(B19:AF19)</f>
        <v>16.2</v>
      </c>
      <c r="AH19" s="32">
        <f t="shared" ref="AH19" si="10">AVERAGE(B19:AF19)</f>
        <v>22</v>
      </c>
    </row>
    <row r="20" spans="1:34" ht="17.100000000000001" customHeight="1" x14ac:dyDescent="0.2">
      <c r="A20" s="14" t="s">
        <v>10</v>
      </c>
      <c r="B20" s="15">
        <f>[16]Dezembro!$D$5</f>
        <v>18.899999999999999</v>
      </c>
      <c r="C20" s="15">
        <f>[16]Dezembro!$D$6</f>
        <v>21.7</v>
      </c>
      <c r="D20" s="15">
        <f>[16]Dezembro!$D$7</f>
        <v>19.5</v>
      </c>
      <c r="E20" s="15">
        <f>[16]Dezembro!$D$8</f>
        <v>19.899999999999999</v>
      </c>
      <c r="F20" s="15">
        <f>[16]Dezembro!$D$9</f>
        <v>19.100000000000001</v>
      </c>
      <c r="G20" s="15">
        <f>[16]Dezembro!$D$10</f>
        <v>21.2</v>
      </c>
      <c r="H20" s="15">
        <f>[16]Dezembro!$D$11</f>
        <v>20.3</v>
      </c>
      <c r="I20" s="15">
        <f>[16]Dezembro!$D$12</f>
        <v>20.7</v>
      </c>
      <c r="J20" s="15">
        <f>[16]Dezembro!$D$13</f>
        <v>20.9</v>
      </c>
      <c r="K20" s="15">
        <f>[16]Dezembro!$D$14</f>
        <v>21.6</v>
      </c>
      <c r="L20" s="15">
        <f>[16]Dezembro!$D$15</f>
        <v>22.8</v>
      </c>
      <c r="M20" s="15">
        <f>[16]Dezembro!$D$16</f>
        <v>20.6</v>
      </c>
      <c r="N20" s="15">
        <f>[16]Dezembro!$D$17</f>
        <v>22.5</v>
      </c>
      <c r="O20" s="15">
        <f>[16]Dezembro!$D$18</f>
        <v>21.6</v>
      </c>
      <c r="P20" s="15">
        <f>[16]Dezembro!$D$19</f>
        <v>16.3</v>
      </c>
      <c r="Q20" s="15">
        <f>[16]Dezembro!$D$20</f>
        <v>18</v>
      </c>
      <c r="R20" s="15">
        <f>[16]Dezembro!$D$21</f>
        <v>21.1</v>
      </c>
      <c r="S20" s="15">
        <f>[16]Dezembro!$D$22</f>
        <v>21.5</v>
      </c>
      <c r="T20" s="15">
        <f>[16]Dezembro!$D$23</f>
        <v>21.2</v>
      </c>
      <c r="U20" s="15">
        <f>[16]Dezembro!$D$24</f>
        <v>21</v>
      </c>
      <c r="V20" s="15">
        <f>[16]Dezembro!$D$25</f>
        <v>19.8</v>
      </c>
      <c r="W20" s="15">
        <f>[16]Dezembro!$D$26</f>
        <v>21.1</v>
      </c>
      <c r="X20" s="15">
        <f>[16]Dezembro!$D$27</f>
        <v>20.2</v>
      </c>
      <c r="Y20" s="15">
        <f>[16]Dezembro!$D$28</f>
        <v>20.399999999999999</v>
      </c>
      <c r="Z20" s="15">
        <f>[16]Dezembro!$D$29</f>
        <v>22</v>
      </c>
      <c r="AA20" s="15">
        <f>[16]Dezembro!$D$30</f>
        <v>22.8</v>
      </c>
      <c r="AB20" s="15">
        <f>[16]Dezembro!$D$31</f>
        <v>23.5</v>
      </c>
      <c r="AC20" s="15">
        <f>[16]Dezembro!$D$32</f>
        <v>22.3</v>
      </c>
      <c r="AD20" s="15">
        <f>[16]Dezembro!$D$33</f>
        <v>22.2</v>
      </c>
      <c r="AE20" s="15">
        <f>[16]Dezembro!$D$34</f>
        <v>21.3</v>
      </c>
      <c r="AF20" s="15">
        <f>[16]Dezembro!$D$35</f>
        <v>21.5</v>
      </c>
      <c r="AG20" s="30">
        <f t="shared" si="7"/>
        <v>16.3</v>
      </c>
      <c r="AH20" s="32">
        <f t="shared" si="8"/>
        <v>20.887096774193548</v>
      </c>
    </row>
    <row r="21" spans="1:34" ht="17.100000000000001" customHeight="1" x14ac:dyDescent="0.2">
      <c r="A21" s="14" t="s">
        <v>11</v>
      </c>
      <c r="B21" s="15">
        <f>[17]Dezembro!$D$5</f>
        <v>19.899999999999999</v>
      </c>
      <c r="C21" s="15">
        <f>[17]Dezembro!$D$6</f>
        <v>22</v>
      </c>
      <c r="D21" s="15">
        <f>[17]Dezembro!$D$7</f>
        <v>20.2</v>
      </c>
      <c r="E21" s="15">
        <f>[17]Dezembro!$D$8</f>
        <v>20.9</v>
      </c>
      <c r="F21" s="15">
        <f>[17]Dezembro!$D$9</f>
        <v>18</v>
      </c>
      <c r="G21" s="15">
        <f>[17]Dezembro!$D$10</f>
        <v>22.9</v>
      </c>
      <c r="H21" s="15">
        <f>[17]Dezembro!$D$11</f>
        <v>20.6</v>
      </c>
      <c r="I21" s="15">
        <f>[17]Dezembro!$D$12</f>
        <v>19</v>
      </c>
      <c r="J21" s="15">
        <f>[17]Dezembro!$D$13</f>
        <v>20.9</v>
      </c>
      <c r="K21" s="15">
        <f>[17]Dezembro!$D$14</f>
        <v>21.1</v>
      </c>
      <c r="L21" s="15">
        <f>[17]Dezembro!$D$15</f>
        <v>22.1</v>
      </c>
      <c r="M21" s="15">
        <f>[17]Dezembro!$D$16</f>
        <v>20.2</v>
      </c>
      <c r="N21" s="15">
        <f>[17]Dezembro!$D$17</f>
        <v>20.6</v>
      </c>
      <c r="O21" s="15">
        <f>[17]Dezembro!$D$18</f>
        <v>19.399999999999999</v>
      </c>
      <c r="P21" s="15">
        <f>[17]Dezembro!$D$19</f>
        <v>16.600000000000001</v>
      </c>
      <c r="Q21" s="15">
        <f>[17]Dezembro!$D$20</f>
        <v>18.7</v>
      </c>
      <c r="R21" s="15">
        <f>[17]Dezembro!$D$21</f>
        <v>21</v>
      </c>
      <c r="S21" s="15">
        <f>[17]Dezembro!$D$22</f>
        <v>20.3</v>
      </c>
      <c r="T21" s="15">
        <f>[17]Dezembro!$D$23</f>
        <v>20</v>
      </c>
      <c r="U21" s="15">
        <f>[17]Dezembro!$D$24</f>
        <v>20.7</v>
      </c>
      <c r="V21" s="15">
        <f>[17]Dezembro!$D$25</f>
        <v>20</v>
      </c>
      <c r="W21" s="15">
        <f>[17]Dezembro!$D$26</f>
        <v>20.399999999999999</v>
      </c>
      <c r="X21" s="15">
        <f>[17]Dezembro!$D$27</f>
        <v>20.6</v>
      </c>
      <c r="Y21" s="15">
        <f>[17]Dezembro!$D$28</f>
        <v>20.7</v>
      </c>
      <c r="Z21" s="15">
        <f>[17]Dezembro!$D$29</f>
        <v>20.8</v>
      </c>
      <c r="AA21" s="15">
        <f>[17]Dezembro!$D$30</f>
        <v>19.899999999999999</v>
      </c>
      <c r="AB21" s="15">
        <f>[17]Dezembro!$D$31</f>
        <v>21.1</v>
      </c>
      <c r="AC21" s="15">
        <f>[17]Dezembro!$D$32</f>
        <v>21.9</v>
      </c>
      <c r="AD21" s="15">
        <f>[17]Dezembro!$D$33</f>
        <v>22.8</v>
      </c>
      <c r="AE21" s="15">
        <f>[17]Dezembro!$D$34</f>
        <v>22</v>
      </c>
      <c r="AF21" s="15">
        <f>[17]Dezembro!$D$35</f>
        <v>21.7</v>
      </c>
      <c r="AG21" s="30">
        <f t="shared" si="7"/>
        <v>16.600000000000001</v>
      </c>
      <c r="AH21" s="32">
        <f t="shared" si="8"/>
        <v>20.548387096774192</v>
      </c>
    </row>
    <row r="22" spans="1:34" ht="17.100000000000001" customHeight="1" x14ac:dyDescent="0.2">
      <c r="A22" s="14" t="s">
        <v>12</v>
      </c>
      <c r="B22" s="15">
        <f>[18]Dezembro!$D$5</f>
        <v>24.7</v>
      </c>
      <c r="C22" s="15">
        <f>[18]Dezembro!$D$6</f>
        <v>21.9</v>
      </c>
      <c r="D22" s="15">
        <f>[18]Dezembro!$D$7</f>
        <v>22.8</v>
      </c>
      <c r="E22" s="15">
        <f>[18]Dezembro!$D$8</f>
        <v>23.5</v>
      </c>
      <c r="F22" s="15">
        <f>[18]Dezembro!$D$9</f>
        <v>21.3</v>
      </c>
      <c r="G22" s="15">
        <f>[18]Dezembro!$D$10</f>
        <v>25.2</v>
      </c>
      <c r="H22" s="15">
        <f>[18]Dezembro!$D$11</f>
        <v>24.4</v>
      </c>
      <c r="I22" s="15">
        <f>[18]Dezembro!$D$12</f>
        <v>22.2</v>
      </c>
      <c r="J22" s="15">
        <f>[18]Dezembro!$D$13</f>
        <v>22.3</v>
      </c>
      <c r="K22" s="15">
        <f>[18]Dezembro!$D$14</f>
        <v>22.8</v>
      </c>
      <c r="L22" s="15">
        <f>[18]Dezembro!$D$15</f>
        <v>23.2</v>
      </c>
      <c r="M22" s="15">
        <f>[18]Dezembro!$D$16</f>
        <v>22.3</v>
      </c>
      <c r="N22" s="15">
        <f>[18]Dezembro!$D$17</f>
        <v>22.3</v>
      </c>
      <c r="O22" s="15">
        <f>[18]Dezembro!$D$18</f>
        <v>20.5</v>
      </c>
      <c r="P22" s="15">
        <f>[18]Dezembro!$D$19</f>
        <v>18.600000000000001</v>
      </c>
      <c r="Q22" s="15">
        <f>[18]Dezembro!$D$20</f>
        <v>22.8</v>
      </c>
      <c r="R22" s="15">
        <f>[18]Dezembro!$D$21</f>
        <v>22.8</v>
      </c>
      <c r="S22" s="15">
        <f>[18]Dezembro!$D$22</f>
        <v>22.5</v>
      </c>
      <c r="T22" s="15">
        <f>[18]Dezembro!$D$23</f>
        <v>22.4</v>
      </c>
      <c r="U22" s="15">
        <f>[18]Dezembro!$D$24</f>
        <v>21.9</v>
      </c>
      <c r="V22" s="15">
        <f>[18]Dezembro!$D$25</f>
        <v>21.1</v>
      </c>
      <c r="W22" s="15">
        <f>[18]Dezembro!$D$26</f>
        <v>21.9</v>
      </c>
      <c r="X22" s="15">
        <f>[18]Dezembro!$D$27</f>
        <v>21.8</v>
      </c>
      <c r="Y22" s="15">
        <f>[18]Dezembro!$D$28</f>
        <v>22.2</v>
      </c>
      <c r="Z22" s="15">
        <f>[18]Dezembro!$D$29</f>
        <v>23.3</v>
      </c>
      <c r="AA22" s="15">
        <f>[18]Dezembro!$D$30</f>
        <v>22.4</v>
      </c>
      <c r="AB22" s="15">
        <f>[18]Dezembro!$D$31</f>
        <v>22.6</v>
      </c>
      <c r="AC22" s="15">
        <f>[18]Dezembro!$D$32</f>
        <v>22.4</v>
      </c>
      <c r="AD22" s="15">
        <f>[18]Dezembro!$D$33</f>
        <v>23.4</v>
      </c>
      <c r="AE22" s="15">
        <f>[18]Dezembro!$D$34</f>
        <v>24.2</v>
      </c>
      <c r="AF22" s="15">
        <f>[18]Dezembro!$D$35</f>
        <v>22.7</v>
      </c>
      <c r="AG22" s="30">
        <f t="shared" si="7"/>
        <v>18.600000000000001</v>
      </c>
      <c r="AH22" s="32">
        <f t="shared" si="8"/>
        <v>22.529032258064515</v>
      </c>
    </row>
    <row r="23" spans="1:34" ht="17.100000000000001" customHeight="1" x14ac:dyDescent="0.2">
      <c r="A23" s="14" t="s">
        <v>13</v>
      </c>
      <c r="B23" s="15">
        <f>[19]Dezembro!$D$5</f>
        <v>23.9</v>
      </c>
      <c r="C23" s="15">
        <f>[19]Dezembro!$D$6</f>
        <v>24</v>
      </c>
      <c r="D23" s="15">
        <f>[19]Dezembro!$D$7</f>
        <v>21.8</v>
      </c>
      <c r="E23" s="15">
        <f>[19]Dezembro!$D$8</f>
        <v>24</v>
      </c>
      <c r="F23" s="15">
        <f>[19]Dezembro!$D$9</f>
        <v>26</v>
      </c>
      <c r="G23" s="15">
        <f>[19]Dezembro!$D$10</f>
        <v>26.1</v>
      </c>
      <c r="H23" s="15">
        <f>[19]Dezembro!$D$11</f>
        <v>24.9</v>
      </c>
      <c r="I23" s="15">
        <f>[19]Dezembro!$D$12</f>
        <v>23.9</v>
      </c>
      <c r="J23" s="15">
        <f>[19]Dezembro!$D$13</f>
        <v>22.5</v>
      </c>
      <c r="K23" s="15">
        <f>[19]Dezembro!$D$14</f>
        <v>23.2</v>
      </c>
      <c r="L23" s="15">
        <f>[19]Dezembro!$D$15</f>
        <v>22.5</v>
      </c>
      <c r="M23" s="15">
        <f>[19]Dezembro!$D$16</f>
        <v>23.9</v>
      </c>
      <c r="N23" s="15">
        <f>[19]Dezembro!$D$17</f>
        <v>24.9</v>
      </c>
      <c r="O23" s="15">
        <f>[19]Dezembro!$D$18</f>
        <v>19.7</v>
      </c>
      <c r="P23" s="15">
        <f>[19]Dezembro!$D$19</f>
        <v>21.4</v>
      </c>
      <c r="Q23" s="15">
        <f>[19]Dezembro!$D$20</f>
        <v>21.5</v>
      </c>
      <c r="R23" s="15">
        <f>[19]Dezembro!$D$21</f>
        <v>23.5</v>
      </c>
      <c r="S23" s="15">
        <f>[19]Dezembro!$D$22</f>
        <v>23.3</v>
      </c>
      <c r="T23" s="15">
        <f>[19]Dezembro!$D$23</f>
        <v>22.6</v>
      </c>
      <c r="U23" s="15">
        <f>[19]Dezembro!$D$24</f>
        <v>21.1</v>
      </c>
      <c r="V23" s="15">
        <f>[19]Dezembro!$D$25</f>
        <v>22.2</v>
      </c>
      <c r="W23" s="15">
        <f>[19]Dezembro!$D$26</f>
        <v>22.1</v>
      </c>
      <c r="X23" s="15">
        <f>[19]Dezembro!$D$27</f>
        <v>22.6</v>
      </c>
      <c r="Y23" s="15">
        <f>[19]Dezembro!$D$28</f>
        <v>22.4</v>
      </c>
      <c r="Z23" s="15">
        <f>[19]Dezembro!$D$29</f>
        <v>23.1</v>
      </c>
      <c r="AA23" s="15">
        <f>[19]Dezembro!$D$30</f>
        <v>22.3</v>
      </c>
      <c r="AB23" s="15">
        <f>[19]Dezembro!$D$31</f>
        <v>23.1</v>
      </c>
      <c r="AC23" s="15">
        <f>[19]Dezembro!$D$32</f>
        <v>21.9</v>
      </c>
      <c r="AD23" s="15">
        <f>[19]Dezembro!$D$33</f>
        <v>22.1</v>
      </c>
      <c r="AE23" s="15">
        <f>[19]Dezembro!$D$34</f>
        <v>23.6</v>
      </c>
      <c r="AF23" s="15">
        <f>[19]Dezembro!$D$35</f>
        <v>24.2</v>
      </c>
      <c r="AG23" s="30">
        <f t="shared" si="7"/>
        <v>19.7</v>
      </c>
      <c r="AH23" s="32">
        <f t="shared" si="8"/>
        <v>23.041935483870969</v>
      </c>
    </row>
    <row r="24" spans="1:34" ht="17.100000000000001" customHeight="1" x14ac:dyDescent="0.2">
      <c r="A24" s="14" t="s">
        <v>14</v>
      </c>
      <c r="B24" s="15">
        <f>[20]Dezembro!$D$5</f>
        <v>21.7</v>
      </c>
      <c r="C24" s="15">
        <f>[20]Dezembro!$D$6</f>
        <v>21.9</v>
      </c>
      <c r="D24" s="15">
        <f>[20]Dezembro!$D$7</f>
        <v>21</v>
      </c>
      <c r="E24" s="15">
        <f>[20]Dezembro!$D$8</f>
        <v>22.1</v>
      </c>
      <c r="F24" s="15">
        <f>[20]Dezembro!$D$9</f>
        <v>22.7</v>
      </c>
      <c r="G24" s="15">
        <f>[20]Dezembro!$D$10</f>
        <v>23.2</v>
      </c>
      <c r="H24" s="15">
        <f>[20]Dezembro!$D$11</f>
        <v>21.9</v>
      </c>
      <c r="I24" s="15">
        <f>[20]Dezembro!$D$12</f>
        <v>21.1</v>
      </c>
      <c r="J24" s="15">
        <f>[20]Dezembro!$D$13</f>
        <v>22.2</v>
      </c>
      <c r="K24" s="15">
        <f>[20]Dezembro!$D$14</f>
        <v>21.8</v>
      </c>
      <c r="L24" s="15">
        <f>[20]Dezembro!$D$15</f>
        <v>21.8</v>
      </c>
      <c r="M24" s="15">
        <f>[20]Dezembro!$D$16</f>
        <v>22.7</v>
      </c>
      <c r="N24" s="15">
        <f>[20]Dezembro!$D$17</f>
        <v>23.1</v>
      </c>
      <c r="O24" s="15">
        <f>[20]Dezembro!$D$18</f>
        <v>22.4</v>
      </c>
      <c r="P24" s="15">
        <f>[20]Dezembro!$D$19</f>
        <v>22.7</v>
      </c>
      <c r="Q24" s="15">
        <f>[20]Dezembro!$D$20</f>
        <v>21.2</v>
      </c>
      <c r="R24" s="15">
        <f>[20]Dezembro!$D$21</f>
        <v>20.6</v>
      </c>
      <c r="S24" s="15">
        <f>[20]Dezembro!$D$22</f>
        <v>21.7</v>
      </c>
      <c r="T24" s="15">
        <f>[20]Dezembro!$D$23</f>
        <v>21.1</v>
      </c>
      <c r="U24" s="15">
        <f>[20]Dezembro!$D$24</f>
        <v>20.8</v>
      </c>
      <c r="V24" s="15">
        <f>[20]Dezembro!$D$25</f>
        <v>19.600000000000001</v>
      </c>
      <c r="W24" s="15">
        <f>[20]Dezembro!$D$26</f>
        <v>20.2</v>
      </c>
      <c r="X24" s="15">
        <f>[20]Dezembro!$D$27</f>
        <v>21.3</v>
      </c>
      <c r="Y24" s="15">
        <f>[20]Dezembro!$D$28</f>
        <v>21.2</v>
      </c>
      <c r="Z24" s="15">
        <f>[20]Dezembro!$D$29</f>
        <v>23.3</v>
      </c>
      <c r="AA24" s="15">
        <f>[20]Dezembro!$D$30</f>
        <v>21.9</v>
      </c>
      <c r="AB24" s="15">
        <f>[20]Dezembro!$D$31</f>
        <v>22</v>
      </c>
      <c r="AC24" s="15">
        <f>[20]Dezembro!$D$32</f>
        <v>22</v>
      </c>
      <c r="AD24" s="15">
        <f>[20]Dezembro!$D$33</f>
        <v>21.7</v>
      </c>
      <c r="AE24" s="15">
        <f>[20]Dezembro!$D$34</f>
        <v>22.5</v>
      </c>
      <c r="AF24" s="15">
        <f>[20]Dezembro!$D$35</f>
        <v>21.7</v>
      </c>
      <c r="AG24" s="30">
        <f t="shared" si="7"/>
        <v>19.600000000000001</v>
      </c>
      <c r="AH24" s="32">
        <f t="shared" si="8"/>
        <v>21.777419354838713</v>
      </c>
    </row>
    <row r="25" spans="1:34" ht="17.100000000000001" customHeight="1" x14ac:dyDescent="0.2">
      <c r="A25" s="14" t="s">
        <v>15</v>
      </c>
      <c r="B25" s="15">
        <f>[21]Dezembro!$D$5</f>
        <v>17.399999999999999</v>
      </c>
      <c r="C25" s="15">
        <f>[21]Dezembro!$D$6</f>
        <v>20.3</v>
      </c>
      <c r="D25" s="15">
        <f>[21]Dezembro!$D$7</f>
        <v>18.600000000000001</v>
      </c>
      <c r="E25" s="15">
        <f>[21]Dezembro!$D$8</f>
        <v>19.5</v>
      </c>
      <c r="F25" s="15">
        <f>[21]Dezembro!$D$9</f>
        <v>18.100000000000001</v>
      </c>
      <c r="G25" s="15">
        <f>[21]Dezembro!$D$10</f>
        <v>22.7</v>
      </c>
      <c r="H25" s="15">
        <f>[21]Dezembro!$D$11</f>
        <v>18.899999999999999</v>
      </c>
      <c r="I25" s="15">
        <f>[21]Dezembro!$D$12</f>
        <v>18.3</v>
      </c>
      <c r="J25" s="15">
        <f>[21]Dezembro!$D$13</f>
        <v>19.399999999999999</v>
      </c>
      <c r="K25" s="15">
        <f>[21]Dezembro!$D$14</f>
        <v>20.100000000000001</v>
      </c>
      <c r="L25" s="15">
        <f>[21]Dezembro!$D$15</f>
        <v>21.2</v>
      </c>
      <c r="M25" s="15">
        <f>[21]Dezembro!$D$16</f>
        <v>19.8</v>
      </c>
      <c r="N25" s="15">
        <f>[21]Dezembro!$D$17</f>
        <v>20.9</v>
      </c>
      <c r="O25" s="15">
        <f>[21]Dezembro!$D$18</f>
        <v>19.8</v>
      </c>
      <c r="P25" s="15">
        <f>[21]Dezembro!$D$19</f>
        <v>16.2</v>
      </c>
      <c r="Q25" s="15">
        <f>[21]Dezembro!$D$20</f>
        <v>16.7</v>
      </c>
      <c r="R25" s="15">
        <f>[21]Dezembro!$D$21</f>
        <v>20.100000000000001</v>
      </c>
      <c r="S25" s="15">
        <f>[21]Dezembro!$D$22</f>
        <v>18.899999999999999</v>
      </c>
      <c r="T25" s="15">
        <f>[21]Dezembro!$D$23</f>
        <v>19.7</v>
      </c>
      <c r="U25" s="15">
        <f>[21]Dezembro!$D$24</f>
        <v>18.600000000000001</v>
      </c>
      <c r="V25" s="15">
        <f>[21]Dezembro!$D$25</f>
        <v>18.899999999999999</v>
      </c>
      <c r="W25" s="15">
        <f>[21]Dezembro!$D$26</f>
        <v>19.3</v>
      </c>
      <c r="X25" s="15">
        <f>[21]Dezembro!$D$27</f>
        <v>18.899999999999999</v>
      </c>
      <c r="Y25" s="15">
        <f>[21]Dezembro!$D$28</f>
        <v>18.899999999999999</v>
      </c>
      <c r="Z25" s="15">
        <f>[21]Dezembro!$D$29</f>
        <v>20.399999999999999</v>
      </c>
      <c r="AA25" s="15">
        <f>[21]Dezembro!$D$30</f>
        <v>21</v>
      </c>
      <c r="AB25" s="15">
        <f>[21]Dezembro!$D$31</f>
        <v>22.6</v>
      </c>
      <c r="AC25" s="15">
        <f>[21]Dezembro!$D$32</f>
        <v>21.4</v>
      </c>
      <c r="AD25" s="15">
        <f>[21]Dezembro!$D$33</f>
        <v>20.399999999999999</v>
      </c>
      <c r="AE25" s="15">
        <f>[21]Dezembro!$D$34</f>
        <v>20.7</v>
      </c>
      <c r="AF25" s="15">
        <f>[21]Dezembro!$D$35</f>
        <v>20.5</v>
      </c>
      <c r="AG25" s="30">
        <f t="shared" si="7"/>
        <v>16.2</v>
      </c>
      <c r="AH25" s="32">
        <f t="shared" si="8"/>
        <v>19.619354838709675</v>
      </c>
    </row>
    <row r="26" spans="1:34" ht="17.100000000000001" customHeight="1" x14ac:dyDescent="0.2">
      <c r="A26" s="14" t="s">
        <v>61</v>
      </c>
      <c r="B26" s="15">
        <f>[22]Dezembro!$D$5</f>
        <v>23.3</v>
      </c>
      <c r="C26" s="15">
        <f>[22]Dezembro!$D$6</f>
        <v>24</v>
      </c>
      <c r="D26" s="15">
        <f>[22]Dezembro!$D$7</f>
        <v>21.3</v>
      </c>
      <c r="E26" s="15">
        <f>[22]Dezembro!$D$8</f>
        <v>23.3</v>
      </c>
      <c r="F26" s="15">
        <f>[22]Dezembro!$D$9</f>
        <v>21</v>
      </c>
      <c r="G26" s="15">
        <f>[22]Dezembro!$D$10</f>
        <v>26.8</v>
      </c>
      <c r="H26" s="15">
        <f>[22]Dezembro!$D$11</f>
        <v>25.5</v>
      </c>
      <c r="I26" s="15">
        <f>[22]Dezembro!$D$12</f>
        <v>24.1</v>
      </c>
      <c r="J26" s="15">
        <f>[22]Dezembro!$D$13</f>
        <v>22.8</v>
      </c>
      <c r="K26" s="15">
        <f>[22]Dezembro!$D$14</f>
        <v>22.9</v>
      </c>
      <c r="L26" s="15">
        <f>[22]Dezembro!$D$15</f>
        <v>22.5</v>
      </c>
      <c r="M26" s="15">
        <f>[22]Dezembro!$D$16</f>
        <v>21.9</v>
      </c>
      <c r="N26" s="15">
        <f>[22]Dezembro!$D$17</f>
        <v>24.1</v>
      </c>
      <c r="O26" s="15">
        <f>[22]Dezembro!$D$18</f>
        <v>22.2</v>
      </c>
      <c r="P26" s="15">
        <f>[22]Dezembro!$D$19</f>
        <v>16.7</v>
      </c>
      <c r="Q26" s="15">
        <f>[22]Dezembro!$D$20</f>
        <v>19.3</v>
      </c>
      <c r="R26" s="15">
        <f>[22]Dezembro!$D$21</f>
        <v>23.3</v>
      </c>
      <c r="S26" s="15">
        <f>[22]Dezembro!$D$22</f>
        <v>23.4</v>
      </c>
      <c r="T26" s="15">
        <f>[22]Dezembro!$D$23</f>
        <v>21.8</v>
      </c>
      <c r="U26" s="15">
        <f>[22]Dezembro!$D$24</f>
        <v>21.2</v>
      </c>
      <c r="V26" s="15">
        <f>[22]Dezembro!$D$25</f>
        <v>21.6</v>
      </c>
      <c r="W26" s="15">
        <f>[22]Dezembro!$D$26</f>
        <v>22.5</v>
      </c>
      <c r="X26" s="15">
        <f>[22]Dezembro!$D$27</f>
        <v>22.2</v>
      </c>
      <c r="Y26" s="15">
        <f>[22]Dezembro!$D$28</f>
        <v>22.6</v>
      </c>
      <c r="Z26" s="15">
        <f>[22]Dezembro!$D$29</f>
        <v>24.6</v>
      </c>
      <c r="AA26" s="15">
        <f>[22]Dezembro!$D$30</f>
        <v>24.9</v>
      </c>
      <c r="AB26" s="15">
        <f>[22]Dezembro!$D$31</f>
        <v>26.7</v>
      </c>
      <c r="AC26" s="15">
        <f>[22]Dezembro!$D$32</f>
        <v>24.8</v>
      </c>
      <c r="AD26" s="15">
        <f>[22]Dezembro!$D$33</f>
        <v>24</v>
      </c>
      <c r="AE26" s="15">
        <f>[22]Dezembro!$D$34</f>
        <v>25.5</v>
      </c>
      <c r="AF26" s="15">
        <f>[22]Dezembro!$D$35</f>
        <v>26.3</v>
      </c>
      <c r="AG26" s="30">
        <f t="shared" si="7"/>
        <v>16.7</v>
      </c>
      <c r="AH26" s="32">
        <f t="shared" si="8"/>
        <v>23.13225806451613</v>
      </c>
    </row>
    <row r="27" spans="1:34" ht="17.100000000000001" customHeight="1" x14ac:dyDescent="0.2">
      <c r="A27" s="14" t="s">
        <v>17</v>
      </c>
      <c r="B27" s="15">
        <f>[23]Dezembro!$D$5</f>
        <v>19.8</v>
      </c>
      <c r="C27" s="15">
        <f>[23]Dezembro!$D$6</f>
        <v>22.1</v>
      </c>
      <c r="D27" s="15">
        <f>[23]Dezembro!$D$7</f>
        <v>22</v>
      </c>
      <c r="E27" s="15">
        <f>[23]Dezembro!$D$8</f>
        <v>21.6</v>
      </c>
      <c r="F27" s="15">
        <f>[23]Dezembro!$D$9</f>
        <v>17.5</v>
      </c>
      <c r="G27" s="15">
        <f>[23]Dezembro!$D$10</f>
        <v>23.3</v>
      </c>
      <c r="H27" s="15">
        <f>[23]Dezembro!$D$11</f>
        <v>20.3</v>
      </c>
      <c r="I27" s="15">
        <f>[23]Dezembro!$D$12</f>
        <v>20.2</v>
      </c>
      <c r="J27" s="15">
        <f>[23]Dezembro!$D$13</f>
        <v>21</v>
      </c>
      <c r="K27" s="15">
        <f>[23]Dezembro!$D$14</f>
        <v>21.9</v>
      </c>
      <c r="L27" s="15">
        <f>[23]Dezembro!$D$15</f>
        <v>22.7</v>
      </c>
      <c r="M27" s="15">
        <f>[23]Dezembro!$D$16</f>
        <v>20.7</v>
      </c>
      <c r="N27" s="15">
        <f>[23]Dezembro!$D$17</f>
        <v>21.1</v>
      </c>
      <c r="O27" s="15">
        <f>[23]Dezembro!$D$18</f>
        <v>20</v>
      </c>
      <c r="P27" s="15">
        <f>[23]Dezembro!$D$19</f>
        <v>16.5</v>
      </c>
      <c r="Q27" s="15">
        <f>[23]Dezembro!$D$20</f>
        <v>19.100000000000001</v>
      </c>
      <c r="R27" s="15">
        <f>[23]Dezembro!$D$21</f>
        <v>20.9</v>
      </c>
      <c r="S27" s="15">
        <f>[23]Dezembro!$D$22</f>
        <v>20.3</v>
      </c>
      <c r="T27" s="15">
        <f>[23]Dezembro!$D$23</f>
        <v>20</v>
      </c>
      <c r="U27" s="15">
        <f>[23]Dezembro!$D$24</f>
        <v>19.7</v>
      </c>
      <c r="V27" s="15">
        <f>[23]Dezembro!$D$25</f>
        <v>20.6</v>
      </c>
      <c r="W27" s="15">
        <f>[23]Dezembro!$D$26</f>
        <v>20.7</v>
      </c>
      <c r="X27" s="15">
        <f>[23]Dezembro!$D$27</f>
        <v>20.2</v>
      </c>
      <c r="Y27" s="15">
        <f>[23]Dezembro!$D$28</f>
        <v>20.2</v>
      </c>
      <c r="Z27" s="15">
        <f>[23]Dezembro!$D$29</f>
        <v>21.7</v>
      </c>
      <c r="AA27" s="15">
        <f>[23]Dezembro!$D$30</f>
        <v>20.8</v>
      </c>
      <c r="AB27" s="15">
        <f>[23]Dezembro!$D$31</f>
        <v>22.2</v>
      </c>
      <c r="AC27" s="15">
        <f>[23]Dezembro!$D$32</f>
        <v>21.3</v>
      </c>
      <c r="AD27" s="15">
        <f>[23]Dezembro!$D$33</f>
        <v>23</v>
      </c>
      <c r="AE27" s="15">
        <f>[23]Dezembro!$D$34</f>
        <v>21.8</v>
      </c>
      <c r="AF27" s="15">
        <f>[23]Dezembro!$D$35</f>
        <v>22</v>
      </c>
      <c r="AG27" s="30">
        <f t="shared" si="7"/>
        <v>16.5</v>
      </c>
      <c r="AH27" s="32">
        <f t="shared" si="8"/>
        <v>20.812903225806448</v>
      </c>
    </row>
    <row r="28" spans="1:34" ht="17.100000000000001" customHeight="1" x14ac:dyDescent="0.2">
      <c r="A28" s="14" t="s">
        <v>18</v>
      </c>
      <c r="B28" s="15">
        <f>[24]Dezembro!$D$5</f>
        <v>21.4</v>
      </c>
      <c r="C28" s="15">
        <f>[24]Dezembro!$D$6</f>
        <v>21.4</v>
      </c>
      <c r="D28" s="15">
        <f>[24]Dezembro!$D$7</f>
        <v>20.7</v>
      </c>
      <c r="E28" s="15">
        <f>[24]Dezembro!$D$8</f>
        <v>21.3</v>
      </c>
      <c r="F28" s="15">
        <f>[24]Dezembro!$D$9</f>
        <v>21.6</v>
      </c>
      <c r="G28" s="15">
        <f>[24]Dezembro!$D$10</f>
        <v>22.5</v>
      </c>
      <c r="H28" s="15">
        <f>[24]Dezembro!$D$11</f>
        <v>20.6</v>
      </c>
      <c r="I28" s="15">
        <f>[24]Dezembro!$D$12</f>
        <v>19.5</v>
      </c>
      <c r="J28" s="15">
        <f>[24]Dezembro!$D$13</f>
        <v>19.899999999999999</v>
      </c>
      <c r="K28" s="15">
        <f>[24]Dezembro!$D$14</f>
        <v>19.899999999999999</v>
      </c>
      <c r="L28" s="15">
        <f>[24]Dezembro!$D$15</f>
        <v>21</v>
      </c>
      <c r="M28" s="15">
        <f>[24]Dezembro!$D$16</f>
        <v>21</v>
      </c>
      <c r="N28" s="15">
        <f>[24]Dezembro!$D$17</f>
        <v>19.7</v>
      </c>
      <c r="O28" s="15">
        <f>[24]Dezembro!$D$18</f>
        <v>19.600000000000001</v>
      </c>
      <c r="P28" s="15">
        <f>[24]Dezembro!$D$19</f>
        <v>18.399999999999999</v>
      </c>
      <c r="Q28" s="15">
        <f>[24]Dezembro!$D$20</f>
        <v>19.3</v>
      </c>
      <c r="R28" s="15">
        <f>[24]Dezembro!$D$21</f>
        <v>19.399999999999999</v>
      </c>
      <c r="S28" s="15">
        <f>[24]Dezembro!$D$22</f>
        <v>18.7</v>
      </c>
      <c r="T28" s="15">
        <f>[24]Dezembro!$D$23</f>
        <v>18.7</v>
      </c>
      <c r="U28" s="15">
        <f>[24]Dezembro!$D$24</f>
        <v>19.7</v>
      </c>
      <c r="V28" s="15">
        <f>[24]Dezembro!$D$25</f>
        <v>18.100000000000001</v>
      </c>
      <c r="W28" s="15">
        <f>[24]Dezembro!$D$26</f>
        <v>18.8</v>
      </c>
      <c r="X28" s="15">
        <f>[24]Dezembro!$D$27</f>
        <v>19.8</v>
      </c>
      <c r="Y28" s="15">
        <f>[24]Dezembro!$D$28</f>
        <v>19.7</v>
      </c>
      <c r="Z28" s="15">
        <f>[24]Dezembro!$D$29</f>
        <v>21.1</v>
      </c>
      <c r="AA28" s="15">
        <f>[24]Dezembro!$D$30</f>
        <v>17.600000000000001</v>
      </c>
      <c r="AB28" s="15">
        <f>[24]Dezembro!$D$31</f>
        <v>19.899999999999999</v>
      </c>
      <c r="AC28" s="15">
        <f>[24]Dezembro!$D$32</f>
        <v>20.100000000000001</v>
      </c>
      <c r="AD28" s="15">
        <f>[24]Dezembro!$D$33</f>
        <v>23.5</v>
      </c>
      <c r="AE28" s="15" t="str">
        <f>[24]Dezembro!$D$34</f>
        <v>*</v>
      </c>
      <c r="AF28" s="15">
        <f>[24]Dezembro!$D$35</f>
        <v>21.6</v>
      </c>
      <c r="AG28" s="30">
        <f t="shared" si="7"/>
        <v>17.600000000000001</v>
      </c>
      <c r="AH28" s="32">
        <f t="shared" si="8"/>
        <v>20.149999999999999</v>
      </c>
    </row>
    <row r="29" spans="1:34" ht="17.100000000000001" customHeight="1" x14ac:dyDescent="0.2">
      <c r="A29" s="14" t="s">
        <v>19</v>
      </c>
      <c r="B29" s="15">
        <f>[25]Dezembro!$D$5</f>
        <v>18.7</v>
      </c>
      <c r="C29" s="15">
        <f>[25]Dezembro!$D$6</f>
        <v>21</v>
      </c>
      <c r="D29" s="15">
        <f>[25]Dezembro!$D$7</f>
        <v>18.7</v>
      </c>
      <c r="E29" s="15">
        <f>[25]Dezembro!$D$8</f>
        <v>20.399999999999999</v>
      </c>
      <c r="F29" s="15">
        <f>[25]Dezembro!$D$9</f>
        <v>19.5</v>
      </c>
      <c r="G29" s="15">
        <f>[25]Dezembro!$D$10</f>
        <v>20.3</v>
      </c>
      <c r="H29" s="15">
        <f>[25]Dezembro!$D$11</f>
        <v>20.399999999999999</v>
      </c>
      <c r="I29" s="15">
        <f>[25]Dezembro!$D$12</f>
        <v>20</v>
      </c>
      <c r="J29" s="15">
        <f>[25]Dezembro!$D$13</f>
        <v>20.3</v>
      </c>
      <c r="K29" s="15">
        <f>[25]Dezembro!$D$14</f>
        <v>21.2</v>
      </c>
      <c r="L29" s="15">
        <f>[25]Dezembro!$D$15</f>
        <v>22.4</v>
      </c>
      <c r="M29" s="15">
        <f>[25]Dezembro!$D$16</f>
        <v>20.2</v>
      </c>
      <c r="N29" s="15">
        <f>[25]Dezembro!$D$17</f>
        <v>20.8</v>
      </c>
      <c r="O29" s="15">
        <f>[25]Dezembro!$D$18</f>
        <v>19.3</v>
      </c>
      <c r="P29" s="15">
        <f>[25]Dezembro!$D$19</f>
        <v>15</v>
      </c>
      <c r="Q29" s="15">
        <f>[25]Dezembro!$D$20</f>
        <v>17.8</v>
      </c>
      <c r="R29" s="15">
        <f>[25]Dezembro!$D$21</f>
        <v>21.4</v>
      </c>
      <c r="S29" s="15">
        <f>[25]Dezembro!$D$22</f>
        <v>20.6</v>
      </c>
      <c r="T29" s="15">
        <f>[25]Dezembro!$D$23</f>
        <v>20.3</v>
      </c>
      <c r="U29" s="15">
        <f>[25]Dezembro!$D$24</f>
        <v>20.100000000000001</v>
      </c>
      <c r="V29" s="15">
        <f>[25]Dezembro!$D$25</f>
        <v>20</v>
      </c>
      <c r="W29" s="15">
        <f>[25]Dezembro!$D$26</f>
        <v>20.100000000000001</v>
      </c>
      <c r="X29" s="15">
        <f>[25]Dezembro!$D$27</f>
        <v>19.8</v>
      </c>
      <c r="Y29" s="15">
        <f>[25]Dezembro!$D$28</f>
        <v>19.7</v>
      </c>
      <c r="Z29" s="15">
        <f>[25]Dezembro!$D$29</f>
        <v>21.8</v>
      </c>
      <c r="AA29" s="15">
        <f>[25]Dezembro!$D$30</f>
        <v>21.9</v>
      </c>
      <c r="AB29" s="15">
        <f>[25]Dezembro!$D$31</f>
        <v>23.2</v>
      </c>
      <c r="AC29" s="15">
        <f>[25]Dezembro!$D$32</f>
        <v>22.7</v>
      </c>
      <c r="AD29" s="15">
        <f>[25]Dezembro!$D$33</f>
        <v>22.4</v>
      </c>
      <c r="AE29" s="15">
        <f>[25]Dezembro!$D$34</f>
        <v>22.1</v>
      </c>
      <c r="AF29" s="15">
        <f>[25]Dezembro!$D$35</f>
        <v>21.3</v>
      </c>
      <c r="AG29" s="30">
        <f t="shared" si="7"/>
        <v>15</v>
      </c>
      <c r="AH29" s="32">
        <f t="shared" si="8"/>
        <v>20.43225806451613</v>
      </c>
    </row>
    <row r="30" spans="1:34" ht="17.100000000000001" customHeight="1" x14ac:dyDescent="0.2">
      <c r="A30" s="14" t="s">
        <v>31</v>
      </c>
      <c r="B30" s="15">
        <f>[26]Dezembro!$D$5</f>
        <v>20.100000000000001</v>
      </c>
      <c r="C30" s="15">
        <f>[26]Dezembro!$D$6</f>
        <v>22.7</v>
      </c>
      <c r="D30" s="15">
        <f>[26]Dezembro!$D$7</f>
        <v>20.2</v>
      </c>
      <c r="E30" s="15">
        <f>[26]Dezembro!$D$8</f>
        <v>21.3</v>
      </c>
      <c r="F30" s="15">
        <f>[26]Dezembro!$D$9</f>
        <v>20.2</v>
      </c>
      <c r="G30" s="15">
        <f>[26]Dezembro!$D$10</f>
        <v>23.9</v>
      </c>
      <c r="H30" s="15">
        <f>[26]Dezembro!$D$11</f>
        <v>21.2</v>
      </c>
      <c r="I30" s="15">
        <f>[26]Dezembro!$D$12</f>
        <v>19.899999999999999</v>
      </c>
      <c r="J30" s="15">
        <f>[26]Dezembro!$D$13</f>
        <v>20.9</v>
      </c>
      <c r="K30" s="15">
        <f>[26]Dezembro!$D$14</f>
        <v>21</v>
      </c>
      <c r="L30" s="15">
        <f>[26]Dezembro!$D$15</f>
        <v>20.9</v>
      </c>
      <c r="M30" s="15">
        <f>[26]Dezembro!$D$16</f>
        <v>22.5</v>
      </c>
      <c r="N30" s="15">
        <f>[26]Dezembro!$D$17</f>
        <v>21.8</v>
      </c>
      <c r="O30" s="15">
        <f>[26]Dezembro!$D$18</f>
        <v>18.5</v>
      </c>
      <c r="P30" s="15">
        <f>[26]Dezembro!$D$19</f>
        <v>15.6</v>
      </c>
      <c r="Q30" s="15">
        <f>[26]Dezembro!$D$20</f>
        <v>19.100000000000001</v>
      </c>
      <c r="R30" s="15">
        <f>[26]Dezembro!$D$21</f>
        <v>20.399999999999999</v>
      </c>
      <c r="S30" s="15">
        <f>[26]Dezembro!$D$22</f>
        <v>20.100000000000001</v>
      </c>
      <c r="T30" s="15">
        <f>[26]Dezembro!$D$23</f>
        <v>21.9</v>
      </c>
      <c r="U30" s="15">
        <f>[26]Dezembro!$D$24</f>
        <v>20.7</v>
      </c>
      <c r="V30" s="15">
        <f>[26]Dezembro!$D$25</f>
        <v>20.2</v>
      </c>
      <c r="W30" s="15">
        <f>[26]Dezembro!$D$26</f>
        <v>20.2</v>
      </c>
      <c r="X30" s="15">
        <f>[26]Dezembro!$D$27</f>
        <v>20.7</v>
      </c>
      <c r="Y30" s="15">
        <f>[26]Dezembro!$D$28</f>
        <v>20.100000000000001</v>
      </c>
      <c r="Z30" s="15">
        <f>[26]Dezembro!$D$29</f>
        <v>21.2</v>
      </c>
      <c r="AA30" s="15">
        <f>[26]Dezembro!$D$30</f>
        <v>20.5</v>
      </c>
      <c r="AB30" s="15">
        <f>[26]Dezembro!$D$31</f>
        <v>21.8</v>
      </c>
      <c r="AC30" s="15">
        <f>[26]Dezembro!$D$32</f>
        <v>22.3</v>
      </c>
      <c r="AD30" s="15">
        <f>[26]Dezembro!$D$33</f>
        <v>23.2</v>
      </c>
      <c r="AE30" s="15">
        <f>[26]Dezembro!$D$34</f>
        <v>22.1</v>
      </c>
      <c r="AF30" s="15">
        <f>[26]Dezembro!$D$35</f>
        <v>20.7</v>
      </c>
      <c r="AG30" s="30">
        <f t="shared" si="7"/>
        <v>15.6</v>
      </c>
      <c r="AH30" s="32">
        <f t="shared" si="8"/>
        <v>20.835483870967746</v>
      </c>
    </row>
    <row r="31" spans="1:34" ht="17.100000000000001" customHeight="1" x14ac:dyDescent="0.2">
      <c r="A31" s="14" t="s">
        <v>51</v>
      </c>
      <c r="B31" s="15">
        <f>[27]Dezembro!$D$5</f>
        <v>22.5</v>
      </c>
      <c r="C31" s="15">
        <f>[27]Dezembro!$D$6</f>
        <v>22.2</v>
      </c>
      <c r="D31" s="15">
        <f>[27]Dezembro!$D$7</f>
        <v>22.5</v>
      </c>
      <c r="E31" s="15">
        <f>[27]Dezembro!$D$8</f>
        <v>22.9</v>
      </c>
      <c r="F31" s="15">
        <f>[27]Dezembro!$D$9</f>
        <v>23.2</v>
      </c>
      <c r="G31" s="15">
        <f>[27]Dezembro!$D$10</f>
        <v>23.4</v>
      </c>
      <c r="H31" s="15">
        <f>[27]Dezembro!$D$11</f>
        <v>22.6</v>
      </c>
      <c r="I31" s="15">
        <f>[27]Dezembro!$D$12</f>
        <v>21</v>
      </c>
      <c r="J31" s="15">
        <f>[27]Dezembro!$D$13</f>
        <v>22</v>
      </c>
      <c r="K31" s="15">
        <f>[27]Dezembro!$D$14</f>
        <v>22.3</v>
      </c>
      <c r="L31" s="15">
        <f>[27]Dezembro!$D$15</f>
        <v>22</v>
      </c>
      <c r="M31" s="15">
        <f>[27]Dezembro!$D$16</f>
        <v>22</v>
      </c>
      <c r="N31" s="15">
        <f>[27]Dezembro!$D$17</f>
        <v>20.6</v>
      </c>
      <c r="O31" s="15">
        <f>[27]Dezembro!$D$18</f>
        <v>21.3</v>
      </c>
      <c r="P31" s="15">
        <f>[27]Dezembro!$D$19</f>
        <v>20.9</v>
      </c>
      <c r="Q31" s="15">
        <f>[27]Dezembro!$D$20</f>
        <v>21.8</v>
      </c>
      <c r="R31" s="15">
        <f>[27]Dezembro!$D$21</f>
        <v>21.4</v>
      </c>
      <c r="S31" s="15">
        <f>[27]Dezembro!$D$22</f>
        <v>20.5</v>
      </c>
      <c r="T31" s="15">
        <f>[27]Dezembro!$D$23</f>
        <v>20.7</v>
      </c>
      <c r="U31" s="15">
        <f>[27]Dezembro!$D$24</f>
        <v>20.3</v>
      </c>
      <c r="V31" s="15">
        <f>[27]Dezembro!$D$25</f>
        <v>19.8</v>
      </c>
      <c r="W31" s="15">
        <f>[27]Dezembro!$D$26</f>
        <v>20.100000000000001</v>
      </c>
      <c r="X31" s="15">
        <f>[27]Dezembro!$D$27</f>
        <v>21.7</v>
      </c>
      <c r="Y31" s="15">
        <f>[27]Dezembro!$D$28</f>
        <v>22.2</v>
      </c>
      <c r="Z31" s="15">
        <f>[27]Dezembro!$D$29</f>
        <v>20.6</v>
      </c>
      <c r="AA31" s="15">
        <f>[27]Dezembro!$D$30</f>
        <v>20</v>
      </c>
      <c r="AB31" s="15">
        <f>[27]Dezembro!$D$31</f>
        <v>20.8</v>
      </c>
      <c r="AC31" s="15">
        <f>[27]Dezembro!$D$32</f>
        <v>20.7</v>
      </c>
      <c r="AD31" s="15">
        <f>[27]Dezembro!$D$33</f>
        <v>21.2</v>
      </c>
      <c r="AE31" s="15">
        <f>[27]Dezembro!$D$34</f>
        <v>21.2</v>
      </c>
      <c r="AF31" s="15">
        <f>[27]Dezembro!$D$35</f>
        <v>22.9</v>
      </c>
      <c r="AG31" s="30">
        <f>MIN(B31:AF31)</f>
        <v>19.8</v>
      </c>
      <c r="AH31" s="32">
        <f>AVERAGE(B31:AF31)</f>
        <v>21.525806451612908</v>
      </c>
    </row>
    <row r="32" spans="1:34" ht="17.100000000000001" customHeight="1" x14ac:dyDescent="0.2">
      <c r="A32" s="14" t="s">
        <v>20</v>
      </c>
      <c r="B32" s="15">
        <f>[28]Dezembro!$D$5</f>
        <v>20.399999999999999</v>
      </c>
      <c r="C32" s="15">
        <f>[28]Dezembro!$D$6</f>
        <v>23.7</v>
      </c>
      <c r="D32" s="15">
        <f>[28]Dezembro!$D$7</f>
        <v>23.1</v>
      </c>
      <c r="E32" s="15">
        <f>[28]Dezembro!$D$8</f>
        <v>23.5</v>
      </c>
      <c r="F32" s="15">
        <f>[28]Dezembro!$D$9</f>
        <v>23.4</v>
      </c>
      <c r="G32" s="15">
        <f>[28]Dezembro!$D$10</f>
        <v>23.6</v>
      </c>
      <c r="H32" s="15">
        <f>[28]Dezembro!$D$11</f>
        <v>22.5</v>
      </c>
      <c r="I32" s="15">
        <f>[28]Dezembro!$D$12</f>
        <v>22.6</v>
      </c>
      <c r="J32" s="15">
        <f>[28]Dezembro!$D$13</f>
        <v>23.6</v>
      </c>
      <c r="K32" s="15">
        <f>[28]Dezembro!$D$14</f>
        <v>22.2</v>
      </c>
      <c r="L32" s="15">
        <f>[28]Dezembro!$D$15</f>
        <v>22.9</v>
      </c>
      <c r="M32" s="15">
        <f>[28]Dezembro!$D$16</f>
        <v>23.8</v>
      </c>
      <c r="N32" s="15">
        <f>[28]Dezembro!$D$17</f>
        <v>24.4</v>
      </c>
      <c r="O32" s="15">
        <f>[28]Dezembro!$D$18</f>
        <v>23.2</v>
      </c>
      <c r="P32" s="15">
        <f>[28]Dezembro!$D$19</f>
        <v>22.1</v>
      </c>
      <c r="Q32" s="15">
        <f>[28]Dezembro!$D$20</f>
        <v>21</v>
      </c>
      <c r="R32" s="15">
        <f>[28]Dezembro!$D$21</f>
        <v>23.2</v>
      </c>
      <c r="S32" s="15">
        <f>[28]Dezembro!$D$22</f>
        <v>23.7</v>
      </c>
      <c r="T32" s="15">
        <f>[28]Dezembro!$D$23</f>
        <v>19.899999999999999</v>
      </c>
      <c r="U32" s="15">
        <f>[28]Dezembro!$D$24</f>
        <v>21.7</v>
      </c>
      <c r="V32" s="15">
        <f>[28]Dezembro!$D$25</f>
        <v>20.7</v>
      </c>
      <c r="W32" s="15">
        <f>[28]Dezembro!$D$26</f>
        <v>20</v>
      </c>
      <c r="X32" s="15">
        <f>[28]Dezembro!$D$27</f>
        <v>21.4</v>
      </c>
      <c r="Y32" s="15">
        <f>[28]Dezembro!$D$28</f>
        <v>23.2</v>
      </c>
      <c r="Z32" s="15">
        <f>[28]Dezembro!$D$29</f>
        <v>24.9</v>
      </c>
      <c r="AA32" s="15">
        <f>[28]Dezembro!$D$30</f>
        <v>24.5</v>
      </c>
      <c r="AB32" s="15">
        <f>[28]Dezembro!$D$31</f>
        <v>23.3</v>
      </c>
      <c r="AC32" s="15">
        <f>[28]Dezembro!$D$32</f>
        <v>24.2</v>
      </c>
      <c r="AD32" s="15">
        <f>[28]Dezembro!$D$33</f>
        <v>24</v>
      </c>
      <c r="AE32" s="15">
        <f>[28]Dezembro!$D$34</f>
        <v>23.6</v>
      </c>
      <c r="AF32" s="15">
        <f>[28]Dezembro!$D$35</f>
        <v>22.1</v>
      </c>
      <c r="AG32" s="30">
        <f>MIN(B32:AF32)</f>
        <v>19.899999999999999</v>
      </c>
      <c r="AH32" s="32">
        <f>AVERAGE(B32:AF32)</f>
        <v>22.787096774193547</v>
      </c>
    </row>
    <row r="33" spans="1:34" s="5" customFormat="1" ht="17.100000000000001" customHeight="1" x14ac:dyDescent="0.2">
      <c r="A33" s="24" t="s">
        <v>35</v>
      </c>
      <c r="B33" s="25">
        <f t="shared" ref="B33:AG33" si="11">MIN(B5:B32)</f>
        <v>17.399999999999999</v>
      </c>
      <c r="C33" s="25">
        <f t="shared" si="11"/>
        <v>20.100000000000001</v>
      </c>
      <c r="D33" s="25">
        <f t="shared" si="11"/>
        <v>18.600000000000001</v>
      </c>
      <c r="E33" s="25">
        <f t="shared" si="11"/>
        <v>18.7</v>
      </c>
      <c r="F33" s="25">
        <f t="shared" si="11"/>
        <v>17.3</v>
      </c>
      <c r="G33" s="25">
        <f t="shared" si="11"/>
        <v>19.2</v>
      </c>
      <c r="H33" s="25">
        <f t="shared" si="11"/>
        <v>18.899999999999999</v>
      </c>
      <c r="I33" s="25">
        <f t="shared" si="11"/>
        <v>18.3</v>
      </c>
      <c r="J33" s="25">
        <f t="shared" si="11"/>
        <v>19.3</v>
      </c>
      <c r="K33" s="25">
        <f t="shared" si="11"/>
        <v>19.899999999999999</v>
      </c>
      <c r="L33" s="25">
        <f t="shared" si="11"/>
        <v>20</v>
      </c>
      <c r="M33" s="25">
        <f t="shared" si="11"/>
        <v>19.3</v>
      </c>
      <c r="N33" s="25">
        <f t="shared" si="11"/>
        <v>19.7</v>
      </c>
      <c r="O33" s="25">
        <f t="shared" si="11"/>
        <v>18.5</v>
      </c>
      <c r="P33" s="25">
        <f t="shared" si="11"/>
        <v>14.2</v>
      </c>
      <c r="Q33" s="25">
        <f t="shared" si="11"/>
        <v>16.7</v>
      </c>
      <c r="R33" s="25">
        <f t="shared" si="11"/>
        <v>19.399999999999999</v>
      </c>
      <c r="S33" s="25">
        <f t="shared" si="11"/>
        <v>18.7</v>
      </c>
      <c r="T33" s="25">
        <f t="shared" si="11"/>
        <v>17.7</v>
      </c>
      <c r="U33" s="25">
        <f t="shared" si="11"/>
        <v>18.600000000000001</v>
      </c>
      <c r="V33" s="25">
        <f t="shared" si="11"/>
        <v>18.100000000000001</v>
      </c>
      <c r="W33" s="25">
        <f t="shared" si="11"/>
        <v>17.600000000000001</v>
      </c>
      <c r="X33" s="25">
        <f t="shared" si="11"/>
        <v>18.5</v>
      </c>
      <c r="Y33" s="25">
        <f t="shared" si="11"/>
        <v>18.899999999999999</v>
      </c>
      <c r="Z33" s="25">
        <f t="shared" si="11"/>
        <v>20.2</v>
      </c>
      <c r="AA33" s="25">
        <f t="shared" si="11"/>
        <v>17.600000000000001</v>
      </c>
      <c r="AB33" s="25">
        <f t="shared" si="11"/>
        <v>19.600000000000001</v>
      </c>
      <c r="AC33" s="25">
        <f t="shared" si="11"/>
        <v>18.8</v>
      </c>
      <c r="AD33" s="25">
        <f t="shared" si="11"/>
        <v>18.7</v>
      </c>
      <c r="AE33" s="25">
        <f t="shared" si="11"/>
        <v>19.600000000000001</v>
      </c>
      <c r="AF33" s="25">
        <f t="shared" si="11"/>
        <v>19.399999999999999</v>
      </c>
      <c r="AG33" s="30">
        <f t="shared" si="11"/>
        <v>14.2</v>
      </c>
      <c r="AH33" s="32">
        <f>AVERAGE(AH5:AH32)</f>
        <v>21.389879282708876</v>
      </c>
    </row>
    <row r="34" spans="1:34" x14ac:dyDescent="0.2">
      <c r="A34" s="81"/>
      <c r="B34" s="82"/>
      <c r="C34" s="82"/>
      <c r="D34" s="82" t="s">
        <v>64</v>
      </c>
      <c r="E34" s="82"/>
      <c r="F34" s="82"/>
      <c r="G34" s="82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0"/>
      <c r="AE34" s="61"/>
      <c r="AF34" s="62"/>
      <c r="AG34" s="62"/>
      <c r="AH34" s="63"/>
    </row>
    <row r="35" spans="1:34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76"/>
      <c r="AH35" s="70"/>
    </row>
    <row r="36" spans="1:34" ht="13.5" thickBot="1" x14ac:dyDescent="0.25">
      <c r="A36" s="71"/>
      <c r="B36" s="73"/>
      <c r="C36" s="73"/>
      <c r="D36" s="73"/>
      <c r="E36" s="73"/>
      <c r="F36" s="73"/>
      <c r="G36" s="73"/>
      <c r="H36" s="73"/>
      <c r="I36" s="73"/>
      <c r="J36" s="78"/>
      <c r="K36" s="78"/>
      <c r="L36" s="78"/>
      <c r="M36" s="78" t="s">
        <v>54</v>
      </c>
      <c r="N36" s="78"/>
      <c r="O36" s="78"/>
      <c r="P36" s="78"/>
      <c r="Q36" s="73"/>
      <c r="R36" s="73"/>
      <c r="S36" s="73"/>
      <c r="T36" s="124" t="s">
        <v>67</v>
      </c>
      <c r="U36" s="124"/>
      <c r="V36" s="124"/>
      <c r="W36" s="124"/>
      <c r="X36" s="124"/>
      <c r="Y36" s="78"/>
      <c r="Z36" s="78"/>
      <c r="AA36" s="78"/>
      <c r="AB36" s="78"/>
      <c r="AC36" s="73"/>
      <c r="AD36" s="73"/>
      <c r="AE36" s="73"/>
      <c r="AF36" s="73"/>
      <c r="AG36" s="79"/>
      <c r="AH36" s="80"/>
    </row>
    <row r="40" spans="1:34" x14ac:dyDescent="0.2">
      <c r="W40" s="2" t="s">
        <v>52</v>
      </c>
    </row>
    <row r="42" spans="1:34" x14ac:dyDescent="0.2">
      <c r="N42" s="2" t="s">
        <v>52</v>
      </c>
    </row>
    <row r="44" spans="1:34" x14ac:dyDescent="0.2">
      <c r="H44" s="2" t="s">
        <v>52</v>
      </c>
    </row>
    <row r="46" spans="1:34" x14ac:dyDescent="0.2">
      <c r="O46" s="2" t="s">
        <v>52</v>
      </c>
    </row>
    <row r="47" spans="1:34" x14ac:dyDescent="0.2">
      <c r="E47" s="2" t="s">
        <v>52</v>
      </c>
    </row>
  </sheetData>
  <sheetProtection password="C6EC" sheet="1" objects="1" scenarios="1"/>
  <mergeCells count="36"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A2:A4"/>
    <mergeCell ref="S3:S4"/>
    <mergeCell ref="J3:J4"/>
    <mergeCell ref="N3:N4"/>
    <mergeCell ref="L3:L4"/>
    <mergeCell ref="I3:I4"/>
    <mergeCell ref="T35:X35"/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25" zoomScale="90" zoomScaleNormal="90" workbookViewId="0">
      <selection activeCell="J43" sqref="J4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23" t="s">
        <v>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4" s="4" customFormat="1" ht="20.100000000000001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7"/>
    </row>
    <row r="3" spans="1:34" s="5" customFormat="1" ht="20.100000000000001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28" t="s">
        <v>40</v>
      </c>
      <c r="AH3" s="8"/>
    </row>
    <row r="4" spans="1:34" s="5" customFormat="1" ht="20.100000000000001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  <c r="AH4" s="8"/>
    </row>
    <row r="5" spans="1:34" s="5" customFormat="1" ht="20.100000000000001" customHeight="1" x14ac:dyDescent="0.2">
      <c r="A5" s="14" t="s">
        <v>47</v>
      </c>
      <c r="B5" s="15">
        <f>[1]Dezembro!$E$5</f>
        <v>55.791666666666664</v>
      </c>
      <c r="C5" s="15">
        <f>[1]Dezembro!$E$6</f>
        <v>77.833333333333329</v>
      </c>
      <c r="D5" s="15">
        <f>[1]Dezembro!$E$7</f>
        <v>78.791666666666671</v>
      </c>
      <c r="E5" s="15">
        <f>[1]Dezembro!$E$8</f>
        <v>72.041666666666671</v>
      </c>
      <c r="F5" s="15">
        <f>[1]Dezembro!$E$9</f>
        <v>60.125</v>
      </c>
      <c r="G5" s="15">
        <f>[1]Dezembro!$E$10</f>
        <v>72.25</v>
      </c>
      <c r="H5" s="15">
        <f>[1]Dezembro!$E$11</f>
        <v>79.708333333333329</v>
      </c>
      <c r="I5" s="15">
        <f>[1]Dezembro!$E$12</f>
        <v>84.166666666666671</v>
      </c>
      <c r="J5" s="15">
        <f>[1]Dezembro!$E$13</f>
        <v>80</v>
      </c>
      <c r="K5" s="15">
        <f>[1]Dezembro!$E$14</f>
        <v>77.375</v>
      </c>
      <c r="L5" s="15">
        <f>[1]Dezembro!$E$15</f>
        <v>70.875</v>
      </c>
      <c r="M5" s="15">
        <f>[1]Dezembro!$E$16</f>
        <v>77.916666666666671</v>
      </c>
      <c r="N5" s="15">
        <f>[1]Dezembro!$E$17</f>
        <v>79.458333333333329</v>
      </c>
      <c r="O5" s="15">
        <f>[1]Dezembro!$E$18</f>
        <v>73</v>
      </c>
      <c r="P5" s="15">
        <f>[1]Dezembro!$E$19</f>
        <v>66.583333333333329</v>
      </c>
      <c r="Q5" s="15">
        <f>[1]Dezembro!$E$20</f>
        <v>65.416666666666671</v>
      </c>
      <c r="R5" s="15">
        <f>[1]Dezembro!$E$21</f>
        <v>59.541666666666664</v>
      </c>
      <c r="S5" s="15">
        <f>[1]Dezembro!$E$22</f>
        <v>62.333333333333336</v>
      </c>
      <c r="T5" s="15">
        <f>[1]Dezembro!$E$23</f>
        <v>69.458333333333329</v>
      </c>
      <c r="U5" s="15">
        <f>[1]Dezembro!$E$24</f>
        <v>78.083333333333329</v>
      </c>
      <c r="V5" s="15">
        <f>[1]Dezembro!$E$25</f>
        <v>85.291666666666671</v>
      </c>
      <c r="W5" s="15">
        <f>[1]Dezembro!$E$26</f>
        <v>84.375</v>
      </c>
      <c r="X5" s="15">
        <f>[1]Dezembro!$E$27</f>
        <v>75.416666666666671</v>
      </c>
      <c r="Y5" s="15">
        <f>[1]Dezembro!$E$28</f>
        <v>79.125</v>
      </c>
      <c r="Z5" s="15">
        <f>[1]Dezembro!$E$29</f>
        <v>78.375</v>
      </c>
      <c r="AA5" s="15">
        <f>[1]Dezembro!$E$30</f>
        <v>65.541666666666671</v>
      </c>
      <c r="AB5" s="15">
        <f>[1]Dezembro!$E$31</f>
        <v>64.625</v>
      </c>
      <c r="AC5" s="15">
        <f>[1]Dezembro!$E$32</f>
        <v>68.833333333333329</v>
      </c>
      <c r="AD5" s="15">
        <f>[1]Dezembro!$E$33</f>
        <v>70.208333333333329</v>
      </c>
      <c r="AE5" s="15">
        <f>[1]Dezembro!$E$34</f>
        <v>81.125</v>
      </c>
      <c r="AF5" s="15">
        <f>[1]Dezembro!$E$35</f>
        <v>71.75</v>
      </c>
      <c r="AG5" s="29">
        <f>AVERAGE(B5:AF5)</f>
        <v>73.077956989247326</v>
      </c>
      <c r="AH5" s="8"/>
    </row>
    <row r="6" spans="1:34" ht="17.100000000000001" customHeight="1" x14ac:dyDescent="0.2">
      <c r="A6" s="14" t="s">
        <v>0</v>
      </c>
      <c r="B6" s="15">
        <f>[2]Dezembro!$E$5</f>
        <v>66.833333333333329</v>
      </c>
      <c r="C6" s="15">
        <f>[2]Dezembro!$E$6</f>
        <v>73.125</v>
      </c>
      <c r="D6" s="15">
        <f>[2]Dezembro!$E$7</f>
        <v>83.958333333333329</v>
      </c>
      <c r="E6" s="15">
        <f>[2]Dezembro!$E$8</f>
        <v>75.75</v>
      </c>
      <c r="F6" s="15">
        <f>[2]Dezembro!$E$9</f>
        <v>68.791666666666671</v>
      </c>
      <c r="G6" s="15">
        <f>[2]Dezembro!$E$10</f>
        <v>74.416666666666671</v>
      </c>
      <c r="H6" s="15">
        <f>[2]Dezembro!$E$11</f>
        <v>90.666666666666671</v>
      </c>
      <c r="I6" s="15">
        <f>[2]Dezembro!$E$12</f>
        <v>95.916666666666671</v>
      </c>
      <c r="J6" s="15">
        <f>[2]Dezembro!$E$13</f>
        <v>96.625</v>
      </c>
      <c r="K6" s="15">
        <f>[2]Dezembro!$E$14</f>
        <v>86.214285714285708</v>
      </c>
      <c r="L6" s="15">
        <f>[2]Dezembro!$E$15</f>
        <v>88.291666666666671</v>
      </c>
      <c r="M6" s="15">
        <f>[2]Dezembro!$E$16</f>
        <v>79.166666666666671</v>
      </c>
      <c r="N6" s="15">
        <f>[2]Dezembro!$E$17</f>
        <v>75.458333333333329</v>
      </c>
      <c r="O6" s="15">
        <f>[2]Dezembro!$E$18</f>
        <v>70.208333333333329</v>
      </c>
      <c r="P6" s="15">
        <f>[2]Dezembro!$E$19</f>
        <v>64.208333333333329</v>
      </c>
      <c r="Q6" s="15">
        <f>[2]Dezembro!$E$20</f>
        <v>73.333333333333329</v>
      </c>
      <c r="R6" s="15">
        <f>[2]Dezembro!$E$21</f>
        <v>74.041666666666671</v>
      </c>
      <c r="S6" s="15">
        <f>[2]Dezembro!$E$22</f>
        <v>68.541666666666671</v>
      </c>
      <c r="T6" s="15">
        <f>[2]Dezembro!$E$23</f>
        <v>77.833333333333329</v>
      </c>
      <c r="U6" s="15">
        <f>[2]Dezembro!$E$24</f>
        <v>92.958333333333329</v>
      </c>
      <c r="V6" s="15">
        <f>[2]Dezembro!$E$25</f>
        <v>82.916666666666671</v>
      </c>
      <c r="W6" s="15">
        <f>[2]Dezembro!$E$26</f>
        <v>87.041666666666671</v>
      </c>
      <c r="X6" s="15">
        <f>[2]Dezembro!$E$27</f>
        <v>88.75</v>
      </c>
      <c r="Y6" s="15">
        <f>[2]Dezembro!$E$28</f>
        <v>79.041666666666671</v>
      </c>
      <c r="Z6" s="15">
        <f>[2]Dezembro!$E$29</f>
        <v>75.958333333333329</v>
      </c>
      <c r="AA6" s="15">
        <f>[2]Dezembro!$E$30</f>
        <v>73</v>
      </c>
      <c r="AB6" s="15">
        <f>[2]Dezembro!$E$31</f>
        <v>75.666666666666671</v>
      </c>
      <c r="AC6" s="15">
        <f>[2]Dezembro!$E$32</f>
        <v>75.5</v>
      </c>
      <c r="AD6" s="15">
        <f>[2]Dezembro!$E$33</f>
        <v>82.25</v>
      </c>
      <c r="AE6" s="15">
        <f>[2]Dezembro!$E$34</f>
        <v>84.916666666666671</v>
      </c>
      <c r="AF6" s="15">
        <f>[2]Dezembro!$E$35</f>
        <v>81.125</v>
      </c>
      <c r="AG6" s="30">
        <f t="shared" ref="AG6:AG19" si="1">AVERAGE(B6:AF6)</f>
        <v>79.435675883256508</v>
      </c>
    </row>
    <row r="7" spans="1:34" ht="17.100000000000001" customHeight="1" x14ac:dyDescent="0.2">
      <c r="A7" s="14" t="s">
        <v>1</v>
      </c>
      <c r="B7" s="15">
        <f>[3]Dezembro!$E$5</f>
        <v>59.833333333333336</v>
      </c>
      <c r="C7" s="15">
        <f>[3]Dezembro!$E$6</f>
        <v>83.208333333333329</v>
      </c>
      <c r="D7" s="15">
        <f>[3]Dezembro!$E$7</f>
        <v>76.166666666666671</v>
      </c>
      <c r="E7" s="15">
        <f>[3]Dezembro!$E$8</f>
        <v>72.125</v>
      </c>
      <c r="F7" s="15">
        <f>[3]Dezembro!$E$9</f>
        <v>69.375</v>
      </c>
      <c r="G7" s="15">
        <f>[3]Dezembro!$E$10</f>
        <v>68.666666666666671</v>
      </c>
      <c r="H7" s="15">
        <f>[3]Dezembro!$E$11</f>
        <v>72.416666666666671</v>
      </c>
      <c r="I7" s="15">
        <f>[3]Dezembro!$E$12</f>
        <v>72.625</v>
      </c>
      <c r="J7" s="15">
        <f>[3]Dezembro!$E$13</f>
        <v>76.583333333333329</v>
      </c>
      <c r="K7" s="15">
        <f>[3]Dezembro!$E$14</f>
        <v>78.25</v>
      </c>
      <c r="L7" s="15">
        <f>[3]Dezembro!$E$15</f>
        <v>81.625</v>
      </c>
      <c r="M7" s="15">
        <f>[3]Dezembro!$E$16</f>
        <v>75</v>
      </c>
      <c r="N7" s="15">
        <f>[3]Dezembro!$E$17</f>
        <v>75.416666666666671</v>
      </c>
      <c r="O7" s="15">
        <f>[3]Dezembro!$E$18</f>
        <v>73.958333333333329</v>
      </c>
      <c r="P7" s="15">
        <f>[3]Dezembro!$E$19</f>
        <v>56.125</v>
      </c>
      <c r="Q7" s="15">
        <f>[3]Dezembro!$E$20</f>
        <v>62.791666666666664</v>
      </c>
      <c r="R7" s="15">
        <f>[3]Dezembro!$E$21</f>
        <v>68.125</v>
      </c>
      <c r="S7" s="15">
        <f>[3]Dezembro!$E$22</f>
        <v>64.375</v>
      </c>
      <c r="T7" s="15">
        <f>[3]Dezembro!$E$23</f>
        <v>63.916666666666664</v>
      </c>
      <c r="U7" s="15">
        <f>[3]Dezembro!$E$24</f>
        <v>77.333333333333329</v>
      </c>
      <c r="V7" s="15">
        <f>[3]Dezembro!$E$25</f>
        <v>80.458333333333329</v>
      </c>
      <c r="W7" s="15">
        <f>[3]Dezembro!$E$26</f>
        <v>68.833333333333329</v>
      </c>
      <c r="X7" s="15">
        <f>[3]Dezembro!$E$27</f>
        <v>80.708333333333329</v>
      </c>
      <c r="Y7" s="15">
        <f>[3]Dezembro!$E$28</f>
        <v>75.458333333333329</v>
      </c>
      <c r="Z7" s="15">
        <f>[3]Dezembro!$E$29</f>
        <v>66.25</v>
      </c>
      <c r="AA7" s="15">
        <f>[3]Dezembro!$E$30</f>
        <v>61.291666666666664</v>
      </c>
      <c r="AB7" s="15">
        <f>[3]Dezembro!$E$31</f>
        <v>60.916666666666664</v>
      </c>
      <c r="AC7" s="15">
        <f>[3]Dezembro!$E$32</f>
        <v>64.791666666666671</v>
      </c>
      <c r="AD7" s="15">
        <f>[3]Dezembro!$E$33</f>
        <v>67.583333333333329</v>
      </c>
      <c r="AE7" s="15">
        <f>[3]Dezembro!$E$34</f>
        <v>69.5</v>
      </c>
      <c r="AF7" s="15">
        <f>[3]Dezembro!$E$35</f>
        <v>70.208333333333329</v>
      </c>
      <c r="AG7" s="30">
        <f t="shared" si="1"/>
        <v>70.771505376344095</v>
      </c>
    </row>
    <row r="8" spans="1:34" ht="17.100000000000001" customHeight="1" x14ac:dyDescent="0.2">
      <c r="A8" s="14" t="s">
        <v>55</v>
      </c>
      <c r="B8" s="15">
        <f>[4]Dezembro!$E$5</f>
        <v>61.875</v>
      </c>
      <c r="C8" s="15">
        <f>[4]Dezembro!$E$6</f>
        <v>65.916666666666671</v>
      </c>
      <c r="D8" s="15">
        <f>[4]Dezembro!$E$7</f>
        <v>77.5</v>
      </c>
      <c r="E8" s="15">
        <f>[4]Dezembro!$E$8</f>
        <v>66.095238095238102</v>
      </c>
      <c r="F8" s="15">
        <f>[4]Dezembro!$E$9</f>
        <v>55.666666666666664</v>
      </c>
      <c r="G8" s="15">
        <f>[4]Dezembro!$E$10</f>
        <v>60.5</v>
      </c>
      <c r="H8" s="15">
        <f>[4]Dezembro!$E$11</f>
        <v>79.791666666666671</v>
      </c>
      <c r="I8" s="15">
        <f>[4]Dezembro!$E$12</f>
        <v>75.400000000000006</v>
      </c>
      <c r="J8" s="15">
        <f>[4]Dezembro!$E$13</f>
        <v>80.333333333333329</v>
      </c>
      <c r="K8" s="15">
        <f>[4]Dezembro!$E$14</f>
        <v>76.2</v>
      </c>
      <c r="L8" s="15">
        <f>[4]Dezembro!$E$15</f>
        <v>73.63636363636364</v>
      </c>
      <c r="M8" s="15">
        <f>[4]Dezembro!$E$16</f>
        <v>80.777777777777771</v>
      </c>
      <c r="N8" s="15">
        <f>[4]Dezembro!$E$17</f>
        <v>79.411764705882348</v>
      </c>
      <c r="O8" s="15">
        <f>[4]Dezembro!$E$18</f>
        <v>70.89473684210526</v>
      </c>
      <c r="P8" s="15">
        <f>[4]Dezembro!$E$19</f>
        <v>63.458333333333336</v>
      </c>
      <c r="Q8" s="15">
        <f>[4]Dezembro!$E$20</f>
        <v>64.5</v>
      </c>
      <c r="R8" s="15">
        <f>[4]Dezembro!$E$21</f>
        <v>66.916666666666671</v>
      </c>
      <c r="S8" s="15">
        <f>[4]Dezembro!$E$22</f>
        <v>68.333333333333329</v>
      </c>
      <c r="T8" s="15">
        <f>[4]Dezembro!$E$23</f>
        <v>73.041666666666671</v>
      </c>
      <c r="U8" s="15">
        <f>[4]Dezembro!$E$24</f>
        <v>81</v>
      </c>
      <c r="V8" s="15">
        <f>[4]Dezembro!$E$25</f>
        <v>81.461538461538467</v>
      </c>
      <c r="W8" s="15">
        <f>[4]Dezembro!$E$26</f>
        <v>81.55</v>
      </c>
      <c r="X8" s="15">
        <f>[4]Dezembro!$E$27</f>
        <v>75.444444444444443</v>
      </c>
      <c r="Y8" s="15">
        <f>[4]Dezembro!$E$28</f>
        <v>76.599999999999994</v>
      </c>
      <c r="Z8" s="15">
        <f>[4]Dezembro!$E$29</f>
        <v>76.75</v>
      </c>
      <c r="AA8" s="15">
        <f>[4]Dezembro!$E$30</f>
        <v>69.130434782608702</v>
      </c>
      <c r="AB8" s="15">
        <f>[4]Dezembro!$E$31</f>
        <v>65.818181818181813</v>
      </c>
      <c r="AC8" s="15">
        <f>[4]Dezembro!$E$32</f>
        <v>77.125</v>
      </c>
      <c r="AD8" s="15">
        <f>[4]Dezembro!$E$33</f>
        <v>68.625</v>
      </c>
      <c r="AE8" s="15">
        <f>[4]Dezembro!$E$34</f>
        <v>79.833333333333329</v>
      </c>
      <c r="AF8" s="15">
        <f>[4]Dezembro!$E$35</f>
        <v>73.84615384615384</v>
      </c>
      <c r="AG8" s="30">
        <f t="shared" si="1"/>
        <v>72.49784842183746</v>
      </c>
    </row>
    <row r="9" spans="1:34" ht="17.100000000000001" customHeight="1" x14ac:dyDescent="0.2">
      <c r="A9" s="14" t="s">
        <v>48</v>
      </c>
      <c r="B9" s="15">
        <f>[5]Dezembro!$E$5</f>
        <v>68</v>
      </c>
      <c r="C9" s="15">
        <f>[5]Dezembro!$E$6</f>
        <v>72.375</v>
      </c>
      <c r="D9" s="15">
        <f>[5]Dezembro!$E$7</f>
        <v>83.916666666666671</v>
      </c>
      <c r="E9" s="15">
        <f>[5]Dezembro!$E$8</f>
        <v>72.708333333333329</v>
      </c>
      <c r="F9" s="15">
        <f>[5]Dezembro!$E$9</f>
        <v>70.291666666666671</v>
      </c>
      <c r="G9" s="15">
        <f>[5]Dezembro!$E$10</f>
        <v>72.125</v>
      </c>
      <c r="H9" s="15">
        <f>[5]Dezembro!$E$11</f>
        <v>83.75</v>
      </c>
      <c r="I9" s="15">
        <f>[5]Dezembro!$E$12</f>
        <v>84.416666666666671</v>
      </c>
      <c r="J9" s="15">
        <f>[5]Dezembro!$E$13</f>
        <v>85.625</v>
      </c>
      <c r="K9" s="15">
        <f>[5]Dezembro!$E$14</f>
        <v>84.041666666666671</v>
      </c>
      <c r="L9" s="15">
        <f>[5]Dezembro!$E$15</f>
        <v>83.666666666666671</v>
      </c>
      <c r="M9" s="15">
        <f>[5]Dezembro!$E$16</f>
        <v>79</v>
      </c>
      <c r="N9" s="15">
        <f>[5]Dezembro!$E$17</f>
        <v>74.458333333333329</v>
      </c>
      <c r="O9" s="15">
        <f>[5]Dezembro!$E$18</f>
        <v>75.208333333333329</v>
      </c>
      <c r="P9" s="15">
        <f>[5]Dezembro!$E$19</f>
        <v>64</v>
      </c>
      <c r="Q9" s="15">
        <f>[5]Dezembro!$E$20</f>
        <v>70.166666666666671</v>
      </c>
      <c r="R9" s="15">
        <f>[5]Dezembro!$E$21</f>
        <v>68.583333333333329</v>
      </c>
      <c r="S9" s="15">
        <f>[5]Dezembro!$E$22</f>
        <v>67.208333333333329</v>
      </c>
      <c r="T9" s="15">
        <f>[5]Dezembro!$E$23</f>
        <v>75.291666666666671</v>
      </c>
      <c r="U9" s="15">
        <f>[5]Dezembro!$E$24</f>
        <v>81.833333333333329</v>
      </c>
      <c r="V9" s="15">
        <f>[5]Dezembro!$E$25</f>
        <v>80.458333333333329</v>
      </c>
      <c r="W9" s="15">
        <f>[5]Dezembro!$E$26</f>
        <v>81.166666666666671</v>
      </c>
      <c r="X9" s="15">
        <f>[5]Dezembro!$E$27</f>
        <v>79.125</v>
      </c>
      <c r="Y9" s="15">
        <f>[5]Dezembro!$E$28</f>
        <v>82.333333333333329</v>
      </c>
      <c r="Z9" s="15">
        <f>[5]Dezembro!$E$29</f>
        <v>72.916666666666671</v>
      </c>
      <c r="AA9" s="15">
        <f>[5]Dezembro!$E$30</f>
        <v>64.916666666666671</v>
      </c>
      <c r="AB9" s="15">
        <f>[5]Dezembro!$E$31</f>
        <v>65.041666666666671</v>
      </c>
      <c r="AC9" s="15">
        <f>[5]Dezembro!$E$32</f>
        <v>79.208333333333329</v>
      </c>
      <c r="AD9" s="15">
        <f>[5]Dezembro!$E$33</f>
        <v>76.416666666666671</v>
      </c>
      <c r="AE9" s="15">
        <f>[5]Dezembro!$E$34</f>
        <v>79.333333333333329</v>
      </c>
      <c r="AF9" s="15">
        <f>[5]Dezembro!$E$35</f>
        <v>80.125</v>
      </c>
      <c r="AG9" s="30">
        <f t="shared" si="1"/>
        <v>76.055107526881727</v>
      </c>
    </row>
    <row r="10" spans="1:34" ht="17.100000000000001" customHeight="1" x14ac:dyDescent="0.2">
      <c r="A10" s="14" t="s">
        <v>2</v>
      </c>
      <c r="B10" s="15">
        <f>[6]Dezembro!$E$5</f>
        <v>69.541666666666671</v>
      </c>
      <c r="C10" s="15">
        <f>[6]Dezembro!$E$6</f>
        <v>75.375</v>
      </c>
      <c r="D10" s="15">
        <f>[6]Dezembro!$E$7</f>
        <v>81.25</v>
      </c>
      <c r="E10" s="15">
        <f>[6]Dezembro!$E$8</f>
        <v>77.916666666666671</v>
      </c>
      <c r="F10" s="15">
        <f>[6]Dezembro!$E$9</f>
        <v>72.75</v>
      </c>
      <c r="G10" s="15">
        <f>[6]Dezembro!$E$10</f>
        <v>71.916666666666671</v>
      </c>
      <c r="H10" s="15">
        <f>[6]Dezembro!$E$11</f>
        <v>74.833333333333329</v>
      </c>
      <c r="I10" s="15">
        <f>[6]Dezembro!$E$12</f>
        <v>82.125</v>
      </c>
      <c r="J10" s="15">
        <f>[6]Dezembro!$E$13</f>
        <v>86.875</v>
      </c>
      <c r="K10" s="15">
        <f>[6]Dezembro!$E$14</f>
        <v>81.166666666666671</v>
      </c>
      <c r="L10" s="15">
        <f>[6]Dezembro!$E$15</f>
        <v>84.5</v>
      </c>
      <c r="M10" s="15">
        <f>[6]Dezembro!$E$16</f>
        <v>86.958333333333329</v>
      </c>
      <c r="N10" s="15">
        <f>[6]Dezembro!$E$17</f>
        <v>85.083333333333329</v>
      </c>
      <c r="O10" s="15">
        <f>[6]Dezembro!$E$18</f>
        <v>79.041666666666671</v>
      </c>
      <c r="P10" s="15">
        <f>[6]Dezembro!$E$19</f>
        <v>68.333333333333329</v>
      </c>
      <c r="Q10" s="15">
        <f>[6]Dezembro!$E$20</f>
        <v>69.416666666666671</v>
      </c>
      <c r="R10" s="15">
        <f>[6]Dezembro!$E$21</f>
        <v>76.75</v>
      </c>
      <c r="S10" s="15">
        <f>[6]Dezembro!$E$22</f>
        <v>69.666666666666671</v>
      </c>
      <c r="T10" s="15">
        <f>[6]Dezembro!$E$23</f>
        <v>67.708333333333329</v>
      </c>
      <c r="U10" s="15">
        <f>[6]Dezembro!$E$24</f>
        <v>81.041666666666671</v>
      </c>
      <c r="V10" s="15">
        <f>[6]Dezembro!$E$25</f>
        <v>87.875</v>
      </c>
      <c r="W10" s="15">
        <f>[6]Dezembro!$E$26</f>
        <v>79.833333333333329</v>
      </c>
      <c r="X10" s="15">
        <f>[6]Dezembro!$E$27</f>
        <v>86.791666666666671</v>
      </c>
      <c r="Y10" s="15">
        <f>[6]Dezembro!$E$28</f>
        <v>77.875</v>
      </c>
      <c r="Z10" s="15">
        <f>[6]Dezembro!$E$29</f>
        <v>68.541666666666671</v>
      </c>
      <c r="AA10" s="15">
        <f>[6]Dezembro!$E$30</f>
        <v>63.208333333333336</v>
      </c>
      <c r="AB10" s="15">
        <f>[6]Dezembro!$E$31</f>
        <v>64.541666666666671</v>
      </c>
      <c r="AC10" s="15">
        <f>[6]Dezembro!$E$32</f>
        <v>66.333333333333329</v>
      </c>
      <c r="AD10" s="15">
        <f>[6]Dezembro!$E$33</f>
        <v>76.166666666666671</v>
      </c>
      <c r="AE10" s="15">
        <f>[6]Dezembro!$E$34</f>
        <v>83.375</v>
      </c>
      <c r="AF10" s="15">
        <f>[6]Dezembro!$E$35</f>
        <v>81.541666666666671</v>
      </c>
      <c r="AG10" s="30">
        <f t="shared" si="1"/>
        <v>76.72043010752688</v>
      </c>
      <c r="AH10" s="21" t="s">
        <v>52</v>
      </c>
    </row>
    <row r="11" spans="1:34" ht="17.100000000000001" customHeight="1" x14ac:dyDescent="0.2">
      <c r="A11" s="14" t="s">
        <v>3</v>
      </c>
      <c r="B11" s="15">
        <f>[7]Dezembro!$E$5</f>
        <v>77</v>
      </c>
      <c r="C11" s="15">
        <f>[7]Dezembro!$E$6</f>
        <v>72.208333333333329</v>
      </c>
      <c r="D11" s="15">
        <f>[7]Dezembro!$E$7</f>
        <v>79.583333333333329</v>
      </c>
      <c r="E11" s="15">
        <f>[7]Dezembro!$E$8</f>
        <v>74.708333333333329</v>
      </c>
      <c r="F11" s="15">
        <f>[7]Dezembro!$E$9</f>
        <v>71.541666666666671</v>
      </c>
      <c r="G11" s="15">
        <f>[7]Dezembro!$E$10</f>
        <v>69.208333333333329</v>
      </c>
      <c r="H11" s="15">
        <f>[7]Dezembro!$E$11</f>
        <v>62.666666666666664</v>
      </c>
      <c r="I11" s="15">
        <f>[7]Dezembro!$E$12</f>
        <v>73</v>
      </c>
      <c r="J11" s="15">
        <f>[7]Dezembro!$E$13</f>
        <v>83.791666666666671</v>
      </c>
      <c r="K11" s="15">
        <f>[7]Dezembro!$E$14</f>
        <v>82.083333333333329</v>
      </c>
      <c r="L11" s="15">
        <f>[7]Dezembro!$E$15</f>
        <v>74.125</v>
      </c>
      <c r="M11" s="15">
        <f>[7]Dezembro!$E$16</f>
        <v>73.708333333333329</v>
      </c>
      <c r="N11" s="15">
        <f>[7]Dezembro!$E$17</f>
        <v>83.916666666666671</v>
      </c>
      <c r="O11" s="15">
        <f>[7]Dezembro!$E$18</f>
        <v>81.083333333333329</v>
      </c>
      <c r="P11" s="15">
        <f>[7]Dezembro!$E$19</f>
        <v>80.875</v>
      </c>
      <c r="Q11" s="15">
        <f>[7]Dezembro!$E$20</f>
        <v>80.791666666666671</v>
      </c>
      <c r="R11" s="15">
        <f>[7]Dezembro!$E$21</f>
        <v>70.208333333333329</v>
      </c>
      <c r="S11" s="15">
        <f>[7]Dezembro!$E$22</f>
        <v>62.083333333333336</v>
      </c>
      <c r="T11" s="15">
        <f>[7]Dezembro!$E$23</f>
        <v>73.708333333333329</v>
      </c>
      <c r="U11" s="15">
        <f>[7]Dezembro!$E$24</f>
        <v>74.333333333333329</v>
      </c>
      <c r="V11" s="15">
        <f>[7]Dezembro!$E$25</f>
        <v>88.041666666666671</v>
      </c>
      <c r="W11" s="15">
        <f>[7]Dezembro!$E$26</f>
        <v>81</v>
      </c>
      <c r="X11" s="15">
        <f>[7]Dezembro!$E$27</f>
        <v>70.708333333333329</v>
      </c>
      <c r="Y11" s="15">
        <f>[7]Dezembro!$E$28</f>
        <v>66.041666666666671</v>
      </c>
      <c r="Z11" s="15">
        <f>[7]Dezembro!$E$29</f>
        <v>64.958333333333329</v>
      </c>
      <c r="AA11" s="15">
        <f>[7]Dezembro!$E$30</f>
        <v>65.5</v>
      </c>
      <c r="AB11" s="15">
        <f>[7]Dezembro!$E$31</f>
        <v>70.041666666666671</v>
      </c>
      <c r="AC11" s="15">
        <f>[7]Dezembro!$E$32</f>
        <v>76.375</v>
      </c>
      <c r="AD11" s="15">
        <f>[7]Dezembro!$E$33</f>
        <v>80.083333333333329</v>
      </c>
      <c r="AE11" s="15">
        <f>[7]Dezembro!$E$34</f>
        <v>81.041666666666671</v>
      </c>
      <c r="AF11" s="15">
        <f>[7]Dezembro!$E$35</f>
        <v>74.333333333333329</v>
      </c>
      <c r="AG11" s="30">
        <f t="shared" si="1"/>
        <v>74.798387096774192</v>
      </c>
    </row>
    <row r="12" spans="1:34" ht="17.100000000000001" customHeight="1" x14ac:dyDescent="0.2">
      <c r="A12" s="14" t="s">
        <v>4</v>
      </c>
      <c r="B12" s="15">
        <f>[8]Dezembro!$E$5</f>
        <v>82.208333333333329</v>
      </c>
      <c r="C12" s="15">
        <f>[8]Dezembro!$E$6</f>
        <v>77</v>
      </c>
      <c r="D12" s="15">
        <f>[8]Dezembro!$E$7</f>
        <v>73.583333333333329</v>
      </c>
      <c r="E12" s="15">
        <f>[8]Dezembro!$E$8</f>
        <v>74.166666666666671</v>
      </c>
      <c r="F12" s="15">
        <f>[8]Dezembro!$E$9</f>
        <v>74.5</v>
      </c>
      <c r="G12" s="15">
        <f>[8]Dezembro!$E$10</f>
        <v>72.5</v>
      </c>
      <c r="H12" s="15">
        <f>[8]Dezembro!$E$11</f>
        <v>73.791666666666671</v>
      </c>
      <c r="I12" s="15">
        <f>[8]Dezembro!$E$12</f>
        <v>72.125</v>
      </c>
      <c r="J12" s="15">
        <f>[8]Dezembro!$E$13</f>
        <v>80.041666666666671</v>
      </c>
      <c r="K12" s="15">
        <f>[8]Dezembro!$E$14</f>
        <v>79.291666666666671</v>
      </c>
      <c r="L12" s="15">
        <f>[8]Dezembro!$E$15</f>
        <v>78.875</v>
      </c>
      <c r="M12" s="15">
        <f>[8]Dezembro!$E$16</f>
        <v>73.833333333333329</v>
      </c>
      <c r="N12" s="15">
        <f>[8]Dezembro!$E$17</f>
        <v>76.916666666666671</v>
      </c>
      <c r="O12" s="15">
        <f>[8]Dezembro!$E$18</f>
        <v>79.333333333333329</v>
      </c>
      <c r="P12" s="15">
        <f>[8]Dezembro!$E$19</f>
        <v>79.166666666666671</v>
      </c>
      <c r="Q12" s="15">
        <f>[8]Dezembro!$E$20</f>
        <v>85.041666666666671</v>
      </c>
      <c r="R12" s="15">
        <f>[8]Dezembro!$E$21</f>
        <v>79.083333333333329</v>
      </c>
      <c r="S12" s="15">
        <f>[8]Dezembro!$E$22</f>
        <v>72.25</v>
      </c>
      <c r="T12" s="15">
        <f>[8]Dezembro!$E$23</f>
        <v>74.5</v>
      </c>
      <c r="U12" s="15">
        <f>[8]Dezembro!$E$24</f>
        <v>79.333333333333329</v>
      </c>
      <c r="V12" s="15">
        <f>[8]Dezembro!$E$25</f>
        <v>87</v>
      </c>
      <c r="W12" s="15">
        <f>[8]Dezembro!$E$26</f>
        <v>82.083333333333329</v>
      </c>
      <c r="X12" s="15">
        <f>[8]Dezembro!$E$27</f>
        <v>77.166666666666671</v>
      </c>
      <c r="Y12" s="15">
        <f>[8]Dezembro!$E$28</f>
        <v>78.458333333333329</v>
      </c>
      <c r="Z12" s="15">
        <f>[8]Dezembro!$E$29</f>
        <v>72.791666666666671</v>
      </c>
      <c r="AA12" s="15">
        <f>[8]Dezembro!$E$30</f>
        <v>67.083333333333329</v>
      </c>
      <c r="AB12" s="15">
        <f>[8]Dezembro!$E$31</f>
        <v>76.25</v>
      </c>
      <c r="AC12" s="15">
        <f>[8]Dezembro!$E$32</f>
        <v>72.875</v>
      </c>
      <c r="AD12" s="15">
        <f>[8]Dezembro!$E$33</f>
        <v>74.625</v>
      </c>
      <c r="AE12" s="15">
        <f>[8]Dezembro!$E$34</f>
        <v>81.25</v>
      </c>
      <c r="AF12" s="15">
        <f>[8]Dezembro!$E$35</f>
        <v>69.166666666666671</v>
      </c>
      <c r="AG12" s="30">
        <f t="shared" si="1"/>
        <v>76.65456989247312</v>
      </c>
    </row>
    <row r="13" spans="1:34" ht="17.100000000000001" customHeight="1" x14ac:dyDescent="0.2">
      <c r="A13" s="14" t="s">
        <v>5</v>
      </c>
      <c r="B13" s="15">
        <f>[9]Dezembro!$E$5</f>
        <v>68.5</v>
      </c>
      <c r="C13" s="15">
        <f>[9]Dezembro!$E$6</f>
        <v>81.333333333333329</v>
      </c>
      <c r="D13" s="15">
        <f>[9]Dezembro!$E$7</f>
        <v>73</v>
      </c>
      <c r="E13" s="15">
        <f>[9]Dezembro!$E$8</f>
        <v>68.083333333333329</v>
      </c>
      <c r="F13" s="15">
        <f>[9]Dezembro!$E$9</f>
        <v>67</v>
      </c>
      <c r="G13" s="15">
        <f>[9]Dezembro!$E$10</f>
        <v>63.291666666666664</v>
      </c>
      <c r="H13" s="15">
        <f>[9]Dezembro!$E$11</f>
        <v>62.916666666666664</v>
      </c>
      <c r="I13" s="15">
        <f>[9]Dezembro!$E$12</f>
        <v>65.333333333333329</v>
      </c>
      <c r="J13" s="15">
        <f>[9]Dezembro!$E$13</f>
        <v>77.833333333333329</v>
      </c>
      <c r="K13" s="15">
        <f>[9]Dezembro!$E$14</f>
        <v>75.791666666666671</v>
      </c>
      <c r="L13" s="15">
        <f>[9]Dezembro!$E$15</f>
        <v>73</v>
      </c>
      <c r="M13" s="15">
        <f>[9]Dezembro!$E$16</f>
        <v>69.833333333333329</v>
      </c>
      <c r="N13" s="15">
        <f>[9]Dezembro!$E$17</f>
        <v>65</v>
      </c>
      <c r="O13" s="15">
        <f>[9]Dezembro!$E$18</f>
        <v>75.125</v>
      </c>
      <c r="P13" s="15">
        <f>[9]Dezembro!$E$19</f>
        <v>51.375</v>
      </c>
      <c r="Q13" s="15">
        <f>[9]Dezembro!$E$20</f>
        <v>57.75</v>
      </c>
      <c r="R13" s="15">
        <f>[9]Dezembro!$E$21</f>
        <v>79.375</v>
      </c>
      <c r="S13" s="15">
        <f>[9]Dezembro!$E$22</f>
        <v>71.458333333333329</v>
      </c>
      <c r="T13" s="15">
        <f>[9]Dezembro!$E$23</f>
        <v>74.833333333333329</v>
      </c>
      <c r="U13" s="15">
        <f>[9]Dezembro!$E$24</f>
        <v>75.75</v>
      </c>
      <c r="V13" s="15">
        <f>[9]Dezembro!$E$25</f>
        <v>76.291666666666671</v>
      </c>
      <c r="W13" s="15">
        <f>[9]Dezembro!$E$26</f>
        <v>78</v>
      </c>
      <c r="X13" s="15">
        <f>[9]Dezembro!$E$27</f>
        <v>82.5</v>
      </c>
      <c r="Y13" s="15">
        <f>[9]Dezembro!$E$28</f>
        <v>78.75</v>
      </c>
      <c r="Z13" s="15">
        <f>[9]Dezembro!$E$29</f>
        <v>71.833333333333329</v>
      </c>
      <c r="AA13" s="15">
        <f>[9]Dezembro!$E$30</f>
        <v>70.833333333333329</v>
      </c>
      <c r="AB13" s="15">
        <f>[9]Dezembro!$E$31</f>
        <v>71.583333333333329</v>
      </c>
      <c r="AC13" s="15">
        <f>[9]Dezembro!$E$32</f>
        <v>70.208333333333329</v>
      </c>
      <c r="AD13" s="15">
        <f>[9]Dezembro!$E$33</f>
        <v>64.166666666666671</v>
      </c>
      <c r="AE13" s="15">
        <f>[9]Dezembro!$E$34</f>
        <v>66.583333333333329</v>
      </c>
      <c r="AF13" s="15">
        <f>[9]Dezembro!$E$35</f>
        <v>71.041666666666671</v>
      </c>
      <c r="AG13" s="30">
        <f t="shared" si="1"/>
        <v>70.915322580645153</v>
      </c>
    </row>
    <row r="14" spans="1:34" ht="17.100000000000001" customHeight="1" x14ac:dyDescent="0.2">
      <c r="A14" s="14" t="s">
        <v>50</v>
      </c>
      <c r="B14" s="15">
        <f>[10]Dezembro!$E$5</f>
        <v>80.833333333333329</v>
      </c>
      <c r="C14" s="15">
        <f>[10]Dezembro!$E$6</f>
        <v>78.125</v>
      </c>
      <c r="D14" s="15">
        <f>[10]Dezembro!$E$7</f>
        <v>77.125</v>
      </c>
      <c r="E14" s="15">
        <f>[10]Dezembro!$E$8</f>
        <v>77</v>
      </c>
      <c r="F14" s="15">
        <f>[10]Dezembro!$E$9</f>
        <v>75.541666666666671</v>
      </c>
      <c r="G14" s="15">
        <f>[10]Dezembro!$E$10</f>
        <v>71.916666666666671</v>
      </c>
      <c r="H14" s="15">
        <f>[10]Dezembro!$E$11</f>
        <v>69.5</v>
      </c>
      <c r="I14" s="15">
        <f>[10]Dezembro!$E$12</f>
        <v>77.625</v>
      </c>
      <c r="J14" s="15">
        <f>[10]Dezembro!$E$13</f>
        <v>80.916666666666671</v>
      </c>
      <c r="K14" s="15">
        <f>[10]Dezembro!$E$14</f>
        <v>84.791666666666671</v>
      </c>
      <c r="L14" s="15">
        <f>[10]Dezembro!$E$15</f>
        <v>83.583333333333329</v>
      </c>
      <c r="M14" s="15">
        <f>[10]Dezembro!$E$16</f>
        <v>77.666666666666671</v>
      </c>
      <c r="N14" s="15">
        <f>[10]Dezembro!$E$17</f>
        <v>81.583333333333329</v>
      </c>
      <c r="O14" s="15">
        <f>[10]Dezembro!$E$18</f>
        <v>80.875</v>
      </c>
      <c r="P14" s="15">
        <f>[10]Dezembro!$E$19</f>
        <v>77.791666666666671</v>
      </c>
      <c r="Q14" s="15">
        <f>[10]Dezembro!$E$20</f>
        <v>85</v>
      </c>
      <c r="R14" s="15">
        <f>[10]Dezembro!$E$21</f>
        <v>80.25</v>
      </c>
      <c r="S14" s="15">
        <f>[10]Dezembro!$E$22</f>
        <v>80.25</v>
      </c>
      <c r="T14" s="15">
        <f>[10]Dezembro!$E$23</f>
        <v>81.166666666666671</v>
      </c>
      <c r="U14" s="15">
        <f>[10]Dezembro!$E$24</f>
        <v>82.416666666666671</v>
      </c>
      <c r="V14" s="15">
        <f>[10]Dezembro!$E$25</f>
        <v>90.291666666666671</v>
      </c>
      <c r="W14" s="15">
        <f>[10]Dezembro!$E$26</f>
        <v>85.666666666666671</v>
      </c>
      <c r="X14" s="15">
        <f>[10]Dezembro!$E$27</f>
        <v>84.375</v>
      </c>
      <c r="Y14" s="15">
        <f>[10]Dezembro!$E$28</f>
        <v>80.875</v>
      </c>
      <c r="Z14" s="15">
        <f>[10]Dezembro!$E$29</f>
        <v>81.583333333333329</v>
      </c>
      <c r="AA14" s="15">
        <f>[10]Dezembro!$E$30</f>
        <v>75.833333333333329</v>
      </c>
      <c r="AB14" s="15">
        <f>[10]Dezembro!$E$31</f>
        <v>75.916666666666671</v>
      </c>
      <c r="AC14" s="15">
        <f>[10]Dezembro!$E$32</f>
        <v>75.041666666666671</v>
      </c>
      <c r="AD14" s="15">
        <f>[10]Dezembro!$E$33</f>
        <v>74.875</v>
      </c>
      <c r="AE14" s="15">
        <f>[10]Dezembro!$E$34</f>
        <v>87.541666666666671</v>
      </c>
      <c r="AF14" s="15">
        <f>[10]Dezembro!$E$35</f>
        <v>73.166666666666671</v>
      </c>
      <c r="AG14" s="30">
        <f>AVERAGE(B14:AF14)</f>
        <v>79.649193548387103</v>
      </c>
    </row>
    <row r="15" spans="1:34" ht="17.100000000000001" customHeight="1" x14ac:dyDescent="0.2">
      <c r="A15" s="14" t="s">
        <v>6</v>
      </c>
      <c r="B15" s="15">
        <f>[11]Dezembro!$E$5</f>
        <v>75.541666666666671</v>
      </c>
      <c r="C15" s="15">
        <f>[11]Dezembro!$E$6</f>
        <v>74</v>
      </c>
      <c r="D15" s="15">
        <f>[11]Dezembro!$E$7</f>
        <v>81.208333333333329</v>
      </c>
      <c r="E15" s="15">
        <f>[11]Dezembro!$E$8</f>
        <v>75.875</v>
      </c>
      <c r="F15" s="15">
        <f>[11]Dezembro!$E$9</f>
        <v>77.833333333333329</v>
      </c>
      <c r="G15" s="15">
        <f>[11]Dezembro!$E$10</f>
        <v>68.416666666666671</v>
      </c>
      <c r="H15" s="15">
        <f>[11]Dezembro!$E$11</f>
        <v>74.416666666666671</v>
      </c>
      <c r="I15" s="15">
        <f>[11]Dezembro!$E$12</f>
        <v>83.541666666666671</v>
      </c>
      <c r="J15" s="15">
        <f>[11]Dezembro!$E$13</f>
        <v>79.25</v>
      </c>
      <c r="K15" s="15">
        <f>[11]Dezembro!$E$14</f>
        <v>82.583333333333329</v>
      </c>
      <c r="L15" s="15">
        <f>[11]Dezembro!$E$15</f>
        <v>87.375</v>
      </c>
      <c r="M15" s="15">
        <f>[11]Dezembro!$E$16</f>
        <v>74.916666666666671</v>
      </c>
      <c r="N15" s="15">
        <f>[11]Dezembro!$E$17</f>
        <v>83.125</v>
      </c>
      <c r="O15" s="15">
        <f>[11]Dezembro!$E$18</f>
        <v>83.666666666666671</v>
      </c>
      <c r="P15" s="15">
        <f>[11]Dezembro!$E$19</f>
        <v>66.916666666666671</v>
      </c>
      <c r="Q15" s="15">
        <f>[11]Dezembro!$E$20</f>
        <v>81.333333333333329</v>
      </c>
      <c r="R15" s="15">
        <f>[11]Dezembro!$E$21</f>
        <v>82.833333333333329</v>
      </c>
      <c r="S15" s="15">
        <f>[11]Dezembro!$E$22</f>
        <v>76.583333333333329</v>
      </c>
      <c r="T15" s="15">
        <f>[11]Dezembro!$E$23</f>
        <v>82.25</v>
      </c>
      <c r="U15" s="15">
        <f>[11]Dezembro!$E$24</f>
        <v>86.041666666666671</v>
      </c>
      <c r="V15" s="15">
        <f>[11]Dezembro!$E$25</f>
        <v>85.083333333333329</v>
      </c>
      <c r="W15" s="15">
        <f>[11]Dezembro!$E$26</f>
        <v>89.375</v>
      </c>
      <c r="X15" s="15">
        <f>[11]Dezembro!$E$27</f>
        <v>83.416666666666671</v>
      </c>
      <c r="Y15" s="15">
        <f>[11]Dezembro!$E$28</f>
        <v>74.416666666666671</v>
      </c>
      <c r="Z15" s="15">
        <f>[11]Dezembro!$E$29</f>
        <v>83.458333333333329</v>
      </c>
      <c r="AA15" s="15">
        <f>[11]Dezembro!$E$30</f>
        <v>74.291666666666671</v>
      </c>
      <c r="AB15" s="15">
        <f>[11]Dezembro!$E$31</f>
        <v>75.25</v>
      </c>
      <c r="AC15" s="15">
        <f>[11]Dezembro!$E$32</f>
        <v>72.958333333333329</v>
      </c>
      <c r="AD15" s="15">
        <f>[11]Dezembro!$E$33</f>
        <v>74.333333333333329</v>
      </c>
      <c r="AE15" s="15">
        <f>[11]Dezembro!$E$34</f>
        <v>84.041666666666671</v>
      </c>
      <c r="AF15" s="15">
        <f>[11]Dezembro!$E$35</f>
        <v>78.291666666666671</v>
      </c>
      <c r="AG15" s="30">
        <f t="shared" si="1"/>
        <v>79.116935483870961</v>
      </c>
    </row>
    <row r="16" spans="1:34" ht="17.100000000000001" customHeight="1" x14ac:dyDescent="0.2">
      <c r="A16" s="14" t="s">
        <v>7</v>
      </c>
      <c r="B16" s="15">
        <f>[12]Dezembro!$E$5</f>
        <v>65.458333333333329</v>
      </c>
      <c r="C16" s="15">
        <f>[12]Dezembro!$E$6</f>
        <v>71.958333333333329</v>
      </c>
      <c r="D16" s="15">
        <f>[12]Dezembro!$E$7</f>
        <v>81.958333333333329</v>
      </c>
      <c r="E16" s="15">
        <f>[12]Dezembro!$E$8</f>
        <v>70.625</v>
      </c>
      <c r="F16" s="15">
        <f>[12]Dezembro!$E$9</f>
        <v>62.291666666666664</v>
      </c>
      <c r="G16" s="15">
        <f>[12]Dezembro!$E$10</f>
        <v>60.708333333333336</v>
      </c>
      <c r="H16" s="15">
        <f>[12]Dezembro!$E$11</f>
        <v>85.083333333333329</v>
      </c>
      <c r="I16" s="15">
        <f>[12]Dezembro!$E$12</f>
        <v>86.708333333333329</v>
      </c>
      <c r="J16" s="15">
        <f>[12]Dezembro!$E$13</f>
        <v>92</v>
      </c>
      <c r="K16" s="15">
        <f>[12]Dezembro!$E$14</f>
        <v>87.708333333333329</v>
      </c>
      <c r="L16" s="15">
        <f>[12]Dezembro!$E$15</f>
        <v>86.166666666666671</v>
      </c>
      <c r="M16" s="15">
        <f>[12]Dezembro!$E$16</f>
        <v>79.125</v>
      </c>
      <c r="N16" s="15">
        <f>[12]Dezembro!$E$17</f>
        <v>79.041666666666671</v>
      </c>
      <c r="O16" s="15">
        <f>[12]Dezembro!$E$18</f>
        <v>76.958333333333329</v>
      </c>
      <c r="P16" s="15">
        <f>[12]Dezembro!$E$19</f>
        <v>69.333333333333329</v>
      </c>
      <c r="Q16" s="15">
        <f>[12]Dezembro!$E$20</f>
        <v>71.166666666666671</v>
      </c>
      <c r="R16" s="15">
        <f>[12]Dezembro!$E$21</f>
        <v>77.708333333333329</v>
      </c>
      <c r="S16" s="15">
        <f>[12]Dezembro!$E$22</f>
        <v>75.125</v>
      </c>
      <c r="T16" s="15">
        <f>[12]Dezembro!$E$23</f>
        <v>77.166666666666671</v>
      </c>
      <c r="U16" s="15">
        <f>[12]Dezembro!$E$24</f>
        <v>92.166666666666671</v>
      </c>
      <c r="V16" s="15">
        <f>[12]Dezembro!$E$25</f>
        <v>88.541666666666671</v>
      </c>
      <c r="W16" s="15">
        <f>[12]Dezembro!$E$26</f>
        <v>85.083333333333329</v>
      </c>
      <c r="X16" s="15">
        <f>[12]Dezembro!$E$27</f>
        <v>88.5</v>
      </c>
      <c r="Y16" s="15">
        <f>[12]Dezembro!$E$28</f>
        <v>83.166666666666671</v>
      </c>
      <c r="Z16" s="15">
        <f>[12]Dezembro!$E$29</f>
        <v>77.208333333333329</v>
      </c>
      <c r="AA16" s="15">
        <f>[12]Dezembro!$E$30</f>
        <v>75.75</v>
      </c>
      <c r="AB16" s="15">
        <f>[12]Dezembro!$E$31</f>
        <v>73.208333333333329</v>
      </c>
      <c r="AC16" s="15">
        <f>[12]Dezembro!$E$32</f>
        <v>70.416666666666671</v>
      </c>
      <c r="AD16" s="15">
        <f>[12]Dezembro!$E$33</f>
        <v>76.958333333333329</v>
      </c>
      <c r="AE16" s="15">
        <f>[12]Dezembro!$E$34</f>
        <v>87.125</v>
      </c>
      <c r="AF16" s="15">
        <f>[12]Dezembro!$E$35</f>
        <v>87.291666666666671</v>
      </c>
      <c r="AG16" s="30">
        <f t="shared" si="1"/>
        <v>78.764784946236546</v>
      </c>
    </row>
    <row r="17" spans="1:33" ht="17.100000000000001" customHeight="1" x14ac:dyDescent="0.2">
      <c r="A17" s="14" t="s">
        <v>8</v>
      </c>
      <c r="B17" s="15">
        <f>[13]Dezembro!$E$5</f>
        <v>62.541666666666664</v>
      </c>
      <c r="C17" s="15">
        <f>[13]Dezembro!$E$6</f>
        <v>72.666666666666671</v>
      </c>
      <c r="D17" s="15">
        <f>[13]Dezembro!$E$7</f>
        <v>87.875</v>
      </c>
      <c r="E17" s="15">
        <f>[13]Dezembro!$E$8</f>
        <v>79.5</v>
      </c>
      <c r="F17" s="15">
        <f>[13]Dezembro!$E$9</f>
        <v>65.708333333333329</v>
      </c>
      <c r="G17" s="15">
        <f>[13]Dezembro!$E$10</f>
        <v>71.708333333333329</v>
      </c>
      <c r="H17" s="15">
        <f>[13]Dezembro!$E$11</f>
        <v>91.833333333333329</v>
      </c>
      <c r="I17" s="15">
        <f>[13]Dezembro!$E$12</f>
        <v>93.625</v>
      </c>
      <c r="J17" s="15">
        <f>[13]Dezembro!$E$13</f>
        <v>94.875</v>
      </c>
      <c r="K17" s="15">
        <f>[13]Dezembro!$E$14</f>
        <v>91.916666666666671</v>
      </c>
      <c r="L17" s="15">
        <f>[13]Dezembro!$E$15</f>
        <v>91.291666666666671</v>
      </c>
      <c r="M17" s="15">
        <f>[13]Dezembro!$E$16</f>
        <v>75.416666666666671</v>
      </c>
      <c r="N17" s="15">
        <f>[13]Dezembro!$E$17</f>
        <v>67.166666666666671</v>
      </c>
      <c r="O17" s="15">
        <f>[13]Dezembro!$E$18</f>
        <v>75.25</v>
      </c>
      <c r="P17" s="15">
        <f>[13]Dezembro!$E$19</f>
        <v>65.833333333333329</v>
      </c>
      <c r="Q17" s="15">
        <f>[13]Dezembro!$E$20</f>
        <v>64.416666666666671</v>
      </c>
      <c r="R17" s="15">
        <f>[13]Dezembro!$E$21</f>
        <v>65.75</v>
      </c>
      <c r="S17" s="15">
        <f>[13]Dezembro!$E$22</f>
        <v>67.041666666666671</v>
      </c>
      <c r="T17" s="15">
        <f>[13]Dezembro!$E$23</f>
        <v>78.458333333333329</v>
      </c>
      <c r="U17" s="15">
        <f>[13]Dezembro!$E$24</f>
        <v>90.916666666666671</v>
      </c>
      <c r="V17" s="15">
        <f>[13]Dezembro!$E$25</f>
        <v>89.833333333333329</v>
      </c>
      <c r="W17" s="15">
        <f>[13]Dezembro!$E$26</f>
        <v>83.875</v>
      </c>
      <c r="X17" s="15">
        <f>[13]Dezembro!$E$27</f>
        <v>83.166666666666671</v>
      </c>
      <c r="Y17" s="15">
        <f>[13]Dezembro!$E$28</f>
        <v>80.541666666666671</v>
      </c>
      <c r="Z17" s="15">
        <f>[13]Dezembro!$E$29</f>
        <v>74.25</v>
      </c>
      <c r="AA17" s="15">
        <f>[13]Dezembro!$E$30</f>
        <v>70.583333333333329</v>
      </c>
      <c r="AB17" s="15">
        <f>[13]Dezembro!$E$31</f>
        <v>64.833333333333329</v>
      </c>
      <c r="AC17" s="15">
        <f>[13]Dezembro!$E$32</f>
        <v>69.166666666666671</v>
      </c>
      <c r="AD17" s="15">
        <f>[13]Dezembro!$E$33</f>
        <v>84.166666666666671</v>
      </c>
      <c r="AE17" s="15">
        <f>[13]Dezembro!$E$34</f>
        <v>86.541666666666671</v>
      </c>
      <c r="AF17" s="15">
        <f>[13]Dezembro!$E$35</f>
        <v>87.583333333333329</v>
      </c>
      <c r="AG17" s="30">
        <f t="shared" si="1"/>
        <v>78.333333333333329</v>
      </c>
    </row>
    <row r="18" spans="1:33" ht="17.100000000000001" customHeight="1" x14ac:dyDescent="0.2">
      <c r="A18" s="14" t="s">
        <v>9</v>
      </c>
      <c r="B18" s="15">
        <f>[14]Dezembro!$E$5</f>
        <v>61.041666666666664</v>
      </c>
      <c r="C18" s="15">
        <f>[14]Dezembro!$E$6</f>
        <v>70.791666666666671</v>
      </c>
      <c r="D18" s="15">
        <f>[14]Dezembro!$E$7</f>
        <v>77.083333333333329</v>
      </c>
      <c r="E18" s="15">
        <f>[14]Dezembro!$E$8</f>
        <v>67.791666666666671</v>
      </c>
      <c r="F18" s="15">
        <f>[14]Dezembro!$E$9</f>
        <v>56.291666666666664</v>
      </c>
      <c r="G18" s="15">
        <f>[14]Dezembro!$E$10</f>
        <v>59.833333333333336</v>
      </c>
      <c r="H18" s="15">
        <f>[14]Dezembro!$E$11</f>
        <v>83</v>
      </c>
      <c r="I18" s="15">
        <f>[14]Dezembro!$E$12</f>
        <v>80.166666666666671</v>
      </c>
      <c r="J18" s="15">
        <f>[14]Dezembro!$E$13</f>
        <v>87.791666666666671</v>
      </c>
      <c r="K18" s="15">
        <f>[14]Dezembro!$E$14</f>
        <v>82.388888888888886</v>
      </c>
      <c r="L18" s="15">
        <f>[14]Dezembro!$E$15</f>
        <v>75.2</v>
      </c>
      <c r="M18" s="15">
        <f>[14]Dezembro!$E$16</f>
        <v>59.545454545454547</v>
      </c>
      <c r="N18" s="15">
        <f>[14]Dezembro!$E$17</f>
        <v>47.571428571428569</v>
      </c>
      <c r="O18" s="15">
        <f>[14]Dezembro!$E$18</f>
        <v>46.857142857142854</v>
      </c>
      <c r="P18" s="15">
        <f>[14]Dezembro!$E$19</f>
        <v>52.285714285714285</v>
      </c>
      <c r="Q18" s="15" t="str">
        <f>[14]Dezembro!$E$20</f>
        <v>*</v>
      </c>
      <c r="R18" s="15" t="str">
        <f>[14]Dezembro!$E$21</f>
        <v>*</v>
      </c>
      <c r="S18" s="15" t="str">
        <f>[14]Dezembro!$E$22</f>
        <v>*</v>
      </c>
      <c r="T18" s="15" t="str">
        <f>[14]Dezembro!$E$23</f>
        <v>*</v>
      </c>
      <c r="U18" s="15" t="str">
        <f>[14]Dezembro!$E$24</f>
        <v>*</v>
      </c>
      <c r="V18" s="15" t="str">
        <f>[14]Dezembro!$E$25</f>
        <v>*</v>
      </c>
      <c r="W18" s="15" t="str">
        <f>[14]Dezembro!$E$26</f>
        <v>*</v>
      </c>
      <c r="X18" s="15" t="str">
        <f>[14]Dezembro!$E$27</f>
        <v>*</v>
      </c>
      <c r="Y18" s="15">
        <f>[14]Dezembro!$E$28</f>
        <v>59.090909090909093</v>
      </c>
      <c r="Z18" s="15">
        <f>[14]Dezembro!$E$29</f>
        <v>67.909090909090907</v>
      </c>
      <c r="AA18" s="15">
        <f>[14]Dezembro!$E$30</f>
        <v>51.666666666666664</v>
      </c>
      <c r="AB18" s="15">
        <f>[14]Dezembro!$E$31</f>
        <v>63.875</v>
      </c>
      <c r="AC18" s="15">
        <f>[14]Dezembro!$E$32</f>
        <v>63.5</v>
      </c>
      <c r="AD18" s="15">
        <f>[14]Dezembro!$E$33</f>
        <v>71.25</v>
      </c>
      <c r="AE18" s="15">
        <f>[14]Dezembro!$E$34</f>
        <v>84.875</v>
      </c>
      <c r="AF18" s="15">
        <f>[14]Dezembro!$E$35</f>
        <v>83.208333333333329</v>
      </c>
      <c r="AG18" s="30">
        <f t="shared" si="1"/>
        <v>67.522404165882435</v>
      </c>
    </row>
    <row r="19" spans="1:33" ht="17.100000000000001" customHeight="1" x14ac:dyDescent="0.2">
      <c r="A19" s="14" t="s">
        <v>49</v>
      </c>
      <c r="B19" s="15">
        <f>[15]Dezembro!$E$5</f>
        <v>66.25</v>
      </c>
      <c r="C19" s="15">
        <f>[15]Dezembro!$E$6</f>
        <v>73.333333333333329</v>
      </c>
      <c r="D19" s="15">
        <f>[15]Dezembro!$E$7</f>
        <v>85.291666666666671</v>
      </c>
      <c r="E19" s="15">
        <f>[15]Dezembro!$E$8</f>
        <v>74.25</v>
      </c>
      <c r="F19" s="15">
        <f>[15]Dezembro!$E$9</f>
        <v>64.625</v>
      </c>
      <c r="G19" s="15">
        <f>[15]Dezembro!$E$10</f>
        <v>72.833333333333329</v>
      </c>
      <c r="H19" s="15">
        <f>[15]Dezembro!$E$11</f>
        <v>83.041666666666671</v>
      </c>
      <c r="I19" s="15">
        <f>[15]Dezembro!$E$12</f>
        <v>81.833333333333329</v>
      </c>
      <c r="J19" s="15">
        <f>[15]Dezembro!$E$13</f>
        <v>85.956521739130437</v>
      </c>
      <c r="K19" s="15">
        <f>[15]Dezembro!$E$14</f>
        <v>89.25</v>
      </c>
      <c r="L19" s="15">
        <f>[15]Dezembro!$E$15</f>
        <v>85.565217391304344</v>
      </c>
      <c r="M19" s="15">
        <f>[15]Dezembro!$E$16</f>
        <v>76.791666666666671</v>
      </c>
      <c r="N19" s="15">
        <f>[15]Dezembro!$E$17</f>
        <v>79.208333333333329</v>
      </c>
      <c r="O19" s="15">
        <f>[15]Dezembro!$E$18</f>
        <v>84.368421052631575</v>
      </c>
      <c r="P19" s="15">
        <f>[15]Dezembro!$E$19</f>
        <v>60.833333333333336</v>
      </c>
      <c r="Q19" s="15">
        <f>[15]Dezembro!$E$20</f>
        <v>67.916666666666671</v>
      </c>
      <c r="R19" s="15">
        <f>[15]Dezembro!$E$21</f>
        <v>70.583333333333329</v>
      </c>
      <c r="S19" s="15">
        <f>[15]Dezembro!$E$22</f>
        <v>68.708333333333329</v>
      </c>
      <c r="T19" s="15">
        <f>[15]Dezembro!$E$23</f>
        <v>69.958333333333329</v>
      </c>
      <c r="U19" s="15">
        <f>[15]Dezembro!$E$24</f>
        <v>86.916666666666671</v>
      </c>
      <c r="V19" s="15">
        <f>[15]Dezembro!$E$25</f>
        <v>87.208333333333329</v>
      </c>
      <c r="W19" s="15">
        <f>[15]Dezembro!$E$26</f>
        <v>77.541666666666671</v>
      </c>
      <c r="X19" s="15">
        <f>[15]Dezembro!$E$27</f>
        <v>78.782608695652172</v>
      </c>
      <c r="Y19" s="15">
        <f>[15]Dezembro!$E$28</f>
        <v>77.375</v>
      </c>
      <c r="Z19" s="15">
        <f>[15]Dezembro!$E$29</f>
        <v>68.708333333333329</v>
      </c>
      <c r="AA19" s="15">
        <f>[15]Dezembro!$E$30</f>
        <v>64.666666666666671</v>
      </c>
      <c r="AB19" s="15">
        <f>[15]Dezembro!$E$31</f>
        <v>65.5</v>
      </c>
      <c r="AC19" s="15">
        <f>[15]Dezembro!$E$32</f>
        <v>71.041666666666671</v>
      </c>
      <c r="AD19" s="15">
        <f>[15]Dezembro!$E$33</f>
        <v>75.041666666666671</v>
      </c>
      <c r="AE19" s="15">
        <f>[15]Dezembro!$E$34</f>
        <v>82.75</v>
      </c>
      <c r="AF19" s="15">
        <f>[15]Dezembro!$E$35</f>
        <v>80.625</v>
      </c>
      <c r="AG19" s="30">
        <f t="shared" si="1"/>
        <v>76.024390393937153</v>
      </c>
    </row>
    <row r="20" spans="1:33" ht="17.100000000000001" customHeight="1" x14ac:dyDescent="0.2">
      <c r="A20" s="14" t="s">
        <v>10</v>
      </c>
      <c r="B20" s="15">
        <f>[16]Dezembro!$E$5</f>
        <v>59.375</v>
      </c>
      <c r="C20" s="15">
        <f>[16]Dezembro!$E$6</f>
        <v>68.375</v>
      </c>
      <c r="D20" s="15">
        <f>[16]Dezembro!$E$7</f>
        <v>83.375</v>
      </c>
      <c r="E20" s="15">
        <f>[16]Dezembro!$E$8</f>
        <v>75</v>
      </c>
      <c r="F20" s="15">
        <f>[16]Dezembro!$E$9</f>
        <v>63.333333333333336</v>
      </c>
      <c r="G20" s="15">
        <f>[16]Dezembro!$E$10</f>
        <v>68.166666666666671</v>
      </c>
      <c r="H20" s="15">
        <f>[16]Dezembro!$E$11</f>
        <v>92.708333333333329</v>
      </c>
      <c r="I20" s="15">
        <f>[16]Dezembro!$E$12</f>
        <v>88.333333333333329</v>
      </c>
      <c r="J20" s="15">
        <f>[16]Dezembro!$E$13</f>
        <v>93.541666666666671</v>
      </c>
      <c r="K20" s="15">
        <f>[16]Dezembro!$E$14</f>
        <v>86.416666666666671</v>
      </c>
      <c r="L20" s="15">
        <f>[16]Dezembro!$E$15</f>
        <v>86.291666666666671</v>
      </c>
      <c r="M20" s="15">
        <f>[16]Dezembro!$E$16</f>
        <v>78.875</v>
      </c>
      <c r="N20" s="15">
        <f>[16]Dezembro!$E$17</f>
        <v>71.083333333333329</v>
      </c>
      <c r="O20" s="15">
        <f>[16]Dezembro!$E$18</f>
        <v>70.125</v>
      </c>
      <c r="P20" s="15">
        <f>[16]Dezembro!$E$19</f>
        <v>65.25</v>
      </c>
      <c r="Q20" s="15">
        <f>[16]Dezembro!$E$20</f>
        <v>66.416666666666671</v>
      </c>
      <c r="R20" s="15">
        <f>[16]Dezembro!$E$21</f>
        <v>66.458333333333329</v>
      </c>
      <c r="S20" s="15">
        <f>[16]Dezembro!$E$22</f>
        <v>63.583333333333336</v>
      </c>
      <c r="T20" s="15">
        <f>[16]Dezembro!$E$23</f>
        <v>69.083333333333329</v>
      </c>
      <c r="U20" s="15">
        <f>[16]Dezembro!$E$24</f>
        <v>90.333333333333329</v>
      </c>
      <c r="V20" s="15">
        <f>[16]Dezembro!$E$25</f>
        <v>84.666666666666671</v>
      </c>
      <c r="W20" s="15">
        <f>[16]Dezembro!$E$26</f>
        <v>84.083333333333329</v>
      </c>
      <c r="X20" s="15">
        <f>[16]Dezembro!$E$27</f>
        <v>83.541666666666671</v>
      </c>
      <c r="Y20" s="15">
        <f>[16]Dezembro!$E$28</f>
        <v>76.875</v>
      </c>
      <c r="Z20" s="15">
        <f>[16]Dezembro!$E$29</f>
        <v>72.083333333333329</v>
      </c>
      <c r="AA20" s="15">
        <f>[16]Dezembro!$E$30</f>
        <v>67.541666666666671</v>
      </c>
      <c r="AB20" s="15">
        <f>[16]Dezembro!$E$31</f>
        <v>66.083333333333329</v>
      </c>
      <c r="AC20" s="15">
        <f>[16]Dezembro!$E$32</f>
        <v>68.041666666666671</v>
      </c>
      <c r="AD20" s="15">
        <f>[16]Dezembro!$E$33</f>
        <v>79.541666666666671</v>
      </c>
      <c r="AE20" s="15">
        <f>[16]Dezembro!$E$34</f>
        <v>86.916666666666671</v>
      </c>
      <c r="AF20" s="15">
        <f>[16]Dezembro!$E$35</f>
        <v>82.125</v>
      </c>
      <c r="AG20" s="30">
        <f t="shared" ref="AG20:AG32" si="2">AVERAGE(B20:AF20)</f>
        <v>76.05241935483869</v>
      </c>
    </row>
    <row r="21" spans="1:33" ht="17.100000000000001" customHeight="1" x14ac:dyDescent="0.2">
      <c r="A21" s="14" t="s">
        <v>11</v>
      </c>
      <c r="B21" s="15">
        <f>[17]Dezembro!$E$5</f>
        <v>64.708333333333329</v>
      </c>
      <c r="C21" s="15">
        <f>[17]Dezembro!$E$6</f>
        <v>67.541666666666671</v>
      </c>
      <c r="D21" s="15">
        <f>[17]Dezembro!$E$7</f>
        <v>81.166666666666671</v>
      </c>
      <c r="E21" s="15">
        <f>[17]Dezembro!$E$8</f>
        <v>70.75</v>
      </c>
      <c r="F21" s="15">
        <f>[17]Dezembro!$E$9</f>
        <v>67</v>
      </c>
      <c r="G21" s="15">
        <f>[17]Dezembro!$E$10</f>
        <v>70.625</v>
      </c>
      <c r="H21" s="15">
        <f>[17]Dezembro!$E$11</f>
        <v>84.625</v>
      </c>
      <c r="I21" s="15">
        <f>[17]Dezembro!$E$12</f>
        <v>85.25</v>
      </c>
      <c r="J21" s="15">
        <f>[17]Dezembro!$E$13</f>
        <v>89.458333333333329</v>
      </c>
      <c r="K21" s="15">
        <f>[17]Dezembro!$E$14</f>
        <v>83.791666666666671</v>
      </c>
      <c r="L21" s="15">
        <f>[17]Dezembro!$E$15</f>
        <v>85.5</v>
      </c>
      <c r="M21" s="15">
        <f>[17]Dezembro!$E$16</f>
        <v>77.791666666666671</v>
      </c>
      <c r="N21" s="15">
        <f>[17]Dezembro!$E$17</f>
        <v>79.708333333333329</v>
      </c>
      <c r="O21" s="15">
        <f>[17]Dezembro!$E$18</f>
        <v>77.5</v>
      </c>
      <c r="P21" s="15">
        <f>[17]Dezembro!$E$19</f>
        <v>67.875</v>
      </c>
      <c r="Q21" s="15">
        <f>[17]Dezembro!$E$20</f>
        <v>71.833333333333329</v>
      </c>
      <c r="R21" s="15">
        <f>[17]Dezembro!$E$21</f>
        <v>73.25</v>
      </c>
      <c r="S21" s="15">
        <f>[17]Dezembro!$E$22</f>
        <v>76.25</v>
      </c>
      <c r="T21" s="15">
        <f>[17]Dezembro!$E$23</f>
        <v>71.458333333333329</v>
      </c>
      <c r="U21" s="15">
        <f>[17]Dezembro!$E$24</f>
        <v>89.291666666666671</v>
      </c>
      <c r="V21" s="15">
        <f>[17]Dezembro!$E$25</f>
        <v>85.083333333333329</v>
      </c>
      <c r="W21" s="15">
        <f>[17]Dezembro!$E$26</f>
        <v>81.458333333333329</v>
      </c>
      <c r="X21" s="15">
        <f>[17]Dezembro!$E$27</f>
        <v>88.583333333333329</v>
      </c>
      <c r="Y21" s="15">
        <f>[17]Dezembro!$E$28</f>
        <v>84.916666666666671</v>
      </c>
      <c r="Z21" s="15">
        <f>[17]Dezembro!$E$29</f>
        <v>75.666666666666671</v>
      </c>
      <c r="AA21" s="15">
        <f>[17]Dezembro!$E$30</f>
        <v>70.25</v>
      </c>
      <c r="AB21" s="15">
        <f>[17]Dezembro!$E$31</f>
        <v>70.291666666666671</v>
      </c>
      <c r="AC21" s="15">
        <f>[17]Dezembro!$E$32</f>
        <v>76.041666666666671</v>
      </c>
      <c r="AD21" s="15">
        <f>[17]Dezembro!$E$33</f>
        <v>73.75</v>
      </c>
      <c r="AE21" s="15">
        <f>[17]Dezembro!$E$34</f>
        <v>81.791666666666671</v>
      </c>
      <c r="AF21" s="15">
        <f>[17]Dezembro!$E$35</f>
        <v>85.958333333333329</v>
      </c>
      <c r="AG21" s="30">
        <f t="shared" si="2"/>
        <v>77.715053763440849</v>
      </c>
    </row>
    <row r="22" spans="1:33" ht="17.100000000000001" customHeight="1" x14ac:dyDescent="0.2">
      <c r="A22" s="14" t="s">
        <v>12</v>
      </c>
      <c r="B22" s="15">
        <f>[18]Dezembro!$E$5</f>
        <v>68.916666666666671</v>
      </c>
      <c r="C22" s="15">
        <f>[18]Dezembro!$E$6</f>
        <v>85.666666666666671</v>
      </c>
      <c r="D22" s="15">
        <f>[18]Dezembro!$E$7</f>
        <v>80.75</v>
      </c>
      <c r="E22" s="15">
        <f>[18]Dezembro!$E$8</f>
        <v>68.75</v>
      </c>
      <c r="F22" s="15">
        <f>[18]Dezembro!$E$9</f>
        <v>67.083333333333329</v>
      </c>
      <c r="G22" s="15">
        <f>[18]Dezembro!$E$10</f>
        <v>76.708333333333329</v>
      </c>
      <c r="H22" s="15">
        <f>[18]Dezembro!$E$11</f>
        <v>77.5</v>
      </c>
      <c r="I22" s="15">
        <f>[18]Dezembro!$E$12</f>
        <v>78.208333333333329</v>
      </c>
      <c r="J22" s="15">
        <f>[18]Dezembro!$E$13</f>
        <v>81.958333333333329</v>
      </c>
      <c r="K22" s="15">
        <f>[18]Dezembro!$E$14</f>
        <v>82.875</v>
      </c>
      <c r="L22" s="15">
        <f>[18]Dezembro!$E$15</f>
        <v>83.958333333333329</v>
      </c>
      <c r="M22" s="15">
        <f>[18]Dezembro!$E$16</f>
        <v>76.625</v>
      </c>
      <c r="N22" s="15">
        <f>[18]Dezembro!$E$17</f>
        <v>79.75</v>
      </c>
      <c r="O22" s="15">
        <f>[18]Dezembro!$E$18</f>
        <v>75.958333333333329</v>
      </c>
      <c r="P22" s="15">
        <f>[18]Dezembro!$E$19</f>
        <v>54.041666666666664</v>
      </c>
      <c r="Q22" s="15">
        <f>[18]Dezembro!$E$20</f>
        <v>65.416666666666671</v>
      </c>
      <c r="R22" s="15">
        <f>[18]Dezembro!$E$21</f>
        <v>76.166666666666671</v>
      </c>
      <c r="S22" s="15">
        <f>[18]Dezembro!$E$22</f>
        <v>76.458333333333329</v>
      </c>
      <c r="T22" s="15">
        <f>[18]Dezembro!$E$23</f>
        <v>71.833333333333329</v>
      </c>
      <c r="U22" s="15">
        <f>[18]Dezembro!$E$24</f>
        <v>76.916666666666671</v>
      </c>
      <c r="V22" s="15">
        <f>[18]Dezembro!$E$25</f>
        <v>83.958333333333329</v>
      </c>
      <c r="W22" s="15">
        <f>[18]Dezembro!$E$26</f>
        <v>79.541666666666671</v>
      </c>
      <c r="X22" s="15">
        <f>[18]Dezembro!$E$27</f>
        <v>82.5</v>
      </c>
      <c r="Y22" s="15">
        <f>[18]Dezembro!$E$28</f>
        <v>78.833333333333329</v>
      </c>
      <c r="Z22" s="15">
        <f>[18]Dezembro!$E$29</f>
        <v>73.875</v>
      </c>
      <c r="AA22" s="15">
        <f>[18]Dezembro!$E$30</f>
        <v>68.75</v>
      </c>
      <c r="AB22" s="15">
        <f>[18]Dezembro!$E$31</f>
        <v>67.208333333333329</v>
      </c>
      <c r="AC22" s="15">
        <f>[18]Dezembro!$E$32</f>
        <v>69.583333333333329</v>
      </c>
      <c r="AD22" s="15">
        <f>[18]Dezembro!$E$33</f>
        <v>68.208333333333329</v>
      </c>
      <c r="AE22" s="15">
        <f>[18]Dezembro!$E$34</f>
        <v>74.916666666666671</v>
      </c>
      <c r="AF22" s="15">
        <f>[18]Dezembro!$E$35</f>
        <v>82</v>
      </c>
      <c r="AG22" s="30">
        <f t="shared" si="2"/>
        <v>75.319892473118287</v>
      </c>
    </row>
    <row r="23" spans="1:33" ht="17.100000000000001" customHeight="1" x14ac:dyDescent="0.2">
      <c r="A23" s="14" t="s">
        <v>13</v>
      </c>
      <c r="B23" s="15">
        <f>[19]Dezembro!$E$5</f>
        <v>78.791666666666671</v>
      </c>
      <c r="C23" s="15">
        <f>[19]Dezembro!$E$6</f>
        <v>81.208333333333329</v>
      </c>
      <c r="D23" s="15">
        <f>[19]Dezembro!$E$7</f>
        <v>74.375</v>
      </c>
      <c r="E23" s="15">
        <f>[19]Dezembro!$E$8</f>
        <v>70.625</v>
      </c>
      <c r="F23" s="15">
        <f>[19]Dezembro!$E$9</f>
        <v>66.125</v>
      </c>
      <c r="G23" s="15">
        <f>[19]Dezembro!$E$10</f>
        <v>64.916666666666671</v>
      </c>
      <c r="H23" s="15">
        <f>[19]Dezembro!$E$11</f>
        <v>68.75</v>
      </c>
      <c r="I23" s="15">
        <f>[19]Dezembro!$E$12</f>
        <v>70</v>
      </c>
      <c r="J23" s="15">
        <f>[19]Dezembro!$E$13</f>
        <v>80.083333333333329</v>
      </c>
      <c r="K23" s="15">
        <f>[19]Dezembro!$E$14</f>
        <v>79.708333333333329</v>
      </c>
      <c r="L23" s="15">
        <f>[19]Dezembro!$E$15</f>
        <v>83.708333333333329</v>
      </c>
      <c r="M23" s="15">
        <f>[19]Dezembro!$E$16</f>
        <v>78.875</v>
      </c>
      <c r="N23" s="15">
        <f>[19]Dezembro!$E$17</f>
        <v>75</v>
      </c>
      <c r="O23" s="15">
        <f>[19]Dezembro!$E$18</f>
        <v>77.375</v>
      </c>
      <c r="P23" s="15">
        <f>[19]Dezembro!$E$19</f>
        <v>63.708333333333336</v>
      </c>
      <c r="Q23" s="15">
        <f>[19]Dezembro!$E$20</f>
        <v>79.791666666666671</v>
      </c>
      <c r="R23" s="15">
        <f>[19]Dezembro!$E$21</f>
        <v>77.875</v>
      </c>
      <c r="S23" s="15">
        <f>[19]Dezembro!$E$22</f>
        <v>70.25</v>
      </c>
      <c r="T23" s="15">
        <f>[19]Dezembro!$E$23</f>
        <v>69.166666666666671</v>
      </c>
      <c r="U23" s="15">
        <f>[19]Dezembro!$E$24</f>
        <v>80.291666666666671</v>
      </c>
      <c r="V23" s="15">
        <f>[19]Dezembro!$E$25</f>
        <v>87.416666666666671</v>
      </c>
      <c r="W23" s="15">
        <f>[19]Dezembro!$E$26</f>
        <v>85.75</v>
      </c>
      <c r="X23" s="15">
        <f>[19]Dezembro!$E$27</f>
        <v>85.791666666666671</v>
      </c>
      <c r="Y23" s="15">
        <f>[19]Dezembro!$E$28</f>
        <v>78.5</v>
      </c>
      <c r="Z23" s="15">
        <f>[19]Dezembro!$E$29</f>
        <v>74.166666666666671</v>
      </c>
      <c r="AA23" s="15">
        <f>[19]Dezembro!$E$30</f>
        <v>72.541666666666671</v>
      </c>
      <c r="AB23" s="15">
        <f>[19]Dezembro!$E$31</f>
        <v>68.083333333333329</v>
      </c>
      <c r="AC23" s="15">
        <f>[19]Dezembro!$E$32</f>
        <v>77.958333333333329</v>
      </c>
      <c r="AD23" s="15">
        <f>[19]Dezembro!$E$33</f>
        <v>74.375</v>
      </c>
      <c r="AE23" s="15">
        <f>[19]Dezembro!$E$34</f>
        <v>74.041666666666671</v>
      </c>
      <c r="AF23" s="15">
        <f>[19]Dezembro!$E$35</f>
        <v>77.25</v>
      </c>
      <c r="AG23" s="30">
        <f t="shared" si="2"/>
        <v>75.693548387096783</v>
      </c>
    </row>
    <row r="24" spans="1:33" ht="17.100000000000001" customHeight="1" x14ac:dyDescent="0.2">
      <c r="A24" s="14" t="s">
        <v>14</v>
      </c>
      <c r="B24" s="15">
        <f>[20]Dezembro!$E$5</f>
        <v>70.583333333333329</v>
      </c>
      <c r="C24" s="15">
        <f>[20]Dezembro!$E$6</f>
        <v>77.083333333333329</v>
      </c>
      <c r="D24" s="15">
        <f>[20]Dezembro!$E$7</f>
        <v>77.875</v>
      </c>
      <c r="E24" s="15">
        <f>[20]Dezembro!$E$8</f>
        <v>75.791666666666671</v>
      </c>
      <c r="F24" s="15">
        <f>[20]Dezembro!$E$9</f>
        <v>72.75</v>
      </c>
      <c r="G24" s="15">
        <f>[20]Dezembro!$E$10</f>
        <v>74.25</v>
      </c>
      <c r="H24" s="15">
        <f>[20]Dezembro!$E$11</f>
        <v>67.708333333333329</v>
      </c>
      <c r="I24" s="15">
        <f>[20]Dezembro!$E$12</f>
        <v>70.625</v>
      </c>
      <c r="J24" s="15">
        <f>[20]Dezembro!$E$13</f>
        <v>74.916666666666671</v>
      </c>
      <c r="K24" s="15">
        <f>[20]Dezembro!$E$14</f>
        <v>81.304347826086953</v>
      </c>
      <c r="L24" s="15">
        <f>[20]Dezembro!$E$15</f>
        <v>74.05263157894737</v>
      </c>
      <c r="M24" s="15">
        <f>[20]Dezembro!$E$16</f>
        <v>71.958333333333329</v>
      </c>
      <c r="N24" s="15">
        <f>[20]Dezembro!$E$17</f>
        <v>81.173913043478265</v>
      </c>
      <c r="O24" s="15">
        <f>[20]Dezembro!$E$18</f>
        <v>87.117647058823536</v>
      </c>
      <c r="P24" s="15">
        <f>[20]Dezembro!$E$19</f>
        <v>80.882352941176464</v>
      </c>
      <c r="Q24" s="15">
        <f>[20]Dezembro!$E$20</f>
        <v>77.533333333333331</v>
      </c>
      <c r="R24" s="15">
        <f>[20]Dezembro!$E$21</f>
        <v>67.045454545454547</v>
      </c>
      <c r="S24" s="15">
        <f>[20]Dezembro!$E$22</f>
        <v>61.863636363636367</v>
      </c>
      <c r="T24" s="15">
        <f>[20]Dezembro!$E$23</f>
        <v>76.782608695652172</v>
      </c>
      <c r="U24" s="15">
        <f>[20]Dezembro!$E$24</f>
        <v>70.375</v>
      </c>
      <c r="V24" s="15">
        <f>[20]Dezembro!$E$25</f>
        <v>82.458333333333329</v>
      </c>
      <c r="W24" s="15">
        <f>[20]Dezembro!$E$26</f>
        <v>77.583333333333329</v>
      </c>
      <c r="X24" s="15">
        <f>[20]Dezembro!$E$27</f>
        <v>66.833333333333329</v>
      </c>
      <c r="Y24" s="15">
        <f>[20]Dezembro!$E$28</f>
        <v>70</v>
      </c>
      <c r="Z24" s="15">
        <f>[20]Dezembro!$E$29</f>
        <v>63.958333333333336</v>
      </c>
      <c r="AA24" s="15">
        <f>[20]Dezembro!$E$30</f>
        <v>64.083333333333329</v>
      </c>
      <c r="AB24" s="15">
        <f>[20]Dezembro!$E$31</f>
        <v>68.083333333333329</v>
      </c>
      <c r="AC24" s="15">
        <f>[20]Dezembro!$E$32</f>
        <v>74.5</v>
      </c>
      <c r="AD24" s="15">
        <f>[20]Dezembro!$E$33</f>
        <v>75.416666666666671</v>
      </c>
      <c r="AE24" s="15">
        <f>[20]Dezembro!$E$34</f>
        <v>71.541666666666671</v>
      </c>
      <c r="AF24" s="15">
        <f>[20]Dezembro!$E$35</f>
        <v>69.25</v>
      </c>
      <c r="AG24" s="30">
        <f t="shared" si="2"/>
        <v>73.399384689889942</v>
      </c>
    </row>
    <row r="25" spans="1:33" ht="17.100000000000001" customHeight="1" x14ac:dyDescent="0.2">
      <c r="A25" s="14" t="s">
        <v>15</v>
      </c>
      <c r="B25" s="15">
        <f>[21]Dezembro!$E$5</f>
        <v>72.458333333333329</v>
      </c>
      <c r="C25" s="15">
        <f>[21]Dezembro!$E$6</f>
        <v>72.625</v>
      </c>
      <c r="D25" s="15">
        <f>[21]Dezembro!$E$7</f>
        <v>80.541666666666671</v>
      </c>
      <c r="E25" s="15">
        <f>[21]Dezembro!$E$8</f>
        <v>73.125</v>
      </c>
      <c r="F25" s="15">
        <f>[21]Dezembro!$E$9</f>
        <v>63.291666666666664</v>
      </c>
      <c r="G25" s="15">
        <f>[21]Dezembro!$E$10</f>
        <v>62.041666666666664</v>
      </c>
      <c r="H25" s="15">
        <f>[21]Dezembro!$E$11</f>
        <v>88.25</v>
      </c>
      <c r="I25" s="15">
        <f>[21]Dezembro!$E$12</f>
        <v>94.416666666666671</v>
      </c>
      <c r="J25" s="15">
        <f>[21]Dezembro!$E$13</f>
        <v>93.166666666666671</v>
      </c>
      <c r="K25" s="15">
        <f>[21]Dezembro!$E$14</f>
        <v>87.416666666666671</v>
      </c>
      <c r="L25" s="15">
        <f>[21]Dezembro!$E$15</f>
        <v>90.5</v>
      </c>
      <c r="M25" s="15">
        <f>[21]Dezembro!$E$16</f>
        <v>78.25</v>
      </c>
      <c r="N25" s="15">
        <f>[21]Dezembro!$E$17</f>
        <v>70.208333333333329</v>
      </c>
      <c r="O25" s="15">
        <f>[21]Dezembro!$E$18</f>
        <v>77.833333333333329</v>
      </c>
      <c r="P25" s="15">
        <f>[21]Dezembro!$E$19</f>
        <v>62.166666666666664</v>
      </c>
      <c r="Q25" s="15">
        <f>[21]Dezembro!$E$20</f>
        <v>77.25</v>
      </c>
      <c r="R25" s="15">
        <f>[21]Dezembro!$E$21</f>
        <v>76.708333333333329</v>
      </c>
      <c r="S25" s="15">
        <f>[21]Dezembro!$E$22</f>
        <v>78.541666666666671</v>
      </c>
      <c r="T25" s="15">
        <f>[21]Dezembro!$E$23</f>
        <v>76.708333333333329</v>
      </c>
      <c r="U25" s="15">
        <f>[21]Dezembro!$E$24</f>
        <v>90.791666666666671</v>
      </c>
      <c r="V25" s="15">
        <f>[21]Dezembro!$E$25</f>
        <v>84</v>
      </c>
      <c r="W25" s="15">
        <f>[21]Dezembro!$E$26</f>
        <v>81.875</v>
      </c>
      <c r="X25" s="15">
        <f>[21]Dezembro!$E$27</f>
        <v>84.125</v>
      </c>
      <c r="Y25" s="15">
        <f>[21]Dezembro!$E$28</f>
        <v>79.041666666666671</v>
      </c>
      <c r="Z25" s="15">
        <f>[21]Dezembro!$E$29</f>
        <v>70.333333333333329</v>
      </c>
      <c r="AA25" s="15">
        <f>[21]Dezembro!$E$30</f>
        <v>66.583333333333329</v>
      </c>
      <c r="AB25" s="15">
        <f>[21]Dezembro!$E$31</f>
        <v>69.083333333333329</v>
      </c>
      <c r="AC25" s="15">
        <f>[21]Dezembro!$E$32</f>
        <v>71.208333333333329</v>
      </c>
      <c r="AD25" s="15">
        <f>[21]Dezembro!$E$33</f>
        <v>80.958333333333329</v>
      </c>
      <c r="AE25" s="15">
        <f>[21]Dezembro!$E$34</f>
        <v>86.125</v>
      </c>
      <c r="AF25" s="15">
        <f>[21]Dezembro!$E$35</f>
        <v>84.333333333333329</v>
      </c>
      <c r="AG25" s="30">
        <f t="shared" si="2"/>
        <v>78.192204301075279</v>
      </c>
    </row>
    <row r="26" spans="1:33" ht="17.100000000000001" customHeight="1" x14ac:dyDescent="0.2">
      <c r="A26" s="14" t="s">
        <v>61</v>
      </c>
      <c r="B26" s="15">
        <f>[22]Dezembro!$E$5</f>
        <v>69.458333333333329</v>
      </c>
      <c r="C26" s="15">
        <f>[22]Dezembro!$E$6</f>
        <v>76.625</v>
      </c>
      <c r="D26" s="15">
        <f>[22]Dezembro!$E$7</f>
        <v>81.25</v>
      </c>
      <c r="E26" s="15">
        <f>[22]Dezembro!$E$8</f>
        <v>72.041666666666671</v>
      </c>
      <c r="F26" s="15">
        <f>[22]Dezembro!$E$9</f>
        <v>64.666666666666671</v>
      </c>
      <c r="G26" s="15">
        <f>[22]Dezembro!$E$10</f>
        <v>59.916666666666664</v>
      </c>
      <c r="H26" s="15">
        <f>[22]Dezembro!$E$11</f>
        <v>68</v>
      </c>
      <c r="I26" s="15">
        <f>[22]Dezembro!$E$12</f>
        <v>73.291666666666671</v>
      </c>
      <c r="J26" s="15">
        <f>[22]Dezembro!$E$13</f>
        <v>81.958333333333329</v>
      </c>
      <c r="K26" s="15">
        <f>[22]Dezembro!$E$14</f>
        <v>81.291666666666671</v>
      </c>
      <c r="L26" s="15">
        <f>[22]Dezembro!$E$15</f>
        <v>79.708333333333329</v>
      </c>
      <c r="M26" s="15">
        <f>[22]Dezembro!$E$16</f>
        <v>73.708333333333329</v>
      </c>
      <c r="N26" s="15">
        <f>[22]Dezembro!$E$17</f>
        <v>63.416666666666664</v>
      </c>
      <c r="O26" s="15">
        <f>[22]Dezembro!$E$18</f>
        <v>70.5</v>
      </c>
      <c r="P26" s="15">
        <f>[22]Dezembro!$E$19</f>
        <v>56.208333333333336</v>
      </c>
      <c r="Q26" s="15">
        <f>[22]Dezembro!$E$20</f>
        <v>60.625</v>
      </c>
      <c r="R26" s="15">
        <f>[22]Dezembro!$E$21</f>
        <v>70.375</v>
      </c>
      <c r="S26" s="15">
        <f>[22]Dezembro!$E$22</f>
        <v>68.416666666666671</v>
      </c>
      <c r="T26" s="15">
        <f>[22]Dezembro!$E$23</f>
        <v>70.541666666666671</v>
      </c>
      <c r="U26" s="15">
        <f>[22]Dezembro!$E$24</f>
        <v>79.541666666666671</v>
      </c>
      <c r="V26" s="15">
        <f>[22]Dezembro!$E$25</f>
        <v>70.625</v>
      </c>
      <c r="W26" s="15">
        <f>[22]Dezembro!$E$26</f>
        <v>70.833333333333329</v>
      </c>
      <c r="X26" s="15">
        <f>[22]Dezembro!$E$27</f>
        <v>73.041666666666671</v>
      </c>
      <c r="Y26" s="15">
        <f>[22]Dezembro!$E$28</f>
        <v>69.625</v>
      </c>
      <c r="Z26" s="15">
        <f>[22]Dezembro!$E$29</f>
        <v>65.25</v>
      </c>
      <c r="AA26" s="15">
        <f>[22]Dezembro!$E$30</f>
        <v>58.25</v>
      </c>
      <c r="AB26" s="15">
        <f>[22]Dezembro!$E$31</f>
        <v>56.208333333333336</v>
      </c>
      <c r="AC26" s="15">
        <f>[22]Dezembro!$E$32</f>
        <v>65.375</v>
      </c>
      <c r="AD26" s="15">
        <f>[22]Dezembro!$E$33</f>
        <v>63.541666666666664</v>
      </c>
      <c r="AE26" s="15">
        <f>[22]Dezembro!$E$34</f>
        <v>65.875</v>
      </c>
      <c r="AF26" s="15">
        <f>[22]Dezembro!$E$35</f>
        <v>62.208333333333336</v>
      </c>
      <c r="AG26" s="30">
        <f t="shared" si="2"/>
        <v>69.10887096774195</v>
      </c>
    </row>
    <row r="27" spans="1:33" ht="17.100000000000001" customHeight="1" x14ac:dyDescent="0.2">
      <c r="A27" s="14" t="s">
        <v>17</v>
      </c>
      <c r="B27" s="15" t="str">
        <f>[23]Dezembro!$E$5</f>
        <v>*</v>
      </c>
      <c r="C27" s="15" t="str">
        <f>[23]Dezembro!$E$6</f>
        <v>*</v>
      </c>
      <c r="D27" s="15" t="str">
        <f>[23]Dezembro!$E$7</f>
        <v>*</v>
      </c>
      <c r="E27" s="15" t="str">
        <f>[23]Dezembro!$E$8</f>
        <v>*</v>
      </c>
      <c r="F27" s="15" t="str">
        <f>[23]Dezembro!$E$9</f>
        <v>*</v>
      </c>
      <c r="G27" s="15" t="str">
        <f>[23]Dezembro!$E$10</f>
        <v>*</v>
      </c>
      <c r="H27" s="15" t="str">
        <f>[23]Dezembro!$E$11</f>
        <v>*</v>
      </c>
      <c r="I27" s="15" t="str">
        <f>[23]Dezembro!$E$12</f>
        <v>*</v>
      </c>
      <c r="J27" s="15" t="str">
        <f>[23]Dezembro!$E$13</f>
        <v>*</v>
      </c>
      <c r="K27" s="15" t="str">
        <f>[23]Dezembro!$E$14</f>
        <v>*</v>
      </c>
      <c r="L27" s="15" t="str">
        <f>[23]Dezembro!$E$15</f>
        <v>*</v>
      </c>
      <c r="M27" s="15" t="str">
        <f>[23]Dezembro!$E$16</f>
        <v>*</v>
      </c>
      <c r="N27" s="15">
        <f>[23]Dezembro!$E$17</f>
        <v>24</v>
      </c>
      <c r="O27" s="15" t="str">
        <f>[23]Dezembro!$E$18</f>
        <v>*</v>
      </c>
      <c r="P27" s="15" t="str">
        <f>[23]Dezembro!$E$19</f>
        <v>*</v>
      </c>
      <c r="Q27" s="15" t="str">
        <f>[23]Dezembro!$E$20</f>
        <v>*</v>
      </c>
      <c r="R27" s="15" t="str">
        <f>[23]Dezembro!$E$21</f>
        <v>*</v>
      </c>
      <c r="S27" s="15" t="str">
        <f>[23]Dezembro!$E$22</f>
        <v>*</v>
      </c>
      <c r="T27" s="15" t="str">
        <f>[23]Dezembro!$E$23</f>
        <v>*</v>
      </c>
      <c r="U27" s="15" t="str">
        <f>[23]Dezembro!$E$24</f>
        <v>*</v>
      </c>
      <c r="V27" s="15">
        <f>[23]Dezembro!$E$25</f>
        <v>14</v>
      </c>
      <c r="W27" s="15" t="str">
        <f>[23]Dezembro!$E$26</f>
        <v>*</v>
      </c>
      <c r="X27" s="15" t="str">
        <f>[23]Dezembro!$E$27</f>
        <v>*</v>
      </c>
      <c r="Y27" s="15" t="str">
        <f>[23]Dezembro!$E$28</f>
        <v>*</v>
      </c>
      <c r="Z27" s="15" t="str">
        <f>[23]Dezembro!$E$29</f>
        <v>*</v>
      </c>
      <c r="AA27" s="15">
        <f>[23]Dezembro!$E$30</f>
        <v>12</v>
      </c>
      <c r="AB27" s="15" t="str">
        <f>[23]Dezembro!$E$31</f>
        <v>*</v>
      </c>
      <c r="AC27" s="15" t="str">
        <f>[23]Dezembro!$E$32</f>
        <v>*</v>
      </c>
      <c r="AD27" s="15" t="str">
        <f>[23]Dezembro!$E$33</f>
        <v>*</v>
      </c>
      <c r="AE27" s="15" t="str">
        <f>[23]Dezembro!$E$34</f>
        <v>*</v>
      </c>
      <c r="AF27" s="15" t="str">
        <f>[23]Dezembro!$E$35</f>
        <v>*</v>
      </c>
      <c r="AG27" s="30" t="s">
        <v>70</v>
      </c>
    </row>
    <row r="28" spans="1:33" ht="17.100000000000001" customHeight="1" x14ac:dyDescent="0.2">
      <c r="A28" s="14" t="s">
        <v>18</v>
      </c>
      <c r="B28" s="15">
        <f>[24]Dezembro!$E$5</f>
        <v>85</v>
      </c>
      <c r="C28" s="15">
        <f>[24]Dezembro!$E$6</f>
        <v>84.333333333333329</v>
      </c>
      <c r="D28" s="15">
        <f>[24]Dezembro!$E$7</f>
        <v>81.708333333333329</v>
      </c>
      <c r="E28" s="15">
        <f>[24]Dezembro!$E$8</f>
        <v>79.041666666666671</v>
      </c>
      <c r="F28" s="15">
        <f>[24]Dezembro!$E$9</f>
        <v>77.75</v>
      </c>
      <c r="G28" s="15">
        <f>[24]Dezembro!$E$10</f>
        <v>72.958333333333329</v>
      </c>
      <c r="H28" s="15">
        <f>[24]Dezembro!$E$11</f>
        <v>74.833333333333329</v>
      </c>
      <c r="I28" s="15">
        <f>[24]Dezembro!$E$12</f>
        <v>85.916666666666671</v>
      </c>
      <c r="J28" s="15">
        <f>[24]Dezembro!$E$13</f>
        <v>88.875</v>
      </c>
      <c r="K28" s="15">
        <f>[24]Dezembro!$E$14</f>
        <v>86.5</v>
      </c>
      <c r="L28" s="15">
        <f>[24]Dezembro!$E$15</f>
        <v>88.625</v>
      </c>
      <c r="M28" s="15">
        <f>[24]Dezembro!$E$16</f>
        <v>91</v>
      </c>
      <c r="N28" s="15">
        <f>[24]Dezembro!$E$17</f>
        <v>90.75</v>
      </c>
      <c r="O28" s="15">
        <f>[24]Dezembro!$E$18</f>
        <v>84.291666666666671</v>
      </c>
      <c r="P28" s="15">
        <f>[24]Dezembro!$E$19</f>
        <v>67.291666666666671</v>
      </c>
      <c r="Q28" s="15">
        <f>[24]Dezembro!$E$20</f>
        <v>83.833333333333329</v>
      </c>
      <c r="R28" s="15">
        <f>[24]Dezembro!$E$21</f>
        <v>82.791666666666671</v>
      </c>
      <c r="S28" s="15">
        <f>[24]Dezembro!$E$22</f>
        <v>76.791666666666671</v>
      </c>
      <c r="T28" s="15">
        <f>[24]Dezembro!$E$23</f>
        <v>76.125</v>
      </c>
      <c r="U28" s="15">
        <f>[24]Dezembro!$E$24</f>
        <v>86.416666666666671</v>
      </c>
      <c r="V28" s="15">
        <f>[24]Dezembro!$E$25</f>
        <v>88.791666666666671</v>
      </c>
      <c r="W28" s="15">
        <f>[24]Dezembro!$E$26</f>
        <v>89.333333333333329</v>
      </c>
      <c r="X28" s="15">
        <f>[24]Dezembro!$E$27</f>
        <v>90</v>
      </c>
      <c r="Y28" s="15">
        <f>[24]Dezembro!$E$28</f>
        <v>82.041666666666671</v>
      </c>
      <c r="Z28" s="15">
        <f>[24]Dezembro!$E$29</f>
        <v>76.958333333333329</v>
      </c>
      <c r="AA28" s="15">
        <f>[24]Dezembro!$E$30</f>
        <v>73.875</v>
      </c>
      <c r="AB28" s="15">
        <f>[24]Dezembro!$E$31</f>
        <v>72.541666666666671</v>
      </c>
      <c r="AC28" s="15">
        <f>[24]Dezembro!$E$32</f>
        <v>72.666666666666671</v>
      </c>
      <c r="AD28" s="15">
        <f>[24]Dezembro!$E$33</f>
        <v>69.833333333333329</v>
      </c>
      <c r="AE28" s="15" t="str">
        <f>[24]Dezembro!$E$34</f>
        <v>*</v>
      </c>
      <c r="AF28" s="15">
        <f>[24]Dezembro!$E$35</f>
        <v>73.384615384615387</v>
      </c>
      <c r="AG28" s="30">
        <f t="shared" si="2"/>
        <v>81.141987179487174</v>
      </c>
    </row>
    <row r="29" spans="1:33" ht="17.100000000000001" customHeight="1" x14ac:dyDescent="0.2">
      <c r="A29" s="14" t="s">
        <v>19</v>
      </c>
      <c r="B29" s="15">
        <f>[25]Dezembro!$E$5</f>
        <v>68.916666666666671</v>
      </c>
      <c r="C29" s="15">
        <f>[25]Dezembro!$E$6</f>
        <v>70</v>
      </c>
      <c r="D29" s="15">
        <f>[25]Dezembro!$E$7</f>
        <v>80.857142857142861</v>
      </c>
      <c r="E29" s="15">
        <f>[25]Dezembro!$E$8</f>
        <v>78.590909090909093</v>
      </c>
      <c r="F29" s="15">
        <f>[25]Dezembro!$E$9</f>
        <v>68.583333333333329</v>
      </c>
      <c r="G29" s="15">
        <f>[25]Dezembro!$E$10</f>
        <v>76.291666666666671</v>
      </c>
      <c r="H29" s="15">
        <f>[25]Dezembro!$E$11</f>
        <v>92.333333333333329</v>
      </c>
      <c r="I29" s="15">
        <f>[25]Dezembro!$E$12</f>
        <v>94.428571428571431</v>
      </c>
      <c r="J29" s="15" t="str">
        <f>[25]Dezembro!$E$13</f>
        <v>*</v>
      </c>
      <c r="K29" s="15">
        <f>[25]Dezembro!$E$14</f>
        <v>87.272727272727266</v>
      </c>
      <c r="L29" s="15">
        <f>[25]Dezembro!$E$15</f>
        <v>88.888888888888886</v>
      </c>
      <c r="M29" s="15">
        <f>[25]Dezembro!$E$16</f>
        <v>62.214285714285715</v>
      </c>
      <c r="N29" s="15">
        <f>[25]Dezembro!$E$17</f>
        <v>70.75</v>
      </c>
      <c r="O29" s="15">
        <f>[25]Dezembro!$E$18</f>
        <v>70.545454545454547</v>
      </c>
      <c r="P29" s="15">
        <f>[25]Dezembro!$E$19</f>
        <v>67.208333333333329</v>
      </c>
      <c r="Q29" s="15">
        <f>[25]Dezembro!$E$20</f>
        <v>73.666666666666671</v>
      </c>
      <c r="R29" s="15">
        <f>[25]Dezembro!$E$21</f>
        <v>70.041666666666671</v>
      </c>
      <c r="S29" s="15">
        <f>[25]Dezembro!$E$22</f>
        <v>70.043478260869563</v>
      </c>
      <c r="T29" s="15">
        <f>[25]Dezembro!$E$23</f>
        <v>79.684210526315795</v>
      </c>
      <c r="U29" s="15">
        <f>[25]Dezembro!$E$24</f>
        <v>83.8</v>
      </c>
      <c r="V29" s="15">
        <f>[25]Dezembro!$E$25</f>
        <v>82.2</v>
      </c>
      <c r="W29" s="15">
        <f>[25]Dezembro!$E$26</f>
        <v>81.285714285714292</v>
      </c>
      <c r="X29" s="15">
        <f>[25]Dezembro!$E$27</f>
        <v>80.058823529411768</v>
      </c>
      <c r="Y29" s="15">
        <f>[25]Dezembro!$E$28</f>
        <v>65.307692307692307</v>
      </c>
      <c r="Z29" s="15">
        <f>[25]Dezembro!$E$29</f>
        <v>68.349999999999994</v>
      </c>
      <c r="AA29" s="15">
        <f>[25]Dezembro!$E$30</f>
        <v>67.130434782608702</v>
      </c>
      <c r="AB29" s="15">
        <f>[25]Dezembro!$E$31</f>
        <v>65.708333333333329</v>
      </c>
      <c r="AC29" s="15">
        <f>[25]Dezembro!$E$32</f>
        <v>73.285714285714292</v>
      </c>
      <c r="AD29" s="15">
        <f>[25]Dezembro!$E$33</f>
        <v>87.5</v>
      </c>
      <c r="AE29" s="15">
        <f>[25]Dezembro!$E$34</f>
        <v>84.461538461538467</v>
      </c>
      <c r="AF29" s="15">
        <f>[25]Dezembro!$E$35</f>
        <v>64.916666666666671</v>
      </c>
      <c r="AG29" s="30">
        <f t="shared" si="2"/>
        <v>75.810741763483719</v>
      </c>
    </row>
    <row r="30" spans="1:33" ht="17.100000000000001" customHeight="1" x14ac:dyDescent="0.2">
      <c r="A30" s="14" t="s">
        <v>31</v>
      </c>
      <c r="B30" s="15">
        <f>[26]Dezembro!$E$5</f>
        <v>70.666666666666671</v>
      </c>
      <c r="C30" s="15">
        <f>[26]Dezembro!$E$6</f>
        <v>72.041666666666671</v>
      </c>
      <c r="D30" s="15">
        <f>[26]Dezembro!$E$7</f>
        <v>81.125</v>
      </c>
      <c r="E30" s="15">
        <f>[26]Dezembro!$E$8</f>
        <v>69.083333333333329</v>
      </c>
      <c r="F30" s="15">
        <f>[26]Dezembro!$E$9</f>
        <v>60.583333333333336</v>
      </c>
      <c r="G30" s="15">
        <f>[26]Dezembro!$E$10</f>
        <v>68.333333333333329</v>
      </c>
      <c r="H30" s="15">
        <f>[26]Dezembro!$E$11</f>
        <v>76</v>
      </c>
      <c r="I30" s="15">
        <f>[26]Dezembro!$E$12</f>
        <v>81.666666666666671</v>
      </c>
      <c r="J30" s="15">
        <f>[26]Dezembro!$E$13</f>
        <v>85.916666666666671</v>
      </c>
      <c r="K30" s="15">
        <f>[26]Dezembro!$E$14</f>
        <v>83.333333333333329</v>
      </c>
      <c r="L30" s="15">
        <f>[26]Dezembro!$E$15</f>
        <v>86.541666666666671</v>
      </c>
      <c r="M30" s="15">
        <f>[26]Dezembro!$E$16</f>
        <v>77.666666666666671</v>
      </c>
      <c r="N30" s="15">
        <f>[26]Dezembro!$E$17</f>
        <v>82.166666666666671</v>
      </c>
      <c r="O30" s="15">
        <f>[26]Dezembro!$E$18</f>
        <v>78.291666666666671</v>
      </c>
      <c r="P30" s="15">
        <f>[26]Dezembro!$E$19</f>
        <v>70.666666666666671</v>
      </c>
      <c r="Q30" s="15">
        <f>[26]Dezembro!$E$20</f>
        <v>72.583333333333329</v>
      </c>
      <c r="R30" s="15">
        <f>[26]Dezembro!$E$21</f>
        <v>77.25</v>
      </c>
      <c r="S30" s="15">
        <f>[26]Dezembro!$E$22</f>
        <v>69.25</v>
      </c>
      <c r="T30" s="15">
        <f>[26]Dezembro!$E$23</f>
        <v>64.916666666666671</v>
      </c>
      <c r="U30" s="15">
        <f>[26]Dezembro!$E$24</f>
        <v>79.875</v>
      </c>
      <c r="V30" s="15">
        <f>[26]Dezembro!$E$25</f>
        <v>86.708333333333329</v>
      </c>
      <c r="W30" s="15">
        <f>[26]Dezembro!$E$26</f>
        <v>78.958333333333329</v>
      </c>
      <c r="X30" s="15">
        <f>[26]Dezembro!$E$27</f>
        <v>86.458333333333329</v>
      </c>
      <c r="Y30" s="15">
        <f>[26]Dezembro!$E$28</f>
        <v>75.25</v>
      </c>
      <c r="Z30" s="15">
        <f>[26]Dezembro!$E$29</f>
        <v>70.583333333333329</v>
      </c>
      <c r="AA30" s="15">
        <f>[26]Dezembro!$E$30</f>
        <v>67.083333333333329</v>
      </c>
      <c r="AB30" s="15">
        <f>[26]Dezembro!$E$31</f>
        <v>66.291666666666671</v>
      </c>
      <c r="AC30" s="15">
        <f>[26]Dezembro!$E$32</f>
        <v>66.291666666666671</v>
      </c>
      <c r="AD30" s="15">
        <f>[26]Dezembro!$E$33</f>
        <v>76.25</v>
      </c>
      <c r="AE30" s="15">
        <f>[26]Dezembro!$E$34</f>
        <v>85.75</v>
      </c>
      <c r="AF30" s="15">
        <f>[26]Dezembro!$E$35</f>
        <v>86.166666666666671</v>
      </c>
      <c r="AG30" s="30">
        <f t="shared" si="2"/>
        <v>75.92741935483869</v>
      </c>
    </row>
    <row r="31" spans="1:33" ht="17.100000000000001" customHeight="1" x14ac:dyDescent="0.2">
      <c r="A31" s="14" t="s">
        <v>51</v>
      </c>
      <c r="B31" s="15">
        <f>[27]Dezembro!$E$5</f>
        <v>77.791666666666671</v>
      </c>
      <c r="C31" s="15">
        <f>[27]Dezembro!$E$6</f>
        <v>72.75</v>
      </c>
      <c r="D31" s="15">
        <f>[27]Dezembro!$E$7</f>
        <v>74.458333333333329</v>
      </c>
      <c r="E31" s="15">
        <f>[27]Dezembro!$E$8</f>
        <v>77.291666666666671</v>
      </c>
      <c r="F31" s="15">
        <f>[27]Dezembro!$E$9</f>
        <v>74.458333333333329</v>
      </c>
      <c r="G31" s="15">
        <f>[27]Dezembro!$E$10</f>
        <v>69.541666666666671</v>
      </c>
      <c r="H31" s="15">
        <f>[27]Dezembro!$E$11</f>
        <v>70.125</v>
      </c>
      <c r="I31" s="15">
        <f>[27]Dezembro!$E$12</f>
        <v>82.625</v>
      </c>
      <c r="J31" s="15">
        <f>[27]Dezembro!$E$13</f>
        <v>80.833333333333329</v>
      </c>
      <c r="K31" s="15">
        <f>[27]Dezembro!$E$14</f>
        <v>78.416666666666671</v>
      </c>
      <c r="L31" s="15">
        <f>[27]Dezembro!$E$15</f>
        <v>84.875</v>
      </c>
      <c r="M31" s="15">
        <f>[27]Dezembro!$E$16</f>
        <v>76.833333333333329</v>
      </c>
      <c r="N31" s="15">
        <f>[27]Dezembro!$E$17</f>
        <v>81.125</v>
      </c>
      <c r="O31" s="15">
        <f>[27]Dezembro!$E$18</f>
        <v>87.25</v>
      </c>
      <c r="P31" s="15">
        <f>[27]Dezembro!$E$19</f>
        <v>77.166666666666671</v>
      </c>
      <c r="Q31" s="15">
        <f>[27]Dezembro!$E$20</f>
        <v>82.791666666666671</v>
      </c>
      <c r="R31" s="15">
        <f>[27]Dezembro!$E$21</f>
        <v>82.291666666666671</v>
      </c>
      <c r="S31" s="15">
        <f>[27]Dezembro!$E$22</f>
        <v>72.833333333333329</v>
      </c>
      <c r="T31" s="15">
        <f>[27]Dezembro!$E$23</f>
        <v>69.333333333333329</v>
      </c>
      <c r="U31" s="15">
        <f>[27]Dezembro!$E$24</f>
        <v>81.75</v>
      </c>
      <c r="V31" s="15">
        <f>[27]Dezembro!$E$25</f>
        <v>83.75</v>
      </c>
      <c r="W31" s="15">
        <f>[27]Dezembro!$E$26</f>
        <v>81.833333333333329</v>
      </c>
      <c r="X31" s="15">
        <f>[27]Dezembro!$E$27</f>
        <v>80.916666666666671</v>
      </c>
      <c r="Y31" s="15">
        <f>[27]Dezembro!$E$28</f>
        <v>75.666666666666671</v>
      </c>
      <c r="Z31" s="15">
        <f>[27]Dezembro!$E$29</f>
        <v>83.5</v>
      </c>
      <c r="AA31" s="15">
        <f>[27]Dezembro!$E$30</f>
        <v>70.166666666666671</v>
      </c>
      <c r="AB31" s="15">
        <f>[27]Dezembro!$E$31</f>
        <v>69.208333333333329</v>
      </c>
      <c r="AC31" s="15">
        <f>[27]Dezembro!$E$32</f>
        <v>70.083333333333329</v>
      </c>
      <c r="AD31" s="15">
        <f>[27]Dezembro!$E$33</f>
        <v>80.791666666666671</v>
      </c>
      <c r="AE31" s="15">
        <f>[27]Dezembro!$E$34</f>
        <v>84</v>
      </c>
      <c r="AF31" s="15">
        <f>[27]Dezembro!$E$35</f>
        <v>77.208333333333329</v>
      </c>
      <c r="AG31" s="30">
        <f t="shared" ref="AG31" si="3">AVERAGE(B31:AF31)</f>
        <v>77.795698924731198</v>
      </c>
    </row>
    <row r="32" spans="1:33" ht="17.100000000000001" customHeight="1" x14ac:dyDescent="0.2">
      <c r="A32" s="14" t="s">
        <v>20</v>
      </c>
      <c r="B32" s="15">
        <f>[28]Dezembro!$E$5</f>
        <v>57.833333333333336</v>
      </c>
      <c r="C32" s="15">
        <f>[28]Dezembro!$E$6</f>
        <v>68.5</v>
      </c>
      <c r="D32" s="15">
        <f>[28]Dezembro!$E$7</f>
        <v>67.666666666666671</v>
      </c>
      <c r="E32" s="15">
        <f>[28]Dezembro!$E$8</f>
        <v>63.583333333333336</v>
      </c>
      <c r="F32" s="15">
        <f>[28]Dezembro!$E$9</f>
        <v>49.125</v>
      </c>
      <c r="G32" s="15">
        <f>[28]Dezembro!$E$10</f>
        <v>62.916666666666664</v>
      </c>
      <c r="H32" s="15">
        <f>[28]Dezembro!$E$11</f>
        <v>60.958333333333336</v>
      </c>
      <c r="I32" s="15">
        <f>[28]Dezembro!$E$12</f>
        <v>57.708333333333336</v>
      </c>
      <c r="J32" s="15">
        <f>[28]Dezembro!$E$13</f>
        <v>71.458333333333329</v>
      </c>
      <c r="K32" s="15">
        <f>[28]Dezembro!$E$14</f>
        <v>79.333333333333329</v>
      </c>
      <c r="L32" s="15">
        <f>[28]Dezembro!$E$15</f>
        <v>71.541666666666671</v>
      </c>
      <c r="M32" s="15">
        <f>[28]Dezembro!$E$16</f>
        <v>75.666666666666671</v>
      </c>
      <c r="N32" s="15">
        <f>[28]Dezembro!$E$17</f>
        <v>72.458333333333329</v>
      </c>
      <c r="O32" s="15">
        <f>[28]Dezembro!$E$18</f>
        <v>68.166666666666671</v>
      </c>
      <c r="P32" s="15">
        <f>[28]Dezembro!$E$19</f>
        <v>62.916666666666664</v>
      </c>
      <c r="Q32" s="15">
        <f>[28]Dezembro!$E$20</f>
        <v>61.5</v>
      </c>
      <c r="R32" s="15">
        <f>[28]Dezembro!$E$21</f>
        <v>60.666666666666664</v>
      </c>
      <c r="S32" s="15">
        <f>[28]Dezembro!$E$22</f>
        <v>54.416666666666664</v>
      </c>
      <c r="T32" s="15">
        <f>[28]Dezembro!$E$23</f>
        <v>74.166666666666671</v>
      </c>
      <c r="U32" s="15">
        <f>[28]Dezembro!$E$24</f>
        <v>78.375</v>
      </c>
      <c r="V32" s="15">
        <f>[28]Dezembro!$E$25</f>
        <v>86.166666666666671</v>
      </c>
      <c r="W32" s="15">
        <f>[28]Dezembro!$E$26</f>
        <v>75.375</v>
      </c>
      <c r="X32" s="15">
        <f>[28]Dezembro!$E$27</f>
        <v>64.5</v>
      </c>
      <c r="Y32" s="15">
        <f>[28]Dezembro!$E$28</f>
        <v>62.916666666666664</v>
      </c>
      <c r="Z32" s="15">
        <f>[28]Dezembro!$E$29</f>
        <v>59</v>
      </c>
      <c r="AA32" s="15">
        <f>[28]Dezembro!$E$30</f>
        <v>56.5</v>
      </c>
      <c r="AB32" s="15">
        <f>[28]Dezembro!$E$31</f>
        <v>56.958333333333336</v>
      </c>
      <c r="AC32" s="15">
        <f>[28]Dezembro!$E$32</f>
        <v>65.041666666666671</v>
      </c>
      <c r="AD32" s="15">
        <f>[28]Dezembro!$E$33</f>
        <v>61.75</v>
      </c>
      <c r="AE32" s="15">
        <f>[28]Dezembro!$E$34</f>
        <v>70.833333333333329</v>
      </c>
      <c r="AF32" s="15">
        <f>[28]Dezembro!$E$35</f>
        <v>71.208333333333329</v>
      </c>
      <c r="AG32" s="30">
        <f t="shared" si="2"/>
        <v>66.103494623655919</v>
      </c>
    </row>
    <row r="33" spans="1:34" s="5" customFormat="1" ht="17.100000000000001" customHeight="1" thickBot="1" x14ac:dyDescent="0.25">
      <c r="A33" s="24" t="s">
        <v>34</v>
      </c>
      <c r="B33" s="25">
        <f t="shared" ref="B33:AG33" si="4">AVERAGE(B5:B32)</f>
        <v>69.101851851851848</v>
      </c>
      <c r="C33" s="25">
        <f t="shared" si="4"/>
        <v>74.666666666666671</v>
      </c>
      <c r="D33" s="25">
        <f t="shared" si="4"/>
        <v>79.386684303350989</v>
      </c>
      <c r="E33" s="25">
        <f t="shared" si="4"/>
        <v>73.048561006894346</v>
      </c>
      <c r="F33" s="25">
        <f t="shared" si="4"/>
        <v>66.929012345679013</v>
      </c>
      <c r="G33" s="25">
        <f t="shared" si="4"/>
        <v>68.776234567901255</v>
      </c>
      <c r="H33" s="25">
        <f t="shared" si="4"/>
        <v>77.378086419753075</v>
      </c>
      <c r="I33" s="25">
        <f t="shared" si="4"/>
        <v>80.410317460317472</v>
      </c>
      <c r="J33" s="25">
        <f t="shared" si="4"/>
        <v>84.256340579710155</v>
      </c>
      <c r="K33" s="25">
        <f t="shared" si="4"/>
        <v>82.841243816123068</v>
      </c>
      <c r="L33" s="25">
        <f t="shared" si="4"/>
        <v>82.295114870203847</v>
      </c>
      <c r="M33" s="25">
        <f t="shared" si="4"/>
        <v>76.263735235957455</v>
      </c>
      <c r="N33" s="25">
        <f t="shared" si="4"/>
        <v>74.085968082885316</v>
      </c>
      <c r="O33" s="25">
        <f t="shared" si="4"/>
        <v>75.954940828005846</v>
      </c>
      <c r="P33" s="25">
        <f t="shared" si="4"/>
        <v>66.018570391119425</v>
      </c>
      <c r="Q33" s="25">
        <f t="shared" si="4"/>
        <v>72.010897435897434</v>
      </c>
      <c r="R33" s="25">
        <f t="shared" si="4"/>
        <v>73.102709790209801</v>
      </c>
      <c r="S33" s="25">
        <f t="shared" si="4"/>
        <v>69.71758133171177</v>
      </c>
      <c r="T33" s="25">
        <f t="shared" si="4"/>
        <v>73.426608431614142</v>
      </c>
      <c r="U33" s="25">
        <f t="shared" si="4"/>
        <v>82.610897435897442</v>
      </c>
      <c r="V33" s="25">
        <f t="shared" si="4"/>
        <v>81.873266856600168</v>
      </c>
      <c r="W33" s="25">
        <f t="shared" si="4"/>
        <v>81.282142857142844</v>
      </c>
      <c r="X33" s="25">
        <f t="shared" si="4"/>
        <v>80.815482436006732</v>
      </c>
      <c r="Y33" s="25">
        <f t="shared" si="4"/>
        <v>75.856429681429688</v>
      </c>
      <c r="Z33" s="25">
        <f t="shared" si="4"/>
        <v>72.415460157126816</v>
      </c>
      <c r="AA33" s="25">
        <f t="shared" si="4"/>
        <v>65.287590579710141</v>
      </c>
      <c r="AB33" s="25">
        <f t="shared" si="4"/>
        <v>67.734006734006726</v>
      </c>
      <c r="AC33" s="25">
        <f t="shared" si="4"/>
        <v>71.238977072310405</v>
      </c>
      <c r="AD33" s="25">
        <f t="shared" si="4"/>
        <v>74.395061728395078</v>
      </c>
      <c r="AE33" s="25">
        <f t="shared" si="4"/>
        <v>80.234097633136116</v>
      </c>
      <c r="AF33" s="25">
        <f t="shared" si="4"/>
        <v>77.011633428300101</v>
      </c>
      <c r="AG33" s="30">
        <f t="shared" si="4"/>
        <v>75.281428204816024</v>
      </c>
      <c r="AH33" s="8"/>
    </row>
    <row r="34" spans="1:34" x14ac:dyDescent="0.2">
      <c r="A34" s="83"/>
      <c r="B34" s="84"/>
      <c r="C34" s="84"/>
      <c r="D34" s="84" t="s">
        <v>64</v>
      </c>
      <c r="E34" s="84"/>
      <c r="F34" s="84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</row>
    <row r="35" spans="1:34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66"/>
    </row>
    <row r="36" spans="1:34" ht="13.5" thickBot="1" x14ac:dyDescent="0.25">
      <c r="A36" s="71"/>
      <c r="B36" s="73"/>
      <c r="C36" s="73"/>
      <c r="D36" s="73"/>
      <c r="E36" s="73"/>
      <c r="F36" s="73"/>
      <c r="G36" s="73"/>
      <c r="H36" s="73"/>
      <c r="I36" s="73"/>
      <c r="J36" s="78"/>
      <c r="K36" s="78"/>
      <c r="L36" s="78"/>
      <c r="M36" s="78" t="s">
        <v>54</v>
      </c>
      <c r="N36" s="78"/>
      <c r="O36" s="78"/>
      <c r="P36" s="78"/>
      <c r="Q36" s="73"/>
      <c r="R36" s="73"/>
      <c r="S36" s="73"/>
      <c r="T36" s="124" t="s">
        <v>67</v>
      </c>
      <c r="U36" s="124"/>
      <c r="V36" s="124"/>
      <c r="W36" s="124"/>
      <c r="X36" s="124"/>
      <c r="Y36" s="78"/>
      <c r="Z36" s="78"/>
      <c r="AA36" s="78"/>
      <c r="AB36" s="78"/>
      <c r="AC36" s="73"/>
      <c r="AD36" s="73"/>
      <c r="AE36" s="73"/>
      <c r="AF36" s="73"/>
      <c r="AG36" s="75"/>
    </row>
    <row r="39" spans="1:34" x14ac:dyDescent="0.2">
      <c r="L39" s="2" t="s">
        <v>52</v>
      </c>
      <c r="U39" s="2" t="s">
        <v>52</v>
      </c>
    </row>
    <row r="40" spans="1:34" x14ac:dyDescent="0.2">
      <c r="H40" s="2" t="s">
        <v>52</v>
      </c>
    </row>
    <row r="41" spans="1:34" x14ac:dyDescent="0.2">
      <c r="AC41" s="2" t="s">
        <v>52</v>
      </c>
    </row>
    <row r="48" spans="1:34" x14ac:dyDescent="0.2">
      <c r="J48" s="2" t="s">
        <v>52</v>
      </c>
    </row>
  </sheetData>
  <sheetProtection password="C6EC" sheet="1" objects="1" scenarios="1"/>
  <mergeCells count="36">
    <mergeCell ref="Z3:Z4"/>
    <mergeCell ref="AE3:AE4"/>
    <mergeCell ref="AA3:AA4"/>
    <mergeCell ref="AB3:AB4"/>
    <mergeCell ref="AC3:AC4"/>
    <mergeCell ref="AD3:AD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35:X35"/>
    <mergeCell ref="T36:X36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C16" zoomScale="90" zoomScaleNormal="90" workbookViewId="0">
      <selection activeCell="U41" sqref="U41"/>
    </sheetView>
  </sheetViews>
  <sheetFormatPr defaultRowHeight="12.75" x14ac:dyDescent="0.2"/>
  <cols>
    <col min="1" max="1" width="19.140625" style="2" customWidth="1"/>
    <col min="2" max="13" width="6.28515625" style="2" customWidth="1"/>
    <col min="14" max="14" width="6.42578125" style="2" customWidth="1"/>
    <col min="15" max="15" width="6.28515625" style="2" customWidth="1"/>
    <col min="16" max="16" width="6.140625" style="2" customWidth="1"/>
    <col min="17" max="17" width="6" style="2" customWidth="1"/>
    <col min="18" max="19" width="6.140625" style="2" customWidth="1"/>
    <col min="20" max="20" width="6.7109375" style="2" customWidth="1"/>
    <col min="21" max="22" width="6.28515625" style="2" customWidth="1"/>
    <col min="23" max="23" width="6.42578125" style="2" bestFit="1" customWidth="1"/>
    <col min="24" max="27" width="6.140625" style="2" customWidth="1"/>
    <col min="28" max="28" width="6.28515625" style="2" customWidth="1"/>
    <col min="29" max="29" width="6.42578125" style="2" customWidth="1"/>
    <col min="30" max="30" width="6.140625" style="2" customWidth="1"/>
    <col min="31" max="31" width="6" style="2" customWidth="1"/>
    <col min="32" max="32" width="6.140625" style="2" customWidth="1"/>
    <col min="33" max="33" width="7.1406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123" t="s">
        <v>26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</row>
    <row r="2" spans="1:35" s="4" customFormat="1" ht="20.100000000000001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7"/>
    </row>
    <row r="3" spans="1:35" s="5" customFormat="1" ht="20.100000000000001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28" t="s">
        <v>41</v>
      </c>
      <c r="AH3" s="33" t="s">
        <v>40</v>
      </c>
      <c r="AI3" s="8"/>
    </row>
    <row r="4" spans="1:35" s="5" customFormat="1" ht="20.100000000000001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  <c r="AH4" s="33" t="s">
        <v>39</v>
      </c>
      <c r="AI4" s="8"/>
    </row>
    <row r="5" spans="1:35" s="5" customFormat="1" ht="20.100000000000001" customHeight="1" x14ac:dyDescent="0.2">
      <c r="A5" s="14" t="s">
        <v>47</v>
      </c>
      <c r="B5" s="15">
        <f>[1]Dezembro!$F$5</f>
        <v>72</v>
      </c>
      <c r="C5" s="15">
        <f>[1]Dezembro!$F$6</f>
        <v>91</v>
      </c>
      <c r="D5" s="15">
        <f>[1]Dezembro!$F$7</f>
        <v>96</v>
      </c>
      <c r="E5" s="15">
        <f>[1]Dezembro!$F$8</f>
        <v>95</v>
      </c>
      <c r="F5" s="15">
        <f>[1]Dezembro!$F$9</f>
        <v>92</v>
      </c>
      <c r="G5" s="15">
        <f>[1]Dezembro!$F$10</f>
        <v>90</v>
      </c>
      <c r="H5" s="15">
        <f>[1]Dezembro!$F$11</f>
        <v>96</v>
      </c>
      <c r="I5" s="15">
        <f>[1]Dezembro!$F$12</f>
        <v>97</v>
      </c>
      <c r="J5" s="15">
        <f>[1]Dezembro!$F$13</f>
        <v>97</v>
      </c>
      <c r="K5" s="15">
        <f>[1]Dezembro!$F$14</f>
        <v>91</v>
      </c>
      <c r="L5" s="15">
        <f>[1]Dezembro!$F$15</f>
        <v>94</v>
      </c>
      <c r="M5" s="15">
        <f>[1]Dezembro!$F$16</f>
        <v>94</v>
      </c>
      <c r="N5" s="15">
        <f>[1]Dezembro!$F$17</f>
        <v>96</v>
      </c>
      <c r="O5" s="15">
        <f>[1]Dezembro!$F$18</f>
        <v>96</v>
      </c>
      <c r="P5" s="15">
        <f>[1]Dezembro!$F$19</f>
        <v>83</v>
      </c>
      <c r="Q5" s="15">
        <f>[1]Dezembro!$F$20</f>
        <v>83</v>
      </c>
      <c r="R5" s="15">
        <f>[1]Dezembro!$F$21</f>
        <v>87</v>
      </c>
      <c r="S5" s="15">
        <f>[1]Dezembro!$F$22</f>
        <v>92</v>
      </c>
      <c r="T5" s="15">
        <f>[1]Dezembro!$F$23</f>
        <v>93</v>
      </c>
      <c r="U5" s="15">
        <f>[1]Dezembro!$F$24</f>
        <v>97</v>
      </c>
      <c r="V5" s="15">
        <f>[1]Dezembro!$F$25</f>
        <v>96</v>
      </c>
      <c r="W5" s="15">
        <f>[1]Dezembro!$F$26</f>
        <v>96</v>
      </c>
      <c r="X5" s="15">
        <f>[1]Dezembro!$F$27</f>
        <v>97</v>
      </c>
      <c r="Y5" s="15">
        <f>[1]Dezembro!$F$28</f>
        <v>94</v>
      </c>
      <c r="Z5" s="15">
        <f>[1]Dezembro!$F$29</f>
        <v>96</v>
      </c>
      <c r="AA5" s="15">
        <f>[1]Dezembro!$F$30</f>
        <v>96</v>
      </c>
      <c r="AB5" s="15">
        <f>[1]Dezembro!$F$31</f>
        <v>93</v>
      </c>
      <c r="AC5" s="15">
        <f>[1]Dezembro!$F$32</f>
        <v>93</v>
      </c>
      <c r="AD5" s="15">
        <f>[1]Dezembro!$F$33</f>
        <v>92</v>
      </c>
      <c r="AE5" s="15">
        <f>[1]Dezembro!$F$34</f>
        <v>93</v>
      </c>
      <c r="AF5" s="15">
        <f>[1]Dezembro!$F$35</f>
        <v>96</v>
      </c>
      <c r="AG5" s="29">
        <f>MAX(B5:AF5)</f>
        <v>97</v>
      </c>
      <c r="AH5" s="34">
        <f>AVERAGE(B5:AF5)</f>
        <v>92.709677419354833</v>
      </c>
      <c r="AI5" s="8"/>
    </row>
    <row r="6" spans="1:35" ht="17.100000000000001" customHeight="1" x14ac:dyDescent="0.2">
      <c r="A6" s="14" t="s">
        <v>0</v>
      </c>
      <c r="B6" s="15">
        <f>[2]Dezembro!$F$5</f>
        <v>90</v>
      </c>
      <c r="C6" s="15">
        <f>[2]Dezembro!$F$6</f>
        <v>89</v>
      </c>
      <c r="D6" s="15">
        <f>[2]Dezembro!$F$7</f>
        <v>96</v>
      </c>
      <c r="E6" s="15">
        <f>[2]Dezembro!$F$8</f>
        <v>97</v>
      </c>
      <c r="F6" s="15">
        <f>[2]Dezembro!$F$9</f>
        <v>97</v>
      </c>
      <c r="G6" s="15">
        <f>[2]Dezembro!$F$10</f>
        <v>94</v>
      </c>
      <c r="H6" s="15">
        <f>[2]Dezembro!$F$11</f>
        <v>96</v>
      </c>
      <c r="I6" s="15">
        <f>[2]Dezembro!$F$12</f>
        <v>97</v>
      </c>
      <c r="J6" s="15">
        <f>[2]Dezembro!$F$13</f>
        <v>97</v>
      </c>
      <c r="K6" s="15">
        <f>[2]Dezembro!$F$14</f>
        <v>97</v>
      </c>
      <c r="L6" s="15">
        <f>[2]Dezembro!$F$15</f>
        <v>97</v>
      </c>
      <c r="M6" s="15">
        <f>[2]Dezembro!$F$16</f>
        <v>98</v>
      </c>
      <c r="N6" s="15">
        <f>[2]Dezembro!$F$17</f>
        <v>96</v>
      </c>
      <c r="O6" s="15">
        <f>[2]Dezembro!$F$18</f>
        <v>94</v>
      </c>
      <c r="P6" s="15">
        <f>[2]Dezembro!$F$19</f>
        <v>83</v>
      </c>
      <c r="Q6" s="15">
        <f>[2]Dezembro!$F$20</f>
        <v>87</v>
      </c>
      <c r="R6" s="15">
        <f>[2]Dezembro!$F$21</f>
        <v>96</v>
      </c>
      <c r="S6" s="15">
        <f>[2]Dezembro!$F$22</f>
        <v>96</v>
      </c>
      <c r="T6" s="15">
        <f>[2]Dezembro!$F$23</f>
        <v>96</v>
      </c>
      <c r="U6" s="15">
        <f>[2]Dezembro!$F$24</f>
        <v>97</v>
      </c>
      <c r="V6" s="15">
        <f>[2]Dezembro!$F$25</f>
        <v>97</v>
      </c>
      <c r="W6" s="15">
        <f>[2]Dezembro!$F$26</f>
        <v>97</v>
      </c>
      <c r="X6" s="15">
        <f>[2]Dezembro!$F$27</f>
        <v>98</v>
      </c>
      <c r="Y6" s="15">
        <f>[2]Dezembro!$F$28</f>
        <v>97</v>
      </c>
      <c r="Z6" s="15">
        <f>[2]Dezembro!$F$29</f>
        <v>97</v>
      </c>
      <c r="AA6" s="15">
        <f>[2]Dezembro!$F$30</f>
        <v>97</v>
      </c>
      <c r="AB6" s="15">
        <f>[2]Dezembro!$F$31</f>
        <v>92</v>
      </c>
      <c r="AC6" s="15">
        <f>[2]Dezembro!$F$32</f>
        <v>96</v>
      </c>
      <c r="AD6" s="15">
        <f>[2]Dezembro!$F$33</f>
        <v>97</v>
      </c>
      <c r="AE6" s="15">
        <f>[2]Dezembro!$F$34</f>
        <v>97</v>
      </c>
      <c r="AF6" s="15">
        <f>[2]Dezembro!$F$35</f>
        <v>98</v>
      </c>
      <c r="AG6" s="30">
        <f>MAX(B6:AF6)</f>
        <v>98</v>
      </c>
      <c r="AH6" s="32">
        <f t="shared" ref="AH6:AH16" si="1">AVERAGE(B6:AF6)</f>
        <v>95.258064516129039</v>
      </c>
    </row>
    <row r="7" spans="1:35" ht="17.100000000000001" customHeight="1" x14ac:dyDescent="0.2">
      <c r="A7" s="14" t="s">
        <v>1</v>
      </c>
      <c r="B7" s="15">
        <f>[3]Dezembro!$F$5</f>
        <v>79</v>
      </c>
      <c r="C7" s="15">
        <f>[3]Dezembro!$F$6</f>
        <v>95</v>
      </c>
      <c r="D7" s="15">
        <f>[3]Dezembro!$F$7</f>
        <v>94</v>
      </c>
      <c r="E7" s="15">
        <f>[3]Dezembro!$F$8</f>
        <v>96</v>
      </c>
      <c r="F7" s="15">
        <f>[3]Dezembro!$F$9</f>
        <v>95</v>
      </c>
      <c r="G7" s="15">
        <f>[3]Dezembro!$F$10</f>
        <v>93</v>
      </c>
      <c r="H7" s="15">
        <f>[3]Dezembro!$F$11</f>
        <v>88</v>
      </c>
      <c r="I7" s="15">
        <f>[3]Dezembro!$F$12</f>
        <v>95</v>
      </c>
      <c r="J7" s="15">
        <f>[3]Dezembro!$F$13</f>
        <v>93</v>
      </c>
      <c r="K7" s="15">
        <f>[3]Dezembro!$F$14</f>
        <v>95</v>
      </c>
      <c r="L7" s="15">
        <f>[3]Dezembro!$F$15</f>
        <v>95</v>
      </c>
      <c r="M7" s="15">
        <f>[3]Dezembro!$F$16</f>
        <v>96</v>
      </c>
      <c r="N7" s="15">
        <f>[3]Dezembro!$F$17</f>
        <v>96</v>
      </c>
      <c r="O7" s="15">
        <f>[3]Dezembro!$F$18</f>
        <v>94</v>
      </c>
      <c r="P7" s="15">
        <f>[3]Dezembro!$F$19</f>
        <v>80</v>
      </c>
      <c r="Q7" s="15">
        <f>[3]Dezembro!$F$20</f>
        <v>86</v>
      </c>
      <c r="R7" s="15">
        <f>[3]Dezembro!$F$21</f>
        <v>88</v>
      </c>
      <c r="S7" s="15">
        <f>[3]Dezembro!$F$22</f>
        <v>94</v>
      </c>
      <c r="T7" s="15">
        <f>[3]Dezembro!$F$23</f>
        <v>88</v>
      </c>
      <c r="U7" s="15">
        <f>[3]Dezembro!$F$24</f>
        <v>94</v>
      </c>
      <c r="V7" s="15">
        <f>[3]Dezembro!$F$25</f>
        <v>97</v>
      </c>
      <c r="W7" s="15">
        <f>[3]Dezembro!$F$26</f>
        <v>83</v>
      </c>
      <c r="X7" s="15">
        <f>[3]Dezembro!$F$27</f>
        <v>95</v>
      </c>
      <c r="Y7" s="15">
        <f>[3]Dezembro!$F$28</f>
        <v>95</v>
      </c>
      <c r="Z7" s="15">
        <f>[3]Dezembro!$F$29</f>
        <v>95</v>
      </c>
      <c r="AA7" s="15">
        <f>[3]Dezembro!$F$30</f>
        <v>95</v>
      </c>
      <c r="AB7" s="15">
        <f>[3]Dezembro!$F$31</f>
        <v>87</v>
      </c>
      <c r="AC7" s="15">
        <f>[3]Dezembro!$F$32</f>
        <v>95</v>
      </c>
      <c r="AD7" s="15">
        <f>[3]Dezembro!$F$33</f>
        <v>93</v>
      </c>
      <c r="AE7" s="15">
        <f>[3]Dezembro!$F$34</f>
        <v>87</v>
      </c>
      <c r="AF7" s="15">
        <f>[3]Dezembro!$F$35</f>
        <v>84</v>
      </c>
      <c r="AG7" s="30">
        <f>MAX(B7:AF7)</f>
        <v>97</v>
      </c>
      <c r="AH7" s="32">
        <f t="shared" si="1"/>
        <v>91.612903225806448</v>
      </c>
    </row>
    <row r="8" spans="1:35" ht="17.100000000000001" customHeight="1" x14ac:dyDescent="0.2">
      <c r="A8" s="14" t="s">
        <v>55</v>
      </c>
      <c r="B8" s="15">
        <f>[4]Dezembro!$F$5</f>
        <v>78</v>
      </c>
      <c r="C8" s="15">
        <f>[4]Dezembro!$F$6</f>
        <v>82</v>
      </c>
      <c r="D8" s="15">
        <f>[4]Dezembro!$F$7</f>
        <v>100</v>
      </c>
      <c r="E8" s="15">
        <f>[4]Dezembro!$F$8</f>
        <v>100</v>
      </c>
      <c r="F8" s="15">
        <f>[4]Dezembro!$F$9</f>
        <v>98</v>
      </c>
      <c r="G8" s="15">
        <f>[4]Dezembro!$F$10</f>
        <v>93</v>
      </c>
      <c r="H8" s="15">
        <f>[4]Dezembro!$F$11</f>
        <v>100</v>
      </c>
      <c r="I8" s="15">
        <f>[4]Dezembro!$F$12</f>
        <v>100</v>
      </c>
      <c r="J8" s="15">
        <f>[4]Dezembro!$F$13</f>
        <v>100</v>
      </c>
      <c r="K8" s="15">
        <f>[4]Dezembro!$F$14</f>
        <v>100</v>
      </c>
      <c r="L8" s="15">
        <f>[4]Dezembro!$F$15</f>
        <v>100</v>
      </c>
      <c r="M8" s="15">
        <f>[4]Dezembro!$F$16</f>
        <v>100</v>
      </c>
      <c r="N8" s="15">
        <f>[4]Dezembro!$F$17</f>
        <v>100</v>
      </c>
      <c r="O8" s="15">
        <f>[4]Dezembro!$F$18</f>
        <v>100</v>
      </c>
      <c r="P8" s="15">
        <f>[4]Dezembro!$F$19</f>
        <v>88</v>
      </c>
      <c r="Q8" s="15">
        <f>[4]Dezembro!$F$20</f>
        <v>74</v>
      </c>
      <c r="R8" s="15">
        <f>[4]Dezembro!$F$21</f>
        <v>100</v>
      </c>
      <c r="S8" s="15">
        <f>[4]Dezembro!$F$22</f>
        <v>85</v>
      </c>
      <c r="T8" s="15">
        <f>[4]Dezembro!$F$23</f>
        <v>99</v>
      </c>
      <c r="U8" s="15">
        <f>[4]Dezembro!$F$24</f>
        <v>100</v>
      </c>
      <c r="V8" s="15">
        <f>[4]Dezembro!$F$25</f>
        <v>100</v>
      </c>
      <c r="W8" s="15">
        <f>[4]Dezembro!$F$26</f>
        <v>100</v>
      </c>
      <c r="X8" s="15">
        <f>[4]Dezembro!$F$27</f>
        <v>100</v>
      </c>
      <c r="Y8" s="15">
        <f>[4]Dezembro!$F$28</f>
        <v>100</v>
      </c>
      <c r="Z8" s="15">
        <f>[4]Dezembro!$F$29</f>
        <v>100</v>
      </c>
      <c r="AA8" s="15">
        <f>[4]Dezembro!$F$30</f>
        <v>100</v>
      </c>
      <c r="AB8" s="15">
        <f>[4]Dezembro!$F$31</f>
        <v>100</v>
      </c>
      <c r="AC8" s="15">
        <f>[4]Dezembro!$F$32</f>
        <v>100</v>
      </c>
      <c r="AD8" s="15">
        <f>[4]Dezembro!$F$33</f>
        <v>100</v>
      </c>
      <c r="AE8" s="15">
        <f>[4]Dezembro!$F$34</f>
        <v>100</v>
      </c>
      <c r="AF8" s="15">
        <f>[4]Dezembro!$F$35</f>
        <v>100</v>
      </c>
      <c r="AG8" s="30">
        <f>MAX(B8:AF8)</f>
        <v>100</v>
      </c>
      <c r="AH8" s="32">
        <f t="shared" ref="AH8" si="2">AVERAGE(B8:AF8)</f>
        <v>96.677419354838705</v>
      </c>
    </row>
    <row r="9" spans="1:35" ht="17.100000000000001" customHeight="1" x14ac:dyDescent="0.2">
      <c r="A9" s="14" t="s">
        <v>48</v>
      </c>
      <c r="B9" s="15">
        <f>[5]Dezembro!$F$5</f>
        <v>90</v>
      </c>
      <c r="C9" s="15">
        <f>[5]Dezembro!$F$6</f>
        <v>91</v>
      </c>
      <c r="D9" s="15">
        <f>[5]Dezembro!$F$7</f>
        <v>94</v>
      </c>
      <c r="E9" s="15">
        <f>[5]Dezembro!$F$8</f>
        <v>95</v>
      </c>
      <c r="F9" s="15">
        <f>[5]Dezembro!$F$9</f>
        <v>95</v>
      </c>
      <c r="G9" s="15">
        <f>[5]Dezembro!$F$10</f>
        <v>90</v>
      </c>
      <c r="H9" s="15">
        <f>[5]Dezembro!$F$11</f>
        <v>94</v>
      </c>
      <c r="I9" s="15">
        <f>[5]Dezembro!$F$12</f>
        <v>92</v>
      </c>
      <c r="J9" s="15">
        <f>[5]Dezembro!$F$13</f>
        <v>93</v>
      </c>
      <c r="K9" s="15">
        <f>[5]Dezembro!$F$14</f>
        <v>93</v>
      </c>
      <c r="L9" s="15">
        <f>[5]Dezembro!$F$15</f>
        <v>93</v>
      </c>
      <c r="M9" s="15">
        <f>[5]Dezembro!$F$16</f>
        <v>95</v>
      </c>
      <c r="N9" s="15">
        <f>[5]Dezembro!$F$17</f>
        <v>93</v>
      </c>
      <c r="O9" s="15">
        <f>[5]Dezembro!$F$18</f>
        <v>93</v>
      </c>
      <c r="P9" s="15">
        <f>[5]Dezembro!$F$19</f>
        <v>91</v>
      </c>
      <c r="Q9" s="15">
        <f>[5]Dezembro!$F$20</f>
        <v>92</v>
      </c>
      <c r="R9" s="15">
        <f>[5]Dezembro!$F$21</f>
        <v>85</v>
      </c>
      <c r="S9" s="15">
        <f>[5]Dezembro!$F$22</f>
        <v>88</v>
      </c>
      <c r="T9" s="15">
        <f>[5]Dezembro!$F$23</f>
        <v>89</v>
      </c>
      <c r="U9" s="15">
        <f>[5]Dezembro!$F$24</f>
        <v>94</v>
      </c>
      <c r="V9" s="15">
        <f>[5]Dezembro!$F$25</f>
        <v>93</v>
      </c>
      <c r="W9" s="15">
        <f>[5]Dezembro!$F$26</f>
        <v>93</v>
      </c>
      <c r="X9" s="15">
        <f>[5]Dezembro!$F$27</f>
        <v>90</v>
      </c>
      <c r="Y9" s="15">
        <f>[5]Dezembro!$F$28</f>
        <v>93</v>
      </c>
      <c r="Z9" s="15">
        <f>[5]Dezembro!$F$29</f>
        <v>90</v>
      </c>
      <c r="AA9" s="15">
        <f>[5]Dezembro!$F$30</f>
        <v>87</v>
      </c>
      <c r="AB9" s="15">
        <f>[5]Dezembro!$F$31</f>
        <v>82</v>
      </c>
      <c r="AC9" s="15">
        <f>[5]Dezembro!$F$32</f>
        <v>93</v>
      </c>
      <c r="AD9" s="15">
        <f>[5]Dezembro!$F$33</f>
        <v>94</v>
      </c>
      <c r="AE9" s="15">
        <f>[5]Dezembro!$F$34</f>
        <v>90</v>
      </c>
      <c r="AF9" s="15">
        <f>[5]Dezembro!$F$35</f>
        <v>93</v>
      </c>
      <c r="AG9" s="30">
        <f>MAX(B9:AF9)</f>
        <v>95</v>
      </c>
      <c r="AH9" s="32">
        <f t="shared" ref="AH9" si="3">AVERAGE(B9:AF9)</f>
        <v>91.548387096774192</v>
      </c>
    </row>
    <row r="10" spans="1:35" ht="17.100000000000001" customHeight="1" x14ac:dyDescent="0.2">
      <c r="A10" s="14" t="s">
        <v>2</v>
      </c>
      <c r="B10" s="15">
        <f>[6]Dezembro!$F$5</f>
        <v>90</v>
      </c>
      <c r="C10" s="15">
        <f>[6]Dezembro!$F$6</f>
        <v>92</v>
      </c>
      <c r="D10" s="15">
        <f>[6]Dezembro!$F$7</f>
        <v>92</v>
      </c>
      <c r="E10" s="15">
        <f>[6]Dezembro!$F$8</f>
        <v>95</v>
      </c>
      <c r="F10" s="15">
        <f>[6]Dezembro!$F$9</f>
        <v>89</v>
      </c>
      <c r="G10" s="15">
        <f>[6]Dezembro!$F$10</f>
        <v>84</v>
      </c>
      <c r="H10" s="15">
        <f>[6]Dezembro!$F$11</f>
        <v>87</v>
      </c>
      <c r="I10" s="15">
        <f>[6]Dezembro!$F$12</f>
        <v>96</v>
      </c>
      <c r="J10" s="15">
        <f>[6]Dezembro!$F$13</f>
        <v>95</v>
      </c>
      <c r="K10" s="15">
        <f>[6]Dezembro!$F$14</f>
        <v>94</v>
      </c>
      <c r="L10" s="15">
        <f>[6]Dezembro!$F$15</f>
        <v>96</v>
      </c>
      <c r="M10" s="15">
        <f>[6]Dezembro!$F$16</f>
        <v>95</v>
      </c>
      <c r="N10" s="15">
        <f>[6]Dezembro!$F$17</f>
        <v>94</v>
      </c>
      <c r="O10" s="15">
        <f>[6]Dezembro!$F$18</f>
        <v>95</v>
      </c>
      <c r="P10" s="15">
        <f>[6]Dezembro!$F$19</f>
        <v>80</v>
      </c>
      <c r="Q10" s="15">
        <f>[6]Dezembro!$F$20</f>
        <v>80</v>
      </c>
      <c r="R10" s="15">
        <f>[6]Dezembro!$F$21</f>
        <v>95</v>
      </c>
      <c r="S10" s="15">
        <f>[6]Dezembro!$F$22</f>
        <v>93</v>
      </c>
      <c r="T10" s="15">
        <f>[6]Dezembro!$F$23</f>
        <v>92</v>
      </c>
      <c r="U10" s="15">
        <f>[6]Dezembro!$F$24</f>
        <v>94</v>
      </c>
      <c r="V10" s="15">
        <f>[6]Dezembro!$F$25</f>
        <v>95</v>
      </c>
      <c r="W10" s="15">
        <f>[6]Dezembro!$F$26</f>
        <v>92</v>
      </c>
      <c r="X10" s="15">
        <f>[6]Dezembro!$F$27</f>
        <v>94</v>
      </c>
      <c r="Y10" s="15">
        <f>[6]Dezembro!$F$28</f>
        <v>95</v>
      </c>
      <c r="Z10" s="15">
        <f>[6]Dezembro!$F$29</f>
        <v>88</v>
      </c>
      <c r="AA10" s="15">
        <f>[6]Dezembro!$F$30</f>
        <v>91</v>
      </c>
      <c r="AB10" s="15">
        <f>[6]Dezembro!$F$31</f>
        <v>88</v>
      </c>
      <c r="AC10" s="15">
        <f>[6]Dezembro!$F$32</f>
        <v>90</v>
      </c>
      <c r="AD10" s="15">
        <f>[6]Dezembro!$F$33</f>
        <v>93</v>
      </c>
      <c r="AE10" s="15">
        <f>[6]Dezembro!$F$34</f>
        <v>95</v>
      </c>
      <c r="AF10" s="15">
        <f>[6]Dezembro!$F$35</f>
        <v>95</v>
      </c>
      <c r="AG10" s="30">
        <f t="shared" ref="AG10:AG16" si="4">MAX(B10:AF10)</f>
        <v>96</v>
      </c>
      <c r="AH10" s="32">
        <f>AVERAGE(B10:AF10)</f>
        <v>91.741935483870961</v>
      </c>
    </row>
    <row r="11" spans="1:35" ht="17.100000000000001" customHeight="1" x14ac:dyDescent="0.2">
      <c r="A11" s="14" t="s">
        <v>3</v>
      </c>
      <c r="B11" s="15">
        <f>[7]Dezembro!$F$5</f>
        <v>95</v>
      </c>
      <c r="C11" s="15">
        <f>[7]Dezembro!$F$6</f>
        <v>87</v>
      </c>
      <c r="D11" s="15">
        <f>[7]Dezembro!$F$7</f>
        <v>97</v>
      </c>
      <c r="E11" s="15">
        <f>[7]Dezembro!$F$8</f>
        <v>96</v>
      </c>
      <c r="F11" s="15">
        <f>[7]Dezembro!$F$9</f>
        <v>93</v>
      </c>
      <c r="G11" s="15">
        <f>[7]Dezembro!$F$10</f>
        <v>88</v>
      </c>
      <c r="H11" s="15">
        <f>[7]Dezembro!$F$11</f>
        <v>88</v>
      </c>
      <c r="I11" s="15">
        <f>[7]Dezembro!$F$12</f>
        <v>97</v>
      </c>
      <c r="J11" s="15">
        <f>[7]Dezembro!$F$13</f>
        <v>97</v>
      </c>
      <c r="K11" s="15">
        <f>[7]Dezembro!$F$14</f>
        <v>96</v>
      </c>
      <c r="L11" s="15">
        <f>[7]Dezembro!$F$15</f>
        <v>96</v>
      </c>
      <c r="M11" s="15">
        <f>[7]Dezembro!$F$16</f>
        <v>91</v>
      </c>
      <c r="N11" s="15">
        <f>[7]Dezembro!$F$17</f>
        <v>98</v>
      </c>
      <c r="O11" s="15">
        <f>[7]Dezembro!$F$18</f>
        <v>97</v>
      </c>
      <c r="P11" s="15">
        <f>[7]Dezembro!$F$19</f>
        <v>96</v>
      </c>
      <c r="Q11" s="15">
        <f>[7]Dezembro!$F$20</f>
        <v>96</v>
      </c>
      <c r="R11" s="15">
        <f>[7]Dezembro!$F$21</f>
        <v>94</v>
      </c>
      <c r="S11" s="15">
        <f>[7]Dezembro!$F$22</f>
        <v>90</v>
      </c>
      <c r="T11" s="15">
        <f>[7]Dezembro!$F$23</f>
        <v>91</v>
      </c>
      <c r="U11" s="15">
        <f>[7]Dezembro!$F$24</f>
        <v>95</v>
      </c>
      <c r="V11" s="15">
        <f>[7]Dezembro!$F$25</f>
        <v>97</v>
      </c>
      <c r="W11" s="15">
        <f>[7]Dezembro!$F$26</f>
        <v>97</v>
      </c>
      <c r="X11" s="15">
        <f>[7]Dezembro!$F$27</f>
        <v>96</v>
      </c>
      <c r="Y11" s="15">
        <f>[7]Dezembro!$F$28</f>
        <v>90</v>
      </c>
      <c r="Z11" s="15">
        <f>[7]Dezembro!$F$29</f>
        <v>88</v>
      </c>
      <c r="AA11" s="15">
        <f>[7]Dezembro!$F$30</f>
        <v>93</v>
      </c>
      <c r="AB11" s="15">
        <f>[7]Dezembro!$F$31</f>
        <v>88</v>
      </c>
      <c r="AC11" s="15">
        <f>[7]Dezembro!$F$32</f>
        <v>92</v>
      </c>
      <c r="AD11" s="15">
        <f>[7]Dezembro!$F$33</f>
        <v>97</v>
      </c>
      <c r="AE11" s="15">
        <f>[7]Dezembro!$F$34</f>
        <v>97</v>
      </c>
      <c r="AF11" s="15">
        <f>[7]Dezembro!$F$35</f>
        <v>97</v>
      </c>
      <c r="AG11" s="30">
        <f t="shared" si="4"/>
        <v>98</v>
      </c>
      <c r="AH11" s="32">
        <f>AVERAGE(B11:AF11)</f>
        <v>93.870967741935488</v>
      </c>
    </row>
    <row r="12" spans="1:35" ht="17.100000000000001" customHeight="1" x14ac:dyDescent="0.2">
      <c r="A12" s="14" t="s">
        <v>4</v>
      </c>
      <c r="B12" s="15">
        <f>[8]Dezembro!$F$5</f>
        <v>95</v>
      </c>
      <c r="C12" s="15">
        <f>[8]Dezembro!$F$6</f>
        <v>92</v>
      </c>
      <c r="D12" s="15">
        <f>[8]Dezembro!$F$7</f>
        <v>92</v>
      </c>
      <c r="E12" s="15">
        <f>[8]Dezembro!$F$8</f>
        <v>85</v>
      </c>
      <c r="F12" s="15">
        <f>[8]Dezembro!$F$9</f>
        <v>89</v>
      </c>
      <c r="G12" s="15">
        <f>[8]Dezembro!$F$10</f>
        <v>94</v>
      </c>
      <c r="H12" s="15">
        <f>[8]Dezembro!$F$11</f>
        <v>93</v>
      </c>
      <c r="I12" s="15">
        <f>[8]Dezembro!$F$12</f>
        <v>89</v>
      </c>
      <c r="J12" s="15">
        <f>[8]Dezembro!$F$13</f>
        <v>91</v>
      </c>
      <c r="K12" s="15">
        <f>[8]Dezembro!$F$14</f>
        <v>93</v>
      </c>
      <c r="L12" s="15">
        <f>[8]Dezembro!$F$15</f>
        <v>91</v>
      </c>
      <c r="M12" s="15">
        <f>[8]Dezembro!$F$16</f>
        <v>90</v>
      </c>
      <c r="N12" s="15">
        <f>[8]Dezembro!$F$17</f>
        <v>92</v>
      </c>
      <c r="O12" s="15">
        <f>[8]Dezembro!$F$18</f>
        <v>93</v>
      </c>
      <c r="P12" s="15">
        <f>[8]Dezembro!$F$19</f>
        <v>93</v>
      </c>
      <c r="Q12" s="15">
        <f>[8]Dezembro!$F$20</f>
        <v>94</v>
      </c>
      <c r="R12" s="15">
        <f>[8]Dezembro!$F$21</f>
        <v>93</v>
      </c>
      <c r="S12" s="15">
        <f>[8]Dezembro!$F$22</f>
        <v>88</v>
      </c>
      <c r="T12" s="15">
        <f>[8]Dezembro!$F$23</f>
        <v>86</v>
      </c>
      <c r="U12" s="15">
        <f>[8]Dezembro!$F$24</f>
        <v>90</v>
      </c>
      <c r="V12" s="15">
        <f>[8]Dezembro!$F$25</f>
        <v>95</v>
      </c>
      <c r="W12" s="15">
        <f>[8]Dezembro!$F$26</f>
        <v>95</v>
      </c>
      <c r="X12" s="15">
        <f>[8]Dezembro!$F$27</f>
        <v>94</v>
      </c>
      <c r="Y12" s="15">
        <f>[8]Dezembro!$F$28</f>
        <v>95</v>
      </c>
      <c r="Z12" s="15">
        <f>[8]Dezembro!$F$29</f>
        <v>91</v>
      </c>
      <c r="AA12" s="15">
        <f>[8]Dezembro!$F$30</f>
        <v>87</v>
      </c>
      <c r="AB12" s="15">
        <f>[8]Dezembro!$F$31</f>
        <v>90</v>
      </c>
      <c r="AC12" s="15">
        <f>[8]Dezembro!$F$32</f>
        <v>87</v>
      </c>
      <c r="AD12" s="15">
        <f>[8]Dezembro!$F$33</f>
        <v>92</v>
      </c>
      <c r="AE12" s="15">
        <f>[8]Dezembro!$F$34</f>
        <v>94</v>
      </c>
      <c r="AF12" s="15">
        <f>[8]Dezembro!$F$35</f>
        <v>89</v>
      </c>
      <c r="AG12" s="30">
        <f>MAX(B12:AF12)</f>
        <v>95</v>
      </c>
      <c r="AH12" s="32">
        <f t="shared" si="1"/>
        <v>91.354838709677423</v>
      </c>
    </row>
    <row r="13" spans="1:35" ht="17.100000000000001" customHeight="1" x14ac:dyDescent="0.2">
      <c r="A13" s="14" t="s">
        <v>5</v>
      </c>
      <c r="B13" s="15">
        <f>[9]Dezembro!$F$5</f>
        <v>83</v>
      </c>
      <c r="C13" s="15">
        <f>[9]Dezembro!$F$6</f>
        <v>91</v>
      </c>
      <c r="D13" s="15">
        <f>[9]Dezembro!$F$7</f>
        <v>91</v>
      </c>
      <c r="E13" s="15">
        <f>[9]Dezembro!$F$8</f>
        <v>86</v>
      </c>
      <c r="F13" s="15">
        <f>[9]Dezembro!$F$9</f>
        <v>88</v>
      </c>
      <c r="G13" s="15">
        <f>[9]Dezembro!$F$10</f>
        <v>77</v>
      </c>
      <c r="H13" s="15">
        <f>[9]Dezembro!$F$11</f>
        <v>77</v>
      </c>
      <c r="I13" s="15">
        <f>[9]Dezembro!$F$12</f>
        <v>85</v>
      </c>
      <c r="J13" s="15">
        <f>[9]Dezembro!$F$13</f>
        <v>91</v>
      </c>
      <c r="K13" s="15">
        <f>[9]Dezembro!$F$14</f>
        <v>89</v>
      </c>
      <c r="L13" s="15">
        <f>[9]Dezembro!$F$15</f>
        <v>89</v>
      </c>
      <c r="M13" s="15">
        <f>[9]Dezembro!$F$16</f>
        <v>89</v>
      </c>
      <c r="N13" s="15">
        <f>[9]Dezembro!$F$17</f>
        <v>88</v>
      </c>
      <c r="O13" s="15">
        <f>[9]Dezembro!$F$18</f>
        <v>92</v>
      </c>
      <c r="P13" s="15">
        <f>[9]Dezembro!$F$19</f>
        <v>70</v>
      </c>
      <c r="Q13" s="15">
        <f>[9]Dezembro!$F$20</f>
        <v>84</v>
      </c>
      <c r="R13" s="15">
        <f>[9]Dezembro!$F$21</f>
        <v>91</v>
      </c>
      <c r="S13" s="15">
        <f>[9]Dezembro!$F$22</f>
        <v>88</v>
      </c>
      <c r="T13" s="15">
        <f>[9]Dezembro!$F$23</f>
        <v>90</v>
      </c>
      <c r="U13" s="15">
        <f>[9]Dezembro!$F$24</f>
        <v>92</v>
      </c>
      <c r="V13" s="15">
        <f>[9]Dezembro!$F$25</f>
        <v>91</v>
      </c>
      <c r="W13" s="15">
        <f>[9]Dezembro!$F$26</f>
        <v>90</v>
      </c>
      <c r="X13" s="15">
        <f>[9]Dezembro!$F$27</f>
        <v>90</v>
      </c>
      <c r="Y13" s="15">
        <f>[9]Dezembro!$F$28</f>
        <v>89</v>
      </c>
      <c r="Z13" s="15">
        <f>[9]Dezembro!$F$29</f>
        <v>88</v>
      </c>
      <c r="AA13" s="15">
        <f>[9]Dezembro!$F$30</f>
        <v>88</v>
      </c>
      <c r="AB13" s="15">
        <f>[9]Dezembro!$F$31</f>
        <v>82</v>
      </c>
      <c r="AC13" s="15">
        <f>[9]Dezembro!$F$32</f>
        <v>85</v>
      </c>
      <c r="AD13" s="15">
        <f>[9]Dezembro!$F$33</f>
        <v>87</v>
      </c>
      <c r="AE13" s="15">
        <f>[9]Dezembro!$F$34</f>
        <v>85</v>
      </c>
      <c r="AF13" s="15">
        <f>[9]Dezembro!$F$35</f>
        <v>82</v>
      </c>
      <c r="AG13" s="30">
        <f t="shared" si="4"/>
        <v>92</v>
      </c>
      <c r="AH13" s="32">
        <f t="shared" si="1"/>
        <v>86.709677419354833</v>
      </c>
    </row>
    <row r="14" spans="1:35" ht="17.100000000000001" customHeight="1" x14ac:dyDescent="0.2">
      <c r="A14" s="14" t="s">
        <v>50</v>
      </c>
      <c r="B14" s="15">
        <f>[10]Dezembro!$F$5</f>
        <v>95</v>
      </c>
      <c r="C14" s="15">
        <f>[10]Dezembro!$F$6</f>
        <v>93</v>
      </c>
      <c r="D14" s="15">
        <f>[10]Dezembro!$F$7</f>
        <v>92</v>
      </c>
      <c r="E14" s="15">
        <f>[10]Dezembro!$F$8</f>
        <v>92</v>
      </c>
      <c r="F14" s="15">
        <f>[10]Dezembro!$F$9</f>
        <v>91</v>
      </c>
      <c r="G14" s="15">
        <f>[10]Dezembro!$F$10</f>
        <v>90</v>
      </c>
      <c r="H14" s="15">
        <f>[10]Dezembro!$F$11</f>
        <v>87</v>
      </c>
      <c r="I14" s="15">
        <f>[10]Dezembro!$F$12</f>
        <v>95</v>
      </c>
      <c r="J14" s="15">
        <f>[10]Dezembro!$F$13</f>
        <v>94</v>
      </c>
      <c r="K14" s="15">
        <f>[10]Dezembro!$F$14</f>
        <v>95</v>
      </c>
      <c r="L14" s="15">
        <f>[10]Dezembro!$F$15</f>
        <v>95</v>
      </c>
      <c r="M14" s="15">
        <f>[10]Dezembro!$F$16</f>
        <v>94</v>
      </c>
      <c r="N14" s="15">
        <f>[10]Dezembro!$F$17</f>
        <v>95</v>
      </c>
      <c r="O14" s="15">
        <f>[10]Dezembro!$F$18</f>
        <v>96</v>
      </c>
      <c r="P14" s="15">
        <f>[10]Dezembro!$F$19</f>
        <v>96</v>
      </c>
      <c r="Q14" s="15">
        <f>[10]Dezembro!$F$20</f>
        <v>96</v>
      </c>
      <c r="R14" s="15">
        <f>[10]Dezembro!$F$21</f>
        <v>95</v>
      </c>
      <c r="S14" s="15">
        <f>[10]Dezembro!$F$22</f>
        <v>94</v>
      </c>
      <c r="T14" s="15">
        <f>[10]Dezembro!$F$23</f>
        <v>95</v>
      </c>
      <c r="U14" s="15">
        <f>[10]Dezembro!$F$24</f>
        <v>95</v>
      </c>
      <c r="V14" s="15">
        <f>[10]Dezembro!$F$25</f>
        <v>96</v>
      </c>
      <c r="W14" s="15">
        <f>[10]Dezembro!$F$26</f>
        <v>96</v>
      </c>
      <c r="X14" s="15">
        <f>[10]Dezembro!$F$27</f>
        <v>96</v>
      </c>
      <c r="Y14" s="15">
        <f>[10]Dezembro!$F$28</f>
        <v>94</v>
      </c>
      <c r="Z14" s="15">
        <f>[10]Dezembro!$F$29</f>
        <v>95</v>
      </c>
      <c r="AA14" s="15">
        <f>[10]Dezembro!$F$30</f>
        <v>94</v>
      </c>
      <c r="AB14" s="15">
        <f>[10]Dezembro!$F$31</f>
        <v>93</v>
      </c>
      <c r="AC14" s="15">
        <f>[10]Dezembro!$F$32</f>
        <v>93</v>
      </c>
      <c r="AD14" s="15">
        <f>[10]Dezembro!$F$33</f>
        <v>94</v>
      </c>
      <c r="AE14" s="15">
        <f>[10]Dezembro!$F$34</f>
        <v>96</v>
      </c>
      <c r="AF14" s="15">
        <f>[10]Dezembro!$F$35</f>
        <v>94</v>
      </c>
      <c r="AG14" s="30">
        <f t="shared" ref="AG14" si="5">MAX(B14:AF14)</f>
        <v>96</v>
      </c>
      <c r="AH14" s="32">
        <f t="shared" ref="AH14" si="6">AVERAGE(B14:AF14)</f>
        <v>94.064516129032256</v>
      </c>
    </row>
    <row r="15" spans="1:35" ht="17.100000000000001" customHeight="1" x14ac:dyDescent="0.2">
      <c r="A15" s="14" t="s">
        <v>6</v>
      </c>
      <c r="B15" s="15">
        <f>[11]Dezembro!$F$5</f>
        <v>93</v>
      </c>
      <c r="C15" s="15">
        <f>[11]Dezembro!$F$6</f>
        <v>95</v>
      </c>
      <c r="D15" s="15">
        <f>[11]Dezembro!$F$7</f>
        <v>95</v>
      </c>
      <c r="E15" s="15">
        <f>[11]Dezembro!$F$8</f>
        <v>94</v>
      </c>
      <c r="F15" s="15">
        <f>[11]Dezembro!$F$9</f>
        <v>96</v>
      </c>
      <c r="G15" s="15">
        <f>[11]Dezembro!$F$10</f>
        <v>88</v>
      </c>
      <c r="H15" s="15">
        <f>[11]Dezembro!$F$11</f>
        <v>94</v>
      </c>
      <c r="I15" s="15">
        <f>[11]Dezembro!$F$12</f>
        <v>95</v>
      </c>
      <c r="J15" s="15">
        <f>[11]Dezembro!$F$13</f>
        <v>96</v>
      </c>
      <c r="K15" s="15">
        <f>[11]Dezembro!$F$14</f>
        <v>94</v>
      </c>
      <c r="L15" s="15">
        <f>[11]Dezembro!$F$15</f>
        <v>96</v>
      </c>
      <c r="M15" s="15">
        <f>[11]Dezembro!$F$16</f>
        <v>95</v>
      </c>
      <c r="N15" s="15">
        <f>[11]Dezembro!$F$17</f>
        <v>95</v>
      </c>
      <c r="O15" s="15">
        <f>[11]Dezembro!$F$18</f>
        <v>95</v>
      </c>
      <c r="P15" s="15">
        <f>[11]Dezembro!$F$19</f>
        <v>95</v>
      </c>
      <c r="Q15" s="15">
        <f>[11]Dezembro!$F$20</f>
        <v>94</v>
      </c>
      <c r="R15" s="15">
        <f>[11]Dezembro!$F$21</f>
        <v>95</v>
      </c>
      <c r="S15" s="15">
        <f>[11]Dezembro!$F$22</f>
        <v>95</v>
      </c>
      <c r="T15" s="15">
        <f>[11]Dezembro!$F$23</f>
        <v>96</v>
      </c>
      <c r="U15" s="15">
        <f>[11]Dezembro!$F$24</f>
        <v>95</v>
      </c>
      <c r="V15" s="15">
        <f>[11]Dezembro!$F$25</f>
        <v>95</v>
      </c>
      <c r="W15" s="15">
        <f>[11]Dezembro!$F$26</f>
        <v>96</v>
      </c>
      <c r="X15" s="15">
        <f>[11]Dezembro!$F$27</f>
        <v>96</v>
      </c>
      <c r="Y15" s="15">
        <f>[11]Dezembro!$F$28</f>
        <v>95</v>
      </c>
      <c r="Z15" s="15">
        <f>[11]Dezembro!$F$29</f>
        <v>95</v>
      </c>
      <c r="AA15" s="15">
        <f>[11]Dezembro!$F$30</f>
        <v>96</v>
      </c>
      <c r="AB15" s="15">
        <f>[11]Dezembro!$F$31</f>
        <v>96</v>
      </c>
      <c r="AC15" s="15">
        <f>[11]Dezembro!$F$32</f>
        <v>94</v>
      </c>
      <c r="AD15" s="15">
        <f>[11]Dezembro!$F$33</f>
        <v>92</v>
      </c>
      <c r="AE15" s="15">
        <f>[11]Dezembro!$F$34</f>
        <v>95</v>
      </c>
      <c r="AF15" s="15">
        <f>[11]Dezembro!$F$35</f>
        <v>95</v>
      </c>
      <c r="AG15" s="30">
        <f t="shared" si="4"/>
        <v>96</v>
      </c>
      <c r="AH15" s="32">
        <f t="shared" si="1"/>
        <v>94.709677419354833</v>
      </c>
    </row>
    <row r="16" spans="1:35" ht="17.100000000000001" customHeight="1" x14ac:dyDescent="0.2">
      <c r="A16" s="14" t="s">
        <v>7</v>
      </c>
      <c r="B16" s="15">
        <f>[12]Dezembro!$F$5</f>
        <v>83</v>
      </c>
      <c r="C16" s="15">
        <f>[12]Dezembro!$F$6</f>
        <v>85</v>
      </c>
      <c r="D16" s="15">
        <f>[12]Dezembro!$F$7</f>
        <v>95</v>
      </c>
      <c r="E16" s="15">
        <f>[12]Dezembro!$F$8</f>
        <v>97</v>
      </c>
      <c r="F16" s="15">
        <f>[12]Dezembro!$F$9</f>
        <v>84</v>
      </c>
      <c r="G16" s="15">
        <f>[12]Dezembro!$F$10</f>
        <v>80</v>
      </c>
      <c r="H16" s="15">
        <f>[12]Dezembro!$F$11</f>
        <v>95</v>
      </c>
      <c r="I16" s="15">
        <f>[12]Dezembro!$F$12</f>
        <v>95</v>
      </c>
      <c r="J16" s="15">
        <f>[12]Dezembro!$F$13</f>
        <v>97</v>
      </c>
      <c r="K16" s="15">
        <f>[12]Dezembro!$F$14</f>
        <v>96</v>
      </c>
      <c r="L16" s="15">
        <f>[12]Dezembro!$F$15</f>
        <v>96</v>
      </c>
      <c r="M16" s="15">
        <f>[12]Dezembro!$F$16</f>
        <v>97</v>
      </c>
      <c r="N16" s="15">
        <f>[12]Dezembro!$F$17</f>
        <v>96</v>
      </c>
      <c r="O16" s="15">
        <f>[12]Dezembro!$F$18</f>
        <v>96</v>
      </c>
      <c r="P16" s="15">
        <f>[12]Dezembro!$F$19</f>
        <v>84</v>
      </c>
      <c r="Q16" s="15">
        <f>[12]Dezembro!$F$20</f>
        <v>82</v>
      </c>
      <c r="R16" s="15">
        <f>[12]Dezembro!$F$21</f>
        <v>96</v>
      </c>
      <c r="S16" s="15">
        <f>[12]Dezembro!$F$22</f>
        <v>96</v>
      </c>
      <c r="T16" s="15">
        <f>[12]Dezembro!$F$23</f>
        <v>97</v>
      </c>
      <c r="U16" s="15">
        <f>[12]Dezembro!$F$24</f>
        <v>97</v>
      </c>
      <c r="V16" s="15">
        <f>[12]Dezembro!$F$25</f>
        <v>96</v>
      </c>
      <c r="W16" s="15">
        <f>[12]Dezembro!$F$26</f>
        <v>95</v>
      </c>
      <c r="X16" s="15">
        <f>[12]Dezembro!$F$27</f>
        <v>97</v>
      </c>
      <c r="Y16" s="15">
        <f>[12]Dezembro!$F$28</f>
        <v>97</v>
      </c>
      <c r="Z16" s="15">
        <f>[12]Dezembro!$F$29</f>
        <v>93</v>
      </c>
      <c r="AA16" s="15">
        <f>[12]Dezembro!$F$30</f>
        <v>95</v>
      </c>
      <c r="AB16" s="15">
        <f>[12]Dezembro!$F$31</f>
        <v>93</v>
      </c>
      <c r="AC16" s="15">
        <f>[12]Dezembro!$F$32</f>
        <v>91</v>
      </c>
      <c r="AD16" s="15">
        <f>[12]Dezembro!$F$33</f>
        <v>94</v>
      </c>
      <c r="AE16" s="15">
        <f>[12]Dezembro!$F$34</f>
        <v>97</v>
      </c>
      <c r="AF16" s="15">
        <f>[12]Dezembro!$F$35</f>
        <v>97</v>
      </c>
      <c r="AG16" s="30">
        <f t="shared" si="4"/>
        <v>97</v>
      </c>
      <c r="AH16" s="32">
        <f t="shared" si="1"/>
        <v>93.193548387096769</v>
      </c>
    </row>
    <row r="17" spans="1:34" ht="17.100000000000001" customHeight="1" x14ac:dyDescent="0.2">
      <c r="A17" s="14" t="s">
        <v>8</v>
      </c>
      <c r="B17" s="15">
        <f>[13]Dezembro!$F$5</f>
        <v>78</v>
      </c>
      <c r="C17" s="15">
        <f>[13]Dezembro!$F$6</f>
        <v>97</v>
      </c>
      <c r="D17" s="15">
        <f>[13]Dezembro!$F$7</f>
        <v>98</v>
      </c>
      <c r="E17" s="15">
        <f>[13]Dezembro!$F$8</f>
        <v>100</v>
      </c>
      <c r="F17" s="15">
        <f>[13]Dezembro!$F$9</f>
        <v>96</v>
      </c>
      <c r="G17" s="15">
        <f>[13]Dezembro!$F$10</f>
        <v>93</v>
      </c>
      <c r="H17" s="15">
        <f>[13]Dezembro!$F$11</f>
        <v>100</v>
      </c>
      <c r="I17" s="15">
        <f>[13]Dezembro!$F$12</f>
        <v>100</v>
      </c>
      <c r="J17" s="15">
        <f>[13]Dezembro!$F$13</f>
        <v>100</v>
      </c>
      <c r="K17" s="15">
        <f>[13]Dezembro!$F$14</f>
        <v>100</v>
      </c>
      <c r="L17" s="15">
        <f>[13]Dezembro!$F$15</f>
        <v>100</v>
      </c>
      <c r="M17" s="15">
        <f>[13]Dezembro!$F$16</f>
        <v>98</v>
      </c>
      <c r="N17" s="15">
        <f>[13]Dezembro!$F$17</f>
        <v>90</v>
      </c>
      <c r="O17" s="15">
        <f>[13]Dezembro!$F$18</f>
        <v>81</v>
      </c>
      <c r="P17" s="15">
        <f>[13]Dezembro!$F$19</f>
        <v>81</v>
      </c>
      <c r="Q17" s="15">
        <f>[13]Dezembro!$F$20</f>
        <v>80</v>
      </c>
      <c r="R17" s="15">
        <f>[13]Dezembro!$F$21</f>
        <v>80</v>
      </c>
      <c r="S17" s="15">
        <f>[13]Dezembro!$F$22</f>
        <v>91</v>
      </c>
      <c r="T17" s="15">
        <f>[13]Dezembro!$F$23</f>
        <v>100</v>
      </c>
      <c r="U17" s="15">
        <f>[13]Dezembro!$F$24</f>
        <v>100</v>
      </c>
      <c r="V17" s="15">
        <f>[13]Dezembro!$F$25</f>
        <v>100</v>
      </c>
      <c r="W17" s="15">
        <f>[13]Dezembro!$F$26</f>
        <v>97</v>
      </c>
      <c r="X17" s="15">
        <f>[13]Dezembro!$F$27</f>
        <v>96</v>
      </c>
      <c r="Y17" s="15">
        <f>[13]Dezembro!$F$28</f>
        <v>99</v>
      </c>
      <c r="Z17" s="15">
        <f>[13]Dezembro!$F$29</f>
        <v>92</v>
      </c>
      <c r="AA17" s="15">
        <f>[13]Dezembro!$F$30</f>
        <v>94</v>
      </c>
      <c r="AB17" s="15">
        <f>[13]Dezembro!$F$31</f>
        <v>86</v>
      </c>
      <c r="AC17" s="15">
        <f>[13]Dezembro!$F$32</f>
        <v>94</v>
      </c>
      <c r="AD17" s="15">
        <f>[13]Dezembro!$F$33</f>
        <v>98</v>
      </c>
      <c r="AE17" s="15">
        <f>[13]Dezembro!$F$34</f>
        <v>96</v>
      </c>
      <c r="AF17" s="15">
        <f>[13]Dezembro!$F$35</f>
        <v>100</v>
      </c>
      <c r="AG17" s="30">
        <f>MAX(B17:AF17)</f>
        <v>100</v>
      </c>
      <c r="AH17" s="32">
        <f>AVERAGE(B17:AF17)</f>
        <v>94.032258064516128</v>
      </c>
    </row>
    <row r="18" spans="1:34" ht="17.100000000000001" customHeight="1" x14ac:dyDescent="0.2">
      <c r="A18" s="14" t="s">
        <v>9</v>
      </c>
      <c r="B18" s="15">
        <f>[14]Dezembro!$F$5</f>
        <v>75</v>
      </c>
      <c r="C18" s="15">
        <f>[14]Dezembro!$F$6</f>
        <v>91</v>
      </c>
      <c r="D18" s="15">
        <f>[14]Dezembro!$F$7</f>
        <v>92</v>
      </c>
      <c r="E18" s="15">
        <f>[14]Dezembro!$F$8</f>
        <v>94</v>
      </c>
      <c r="F18" s="15">
        <f>[14]Dezembro!$F$9</f>
        <v>90</v>
      </c>
      <c r="G18" s="15">
        <f>[14]Dezembro!$F$10</f>
        <v>92</v>
      </c>
      <c r="H18" s="15">
        <f>[14]Dezembro!$F$11</f>
        <v>94</v>
      </c>
      <c r="I18" s="15">
        <f>[14]Dezembro!$F$12</f>
        <v>94</v>
      </c>
      <c r="J18" s="15">
        <f>[14]Dezembro!$F$13</f>
        <v>96</v>
      </c>
      <c r="K18" s="15">
        <f>[14]Dezembro!$F$14</f>
        <v>95</v>
      </c>
      <c r="L18" s="15">
        <f>[14]Dezembro!$F$15</f>
        <v>93</v>
      </c>
      <c r="M18" s="15">
        <f>[14]Dezembro!$F$16</f>
        <v>82</v>
      </c>
      <c r="N18" s="15">
        <f>[14]Dezembro!$F$17</f>
        <v>70</v>
      </c>
      <c r="O18" s="15">
        <f>[14]Dezembro!$F$18</f>
        <v>70</v>
      </c>
      <c r="P18" s="15">
        <f>[14]Dezembro!$F$19</f>
        <v>65</v>
      </c>
      <c r="Q18" s="15" t="str">
        <f>[14]Dezembro!$F$20</f>
        <v>*</v>
      </c>
      <c r="R18" s="15" t="str">
        <f>[14]Dezembro!$F$21</f>
        <v>*</v>
      </c>
      <c r="S18" s="15" t="str">
        <f>[14]Dezembro!$F$22</f>
        <v>*</v>
      </c>
      <c r="T18" s="15" t="str">
        <f>[14]Dezembro!$F$23</f>
        <v>*</v>
      </c>
      <c r="U18" s="15" t="str">
        <f>[14]Dezembro!$F$24</f>
        <v>*</v>
      </c>
      <c r="V18" s="15" t="str">
        <f>[14]Dezembro!$F$25</f>
        <v>*</v>
      </c>
      <c r="W18" s="15" t="str">
        <f>[14]Dezembro!$F$26</f>
        <v>*</v>
      </c>
      <c r="X18" s="15" t="str">
        <f>[14]Dezembro!$F$27</f>
        <v>*</v>
      </c>
      <c r="Y18" s="15">
        <f>[14]Dezembro!$F$28</f>
        <v>80</v>
      </c>
      <c r="Z18" s="15">
        <f>[14]Dezembro!$F$29</f>
        <v>85</v>
      </c>
      <c r="AA18" s="15">
        <f>[14]Dezembro!$F$30</f>
        <v>85</v>
      </c>
      <c r="AB18" s="15">
        <f>[14]Dezembro!$F$31</f>
        <v>86</v>
      </c>
      <c r="AC18" s="15">
        <f>[14]Dezembro!$F$32</f>
        <v>83</v>
      </c>
      <c r="AD18" s="15">
        <f>[14]Dezembro!$F$33</f>
        <v>93</v>
      </c>
      <c r="AE18" s="15">
        <f>[14]Dezembro!$F$34</f>
        <v>94</v>
      </c>
      <c r="AF18" s="15">
        <f>[14]Dezembro!$F$35</f>
        <v>95</v>
      </c>
      <c r="AG18" s="30">
        <f t="shared" ref="AG18:AG29" si="7">MAX(B18:AF18)</f>
        <v>96</v>
      </c>
      <c r="AH18" s="32">
        <f t="shared" ref="AH18:AH30" si="8">AVERAGE(B18:AF18)</f>
        <v>86.695652173913047</v>
      </c>
    </row>
    <row r="19" spans="1:34" ht="17.100000000000001" customHeight="1" x14ac:dyDescent="0.2">
      <c r="A19" s="14" t="s">
        <v>49</v>
      </c>
      <c r="B19" s="15">
        <f>[15]Dezembro!$F$5</f>
        <v>97</v>
      </c>
      <c r="C19" s="15">
        <f>[15]Dezembro!$F$6</f>
        <v>91</v>
      </c>
      <c r="D19" s="15">
        <f>[15]Dezembro!$F$7</f>
        <v>99</v>
      </c>
      <c r="E19" s="15">
        <f>[15]Dezembro!$F$8</f>
        <v>99</v>
      </c>
      <c r="F19" s="15">
        <f>[15]Dezembro!$F$9</f>
        <v>98</v>
      </c>
      <c r="G19" s="15">
        <f>[15]Dezembro!$F$10</f>
        <v>89</v>
      </c>
      <c r="H19" s="15">
        <f>[15]Dezembro!$F$11</f>
        <v>99</v>
      </c>
      <c r="I19" s="15">
        <f>[15]Dezembro!$F$12</f>
        <v>98</v>
      </c>
      <c r="J19" s="15">
        <f>[15]Dezembro!$F$13</f>
        <v>98</v>
      </c>
      <c r="K19" s="15">
        <f>[15]Dezembro!$F$14</f>
        <v>99</v>
      </c>
      <c r="L19" s="15">
        <f>[15]Dezembro!$F$15</f>
        <v>99</v>
      </c>
      <c r="M19" s="15">
        <f>[15]Dezembro!$F$16</f>
        <v>99</v>
      </c>
      <c r="N19" s="15">
        <f>[15]Dezembro!$F$17</f>
        <v>98</v>
      </c>
      <c r="O19" s="15">
        <f>[15]Dezembro!$F$18</f>
        <v>99</v>
      </c>
      <c r="P19" s="15">
        <f>[15]Dezembro!$F$19</f>
        <v>88</v>
      </c>
      <c r="Q19" s="15">
        <f>[15]Dezembro!$F$20</f>
        <v>84</v>
      </c>
      <c r="R19" s="15">
        <f>[15]Dezembro!$F$21</f>
        <v>92</v>
      </c>
      <c r="S19" s="15">
        <f>[15]Dezembro!$F$22</f>
        <v>90</v>
      </c>
      <c r="T19" s="15">
        <f>[15]Dezembro!$F$23</f>
        <v>88</v>
      </c>
      <c r="U19" s="15">
        <f>[15]Dezembro!$F$24</f>
        <v>100</v>
      </c>
      <c r="V19" s="15">
        <f>[15]Dezembro!$F$25</f>
        <v>99</v>
      </c>
      <c r="W19" s="15">
        <f>[15]Dezembro!$F$26</f>
        <v>98</v>
      </c>
      <c r="X19" s="15">
        <f>[15]Dezembro!$F$27</f>
        <v>98</v>
      </c>
      <c r="Y19" s="15">
        <f>[15]Dezembro!$F$28</f>
        <v>99</v>
      </c>
      <c r="Z19" s="15">
        <f>[15]Dezembro!$F$29</f>
        <v>91</v>
      </c>
      <c r="AA19" s="15">
        <f>[15]Dezembro!$F$30</f>
        <v>93</v>
      </c>
      <c r="AB19" s="15">
        <f>[15]Dezembro!$F$31</f>
        <v>86</v>
      </c>
      <c r="AC19" s="15">
        <f>[15]Dezembro!$F$32</f>
        <v>99</v>
      </c>
      <c r="AD19" s="15">
        <f>[15]Dezembro!$F$33</f>
        <v>99</v>
      </c>
      <c r="AE19" s="15">
        <f>[15]Dezembro!$F$34</f>
        <v>99</v>
      </c>
      <c r="AF19" s="15">
        <f>[15]Dezembro!$F$35</f>
        <v>97</v>
      </c>
      <c r="AG19" s="30">
        <f t="shared" ref="AG19" si="9">MAX(B19:AF19)</f>
        <v>100</v>
      </c>
      <c r="AH19" s="32">
        <f t="shared" ref="AH19" si="10">AVERAGE(B19:AF19)</f>
        <v>95.548387096774192</v>
      </c>
    </row>
    <row r="20" spans="1:34" ht="17.100000000000001" customHeight="1" x14ac:dyDescent="0.2">
      <c r="A20" s="14" t="s">
        <v>10</v>
      </c>
      <c r="B20" s="15">
        <f>[16]Dezembro!$F$5</f>
        <v>74</v>
      </c>
      <c r="C20" s="15">
        <f>[16]Dezembro!$F$6</f>
        <v>82</v>
      </c>
      <c r="D20" s="15">
        <f>[16]Dezembro!$F$7</f>
        <v>97</v>
      </c>
      <c r="E20" s="15">
        <f>[16]Dezembro!$F$8</f>
        <v>97</v>
      </c>
      <c r="F20" s="15">
        <f>[16]Dezembro!$F$9</f>
        <v>96</v>
      </c>
      <c r="G20" s="15">
        <f>[16]Dezembro!$F$10</f>
        <v>91</v>
      </c>
      <c r="H20" s="15">
        <f>[16]Dezembro!$F$11</f>
        <v>97</v>
      </c>
      <c r="I20" s="15">
        <f>[16]Dezembro!$F$12</f>
        <v>96</v>
      </c>
      <c r="J20" s="15">
        <f>[16]Dezembro!$F$13</f>
        <v>97</v>
      </c>
      <c r="K20" s="15">
        <f>[16]Dezembro!$F$14</f>
        <v>97</v>
      </c>
      <c r="L20" s="15">
        <f>[16]Dezembro!$F$15</f>
        <v>95</v>
      </c>
      <c r="M20" s="15">
        <f>[16]Dezembro!$F$16</f>
        <v>97</v>
      </c>
      <c r="N20" s="15">
        <f>[16]Dezembro!$F$17</f>
        <v>93</v>
      </c>
      <c r="O20" s="15">
        <f>[16]Dezembro!$F$18</f>
        <v>93</v>
      </c>
      <c r="P20" s="15">
        <f>[16]Dezembro!$F$19</f>
        <v>85</v>
      </c>
      <c r="Q20" s="15">
        <f>[16]Dezembro!$F$20</f>
        <v>78</v>
      </c>
      <c r="R20" s="15">
        <f>[16]Dezembro!$F$21</f>
        <v>92</v>
      </c>
      <c r="S20" s="15">
        <f>[16]Dezembro!$F$22</f>
        <v>90</v>
      </c>
      <c r="T20" s="15">
        <f>[16]Dezembro!$F$23</f>
        <v>95</v>
      </c>
      <c r="U20" s="15">
        <f>[16]Dezembro!$F$24</f>
        <v>96</v>
      </c>
      <c r="V20" s="15">
        <f>[16]Dezembro!$F$25</f>
        <v>95</v>
      </c>
      <c r="W20" s="15">
        <f>[16]Dezembro!$F$26</f>
        <v>94</v>
      </c>
      <c r="X20" s="15">
        <f>[16]Dezembro!$F$27</f>
        <v>95</v>
      </c>
      <c r="Y20" s="15">
        <f>[16]Dezembro!$F$28</f>
        <v>96</v>
      </c>
      <c r="Z20" s="15">
        <f>[16]Dezembro!$F$29</f>
        <v>94</v>
      </c>
      <c r="AA20" s="15">
        <f>[16]Dezembro!$F$30</f>
        <v>89</v>
      </c>
      <c r="AB20" s="15">
        <f>[16]Dezembro!$F$31</f>
        <v>84</v>
      </c>
      <c r="AC20" s="15">
        <f>[16]Dezembro!$F$32</f>
        <v>92</v>
      </c>
      <c r="AD20" s="15">
        <f>[16]Dezembro!$F$33</f>
        <v>94</v>
      </c>
      <c r="AE20" s="15">
        <f>[16]Dezembro!$F$34</f>
        <v>97</v>
      </c>
      <c r="AF20" s="15">
        <f>[16]Dezembro!$F$35</f>
        <v>96</v>
      </c>
      <c r="AG20" s="30">
        <f t="shared" si="7"/>
        <v>97</v>
      </c>
      <c r="AH20" s="32">
        <f t="shared" si="8"/>
        <v>92.387096774193552</v>
      </c>
    </row>
    <row r="21" spans="1:34" ht="17.100000000000001" customHeight="1" x14ac:dyDescent="0.2">
      <c r="A21" s="14" t="s">
        <v>11</v>
      </c>
      <c r="B21" s="15">
        <f>[17]Dezembro!$F$5</f>
        <v>81</v>
      </c>
      <c r="C21" s="15">
        <f>[17]Dezembro!$F$6</f>
        <v>82</v>
      </c>
      <c r="D21" s="15">
        <f>[17]Dezembro!$F$7</f>
        <v>94</v>
      </c>
      <c r="E21" s="15">
        <f>[17]Dezembro!$F$8</f>
        <v>95</v>
      </c>
      <c r="F21" s="15">
        <f>[17]Dezembro!$F$9</f>
        <v>93</v>
      </c>
      <c r="G21" s="15">
        <f>[17]Dezembro!$F$10</f>
        <v>92</v>
      </c>
      <c r="H21" s="15">
        <f>[17]Dezembro!$F$11</f>
        <v>92</v>
      </c>
      <c r="I21" s="15">
        <f>[17]Dezembro!$F$12</f>
        <v>95</v>
      </c>
      <c r="J21" s="15">
        <f>[17]Dezembro!$F$13</f>
        <v>95</v>
      </c>
      <c r="K21" s="15">
        <f>[17]Dezembro!$F$14</f>
        <v>95</v>
      </c>
      <c r="L21" s="15">
        <f>[17]Dezembro!$F$15</f>
        <v>95</v>
      </c>
      <c r="M21" s="15">
        <f>[17]Dezembro!$F$16</f>
        <v>95</v>
      </c>
      <c r="N21" s="15">
        <f>[17]Dezembro!$F$17</f>
        <v>95</v>
      </c>
      <c r="O21" s="15">
        <f>[17]Dezembro!$F$18</f>
        <v>95</v>
      </c>
      <c r="P21" s="15">
        <f>[17]Dezembro!$F$19</f>
        <v>77</v>
      </c>
      <c r="Q21" s="15">
        <f>[17]Dezembro!$F$20</f>
        <v>83</v>
      </c>
      <c r="R21" s="15">
        <f>[17]Dezembro!$F$21</f>
        <v>92</v>
      </c>
      <c r="S21" s="15">
        <f>[17]Dezembro!$F$22</f>
        <v>95</v>
      </c>
      <c r="T21" s="15">
        <f>[17]Dezembro!$F$23</f>
        <v>92</v>
      </c>
      <c r="U21" s="15">
        <f>[17]Dezembro!$F$24</f>
        <v>95</v>
      </c>
      <c r="V21" s="15">
        <f>[17]Dezembro!$F$25</f>
        <v>95</v>
      </c>
      <c r="W21" s="15">
        <f>[17]Dezembro!$F$26</f>
        <v>93</v>
      </c>
      <c r="X21" s="15">
        <f>[17]Dezembro!$F$27</f>
        <v>95</v>
      </c>
      <c r="Y21" s="15">
        <f>[17]Dezembro!$F$28</f>
        <v>95</v>
      </c>
      <c r="Z21" s="15">
        <f>[17]Dezembro!$F$29</f>
        <v>95</v>
      </c>
      <c r="AA21" s="15">
        <f>[17]Dezembro!$F$30</f>
        <v>95</v>
      </c>
      <c r="AB21" s="15">
        <f>[17]Dezembro!$F$31</f>
        <v>91</v>
      </c>
      <c r="AC21" s="15">
        <f>[17]Dezembro!$F$32</f>
        <v>90</v>
      </c>
      <c r="AD21" s="15">
        <f>[17]Dezembro!$F$33</f>
        <v>89</v>
      </c>
      <c r="AE21" s="15">
        <f>[17]Dezembro!$F$34</f>
        <v>94</v>
      </c>
      <c r="AF21" s="15">
        <f>[17]Dezembro!$F$35</f>
        <v>95</v>
      </c>
      <c r="AG21" s="30">
        <f t="shared" si="7"/>
        <v>95</v>
      </c>
      <c r="AH21" s="32">
        <f t="shared" si="8"/>
        <v>92.096774193548384</v>
      </c>
    </row>
    <row r="22" spans="1:34" ht="17.100000000000001" customHeight="1" x14ac:dyDescent="0.2">
      <c r="A22" s="14" t="s">
        <v>12</v>
      </c>
      <c r="B22" s="15">
        <f>[18]Dezembro!$F$5</f>
        <v>85</v>
      </c>
      <c r="C22" s="15">
        <f>[18]Dezembro!$F$6</f>
        <v>95</v>
      </c>
      <c r="D22" s="15">
        <f>[18]Dezembro!$F$7</f>
        <v>94</v>
      </c>
      <c r="E22" s="15">
        <f>[18]Dezembro!$F$8</f>
        <v>92</v>
      </c>
      <c r="F22" s="15">
        <f>[18]Dezembro!$F$9</f>
        <v>92</v>
      </c>
      <c r="G22" s="15">
        <f>[18]Dezembro!$F$10</f>
        <v>91</v>
      </c>
      <c r="H22" s="15">
        <f>[18]Dezembro!$F$11</f>
        <v>92</v>
      </c>
      <c r="I22" s="15">
        <f>[18]Dezembro!$F$12</f>
        <v>93</v>
      </c>
      <c r="J22" s="15">
        <f>[18]Dezembro!$F$13</f>
        <v>92</v>
      </c>
      <c r="K22" s="15">
        <f>[18]Dezembro!$F$14</f>
        <v>93</v>
      </c>
      <c r="L22" s="15">
        <f>[18]Dezembro!$F$15</f>
        <v>93</v>
      </c>
      <c r="M22" s="15">
        <f>[18]Dezembro!$F$16</f>
        <v>92</v>
      </c>
      <c r="N22" s="15">
        <f>[18]Dezembro!$F$17</f>
        <v>93</v>
      </c>
      <c r="O22" s="15">
        <f>[18]Dezembro!$F$18</f>
        <v>92</v>
      </c>
      <c r="P22" s="15">
        <f>[18]Dezembro!$F$19</f>
        <v>79</v>
      </c>
      <c r="Q22" s="15">
        <f>[18]Dezembro!$F$20</f>
        <v>84</v>
      </c>
      <c r="R22" s="15">
        <f>[18]Dezembro!$F$21</f>
        <v>92</v>
      </c>
      <c r="S22" s="15">
        <f>[18]Dezembro!$F$22</f>
        <v>92</v>
      </c>
      <c r="T22" s="15">
        <f>[18]Dezembro!$F$23</f>
        <v>92</v>
      </c>
      <c r="U22" s="15">
        <f>[18]Dezembro!$F$24</f>
        <v>93</v>
      </c>
      <c r="V22" s="15">
        <f>[18]Dezembro!$F$25</f>
        <v>95</v>
      </c>
      <c r="W22" s="15">
        <f>[18]Dezembro!$F$26</f>
        <v>92</v>
      </c>
      <c r="X22" s="15">
        <f>[18]Dezembro!$F$27</f>
        <v>94</v>
      </c>
      <c r="Y22" s="15">
        <f>[18]Dezembro!$F$28</f>
        <v>94</v>
      </c>
      <c r="Z22" s="15">
        <f>[18]Dezembro!$F$29</f>
        <v>92</v>
      </c>
      <c r="AA22" s="15">
        <f>[18]Dezembro!$F$30</f>
        <v>94</v>
      </c>
      <c r="AB22" s="15">
        <f>[18]Dezembro!$F$31</f>
        <v>89</v>
      </c>
      <c r="AC22" s="15">
        <f>[18]Dezembro!$F$32</f>
        <v>93</v>
      </c>
      <c r="AD22" s="15">
        <f>[18]Dezembro!$F$33</f>
        <v>92</v>
      </c>
      <c r="AE22" s="15">
        <f>[18]Dezembro!$F$34</f>
        <v>89</v>
      </c>
      <c r="AF22" s="15">
        <f>[18]Dezembro!$F$35</f>
        <v>94</v>
      </c>
      <c r="AG22" s="30">
        <f t="shared" si="7"/>
        <v>95</v>
      </c>
      <c r="AH22" s="32">
        <f t="shared" si="8"/>
        <v>91.58064516129032</v>
      </c>
    </row>
    <row r="23" spans="1:34" ht="17.100000000000001" customHeight="1" x14ac:dyDescent="0.2">
      <c r="A23" s="14" t="s">
        <v>13</v>
      </c>
      <c r="B23" s="15">
        <f>[19]Dezembro!$F$5</f>
        <v>94</v>
      </c>
      <c r="C23" s="15">
        <f>[19]Dezembro!$F$6</f>
        <v>94</v>
      </c>
      <c r="D23" s="15">
        <f>[19]Dezembro!$F$7</f>
        <v>95</v>
      </c>
      <c r="E23" s="15">
        <f>[19]Dezembro!$F$8</f>
        <v>94</v>
      </c>
      <c r="F23" s="15">
        <f>[19]Dezembro!$F$9</f>
        <v>90</v>
      </c>
      <c r="G23" s="15">
        <f>[19]Dezembro!$F$10</f>
        <v>87</v>
      </c>
      <c r="H23" s="15">
        <f>[19]Dezembro!$F$11</f>
        <v>90</v>
      </c>
      <c r="I23" s="15">
        <f>[19]Dezembro!$F$12</f>
        <v>91</v>
      </c>
      <c r="J23" s="15">
        <f>[19]Dezembro!$F$13</f>
        <v>96</v>
      </c>
      <c r="K23" s="15">
        <f>[19]Dezembro!$F$14</f>
        <v>96</v>
      </c>
      <c r="L23" s="15">
        <f>[19]Dezembro!$F$15</f>
        <v>96</v>
      </c>
      <c r="M23" s="15">
        <f>[19]Dezembro!$F$16</f>
        <v>95</v>
      </c>
      <c r="N23" s="15">
        <f>[19]Dezembro!$F$17</f>
        <v>92</v>
      </c>
      <c r="O23" s="15">
        <f>[19]Dezembro!$F$18</f>
        <v>96</v>
      </c>
      <c r="P23" s="15">
        <f>[19]Dezembro!$F$19</f>
        <v>92</v>
      </c>
      <c r="Q23" s="15">
        <f>[19]Dezembro!$F$20</f>
        <v>95</v>
      </c>
      <c r="R23" s="15">
        <f>[19]Dezembro!$F$21</f>
        <v>95</v>
      </c>
      <c r="S23" s="15">
        <f>[19]Dezembro!$F$22</f>
        <v>90</v>
      </c>
      <c r="T23" s="15">
        <f>[19]Dezembro!$F$23</f>
        <v>92</v>
      </c>
      <c r="U23" s="15">
        <f>[19]Dezembro!$F$24</f>
        <v>95</v>
      </c>
      <c r="V23" s="15">
        <f>[19]Dezembro!$F$25</f>
        <v>95</v>
      </c>
      <c r="W23" s="15">
        <f>[19]Dezembro!$F$26</f>
        <v>94</v>
      </c>
      <c r="X23" s="15">
        <f>[19]Dezembro!$F$27</f>
        <v>95</v>
      </c>
      <c r="Y23" s="15">
        <f>[19]Dezembro!$F$28</f>
        <v>95</v>
      </c>
      <c r="Z23" s="15">
        <f>[19]Dezembro!$F$29</f>
        <v>94</v>
      </c>
      <c r="AA23" s="15">
        <f>[19]Dezembro!$F$30</f>
        <v>94</v>
      </c>
      <c r="AB23" s="15">
        <f>[19]Dezembro!$F$31</f>
        <v>93</v>
      </c>
      <c r="AC23" s="15">
        <f>[19]Dezembro!$F$32</f>
        <v>94</v>
      </c>
      <c r="AD23" s="15">
        <f>[19]Dezembro!$F$33</f>
        <v>95</v>
      </c>
      <c r="AE23" s="15">
        <f>[19]Dezembro!$F$34</f>
        <v>94</v>
      </c>
      <c r="AF23" s="15">
        <f>[19]Dezembro!$F$35</f>
        <v>93</v>
      </c>
      <c r="AG23" s="30">
        <f t="shared" si="7"/>
        <v>96</v>
      </c>
      <c r="AH23" s="32">
        <f t="shared" si="8"/>
        <v>93.58064516129032</v>
      </c>
    </row>
    <row r="24" spans="1:34" ht="17.100000000000001" customHeight="1" x14ac:dyDescent="0.2">
      <c r="A24" s="14" t="s">
        <v>14</v>
      </c>
      <c r="B24" s="15">
        <f>[20]Dezembro!$F$5</f>
        <v>89</v>
      </c>
      <c r="C24" s="15">
        <f>[20]Dezembro!$F$6</f>
        <v>93</v>
      </c>
      <c r="D24" s="15">
        <f>[20]Dezembro!$F$7</f>
        <v>94</v>
      </c>
      <c r="E24" s="15">
        <f>[20]Dezembro!$F$8</f>
        <v>93</v>
      </c>
      <c r="F24" s="15">
        <f>[20]Dezembro!$F$9</f>
        <v>94</v>
      </c>
      <c r="G24" s="15">
        <f>[20]Dezembro!$F$10</f>
        <v>89</v>
      </c>
      <c r="H24" s="15">
        <f>[20]Dezembro!$F$11</f>
        <v>89</v>
      </c>
      <c r="I24" s="15">
        <f>[20]Dezembro!$F$12</f>
        <v>91</v>
      </c>
      <c r="J24" s="15">
        <f>[20]Dezembro!$F$13</f>
        <v>90</v>
      </c>
      <c r="K24" s="15">
        <f>[20]Dezembro!$F$14</f>
        <v>95</v>
      </c>
      <c r="L24" s="15">
        <f>[20]Dezembro!$F$15</f>
        <v>95</v>
      </c>
      <c r="M24" s="15">
        <f>[20]Dezembro!$F$16</f>
        <v>88</v>
      </c>
      <c r="N24" s="15">
        <f>[20]Dezembro!$F$17</f>
        <v>94</v>
      </c>
      <c r="O24" s="15">
        <f>[20]Dezembro!$F$18</f>
        <v>94</v>
      </c>
      <c r="P24" s="15">
        <f>[20]Dezembro!$F$19</f>
        <v>95</v>
      </c>
      <c r="Q24" s="15">
        <f>[20]Dezembro!$F$20</f>
        <v>94</v>
      </c>
      <c r="R24" s="15">
        <f>[20]Dezembro!$F$21</f>
        <v>90</v>
      </c>
      <c r="S24" s="15">
        <f>[20]Dezembro!$F$22</f>
        <v>89</v>
      </c>
      <c r="T24" s="15">
        <f>[20]Dezembro!$F$23</f>
        <v>92</v>
      </c>
      <c r="U24" s="15">
        <f>[20]Dezembro!$F$24</f>
        <v>93</v>
      </c>
      <c r="V24" s="15">
        <f>[20]Dezembro!$F$25</f>
        <v>95</v>
      </c>
      <c r="W24" s="15">
        <f>[20]Dezembro!$F$26</f>
        <v>94</v>
      </c>
      <c r="X24" s="15">
        <f>[20]Dezembro!$F$27</f>
        <v>93</v>
      </c>
      <c r="Y24" s="15">
        <f>[20]Dezembro!$F$28</f>
        <v>93</v>
      </c>
      <c r="Z24" s="15">
        <f>[20]Dezembro!$F$29</f>
        <v>91</v>
      </c>
      <c r="AA24" s="15">
        <f>[20]Dezembro!$F$30</f>
        <v>89</v>
      </c>
      <c r="AB24" s="15">
        <f>[20]Dezembro!$F$31</f>
        <v>89</v>
      </c>
      <c r="AC24" s="15">
        <f>[20]Dezembro!$F$32</f>
        <v>92</v>
      </c>
      <c r="AD24" s="15">
        <f>[20]Dezembro!$F$33</f>
        <v>92</v>
      </c>
      <c r="AE24" s="15">
        <f>[20]Dezembro!$F$34</f>
        <v>90</v>
      </c>
      <c r="AF24" s="15">
        <f>[20]Dezembro!$F$35</f>
        <v>92</v>
      </c>
      <c r="AG24" s="30">
        <f t="shared" si="7"/>
        <v>95</v>
      </c>
      <c r="AH24" s="32">
        <f t="shared" si="8"/>
        <v>91.967741935483872</v>
      </c>
    </row>
    <row r="25" spans="1:34" ht="17.100000000000001" customHeight="1" x14ac:dyDescent="0.2">
      <c r="A25" s="14" t="s">
        <v>15</v>
      </c>
      <c r="B25" s="15">
        <f>[21]Dezembro!$F$5</f>
        <v>90</v>
      </c>
      <c r="C25" s="15">
        <f>[21]Dezembro!$F$6</f>
        <v>85</v>
      </c>
      <c r="D25" s="15">
        <f>[21]Dezembro!$F$7</f>
        <v>95</v>
      </c>
      <c r="E25" s="15">
        <f>[21]Dezembro!$F$8</f>
        <v>92</v>
      </c>
      <c r="F25" s="15">
        <f>[21]Dezembro!$F$9</f>
        <v>93</v>
      </c>
      <c r="G25" s="15">
        <f>[21]Dezembro!$F$10</f>
        <v>79</v>
      </c>
      <c r="H25" s="15">
        <f>[21]Dezembro!$F$11</f>
        <v>96</v>
      </c>
      <c r="I25" s="15">
        <f>[21]Dezembro!$F$12</f>
        <v>96</v>
      </c>
      <c r="J25" s="15">
        <f>[21]Dezembro!$F$13</f>
        <v>96</v>
      </c>
      <c r="K25" s="15">
        <f>[21]Dezembro!$F$14</f>
        <v>96</v>
      </c>
      <c r="L25" s="15">
        <f>[21]Dezembro!$F$15</f>
        <v>96</v>
      </c>
      <c r="M25" s="15">
        <f>[21]Dezembro!$F$16</f>
        <v>97</v>
      </c>
      <c r="N25" s="15">
        <f>[21]Dezembro!$F$17</f>
        <v>92</v>
      </c>
      <c r="O25" s="15">
        <f>[21]Dezembro!$F$18</f>
        <v>96</v>
      </c>
      <c r="P25" s="15">
        <f>[21]Dezembro!$F$19</f>
        <v>70</v>
      </c>
      <c r="Q25" s="15">
        <f>[21]Dezembro!$F$20</f>
        <v>91</v>
      </c>
      <c r="R25" s="15">
        <f>[21]Dezembro!$F$21</f>
        <v>95</v>
      </c>
      <c r="S25" s="15">
        <f>[21]Dezembro!$F$22</f>
        <v>96</v>
      </c>
      <c r="T25" s="15">
        <f>[21]Dezembro!$F$23</f>
        <v>95</v>
      </c>
      <c r="U25" s="15">
        <f>[21]Dezembro!$F$24</f>
        <v>96</v>
      </c>
      <c r="V25" s="15">
        <f>[21]Dezembro!$F$25</f>
        <v>96</v>
      </c>
      <c r="W25" s="15">
        <f>[21]Dezembro!$F$26</f>
        <v>96</v>
      </c>
      <c r="X25" s="15">
        <f>[21]Dezembro!$F$27</f>
        <v>96</v>
      </c>
      <c r="Y25" s="15">
        <f>[21]Dezembro!$F$28</f>
        <v>96</v>
      </c>
      <c r="Z25" s="15">
        <f>[21]Dezembro!$F$29</f>
        <v>92</v>
      </c>
      <c r="AA25" s="15">
        <f>[21]Dezembro!$F$30</f>
        <v>88</v>
      </c>
      <c r="AB25" s="15">
        <f>[21]Dezembro!$F$31</f>
        <v>87</v>
      </c>
      <c r="AC25" s="15">
        <f>[21]Dezembro!$F$32</f>
        <v>90</v>
      </c>
      <c r="AD25" s="15">
        <f>[21]Dezembro!$F$33</f>
        <v>91</v>
      </c>
      <c r="AE25" s="15">
        <f>[21]Dezembro!$F$34</f>
        <v>93</v>
      </c>
      <c r="AF25" s="15">
        <f>[21]Dezembro!$F$35</f>
        <v>94</v>
      </c>
      <c r="AG25" s="30">
        <f t="shared" si="7"/>
        <v>97</v>
      </c>
      <c r="AH25" s="32">
        <f t="shared" si="8"/>
        <v>92.290322580645167</v>
      </c>
    </row>
    <row r="26" spans="1:34" ht="17.100000000000001" customHeight="1" x14ac:dyDescent="0.2">
      <c r="A26" s="14" t="s">
        <v>61</v>
      </c>
      <c r="B26" s="15">
        <f>[22]Dezembro!$F$5</f>
        <v>84</v>
      </c>
      <c r="C26" s="15">
        <f>[22]Dezembro!$F$6</f>
        <v>88</v>
      </c>
      <c r="D26" s="15">
        <f>[22]Dezembro!$F$7</f>
        <v>89</v>
      </c>
      <c r="E26" s="15">
        <f>[22]Dezembro!$F$8</f>
        <v>90</v>
      </c>
      <c r="F26" s="15">
        <f>[22]Dezembro!$F$9</f>
        <v>86</v>
      </c>
      <c r="G26" s="15">
        <f>[22]Dezembro!$F$10</f>
        <v>78</v>
      </c>
      <c r="H26" s="15">
        <f>[22]Dezembro!$F$11</f>
        <v>76</v>
      </c>
      <c r="I26" s="15">
        <f>[22]Dezembro!$F$12</f>
        <v>82</v>
      </c>
      <c r="J26" s="15">
        <f>[22]Dezembro!$F$13</f>
        <v>86</v>
      </c>
      <c r="K26" s="15">
        <f>[22]Dezembro!$F$14</f>
        <v>89</v>
      </c>
      <c r="L26" s="15">
        <f>[22]Dezembro!$F$15</f>
        <v>87</v>
      </c>
      <c r="M26" s="15">
        <f>[22]Dezembro!$F$16</f>
        <v>88</v>
      </c>
      <c r="N26" s="15">
        <f>[22]Dezembro!$F$17</f>
        <v>82</v>
      </c>
      <c r="O26" s="15">
        <f>[22]Dezembro!$F$18</f>
        <v>89</v>
      </c>
      <c r="P26" s="15">
        <f>[22]Dezembro!$F$19</f>
        <v>78</v>
      </c>
      <c r="Q26" s="15">
        <f>[22]Dezembro!$F$20</f>
        <v>80</v>
      </c>
      <c r="R26" s="15">
        <f>[22]Dezembro!$F$21</f>
        <v>81</v>
      </c>
      <c r="S26" s="15">
        <f>[22]Dezembro!$F$22</f>
        <v>85</v>
      </c>
      <c r="T26" s="15">
        <f>[22]Dezembro!$F$23</f>
        <v>87</v>
      </c>
      <c r="U26" s="15">
        <f>[22]Dezembro!$F$24</f>
        <v>92</v>
      </c>
      <c r="V26" s="15">
        <f>[22]Dezembro!$F$25</f>
        <v>86</v>
      </c>
      <c r="W26" s="15">
        <f>[22]Dezembro!$F$26</f>
        <v>84</v>
      </c>
      <c r="X26" s="15">
        <f>[22]Dezembro!$F$27</f>
        <v>84</v>
      </c>
      <c r="Y26" s="15">
        <f>[22]Dezembro!$F$28</f>
        <v>86</v>
      </c>
      <c r="Z26" s="15">
        <f>[22]Dezembro!$F$29</f>
        <v>83</v>
      </c>
      <c r="AA26" s="15">
        <f>[22]Dezembro!$F$30</f>
        <v>74</v>
      </c>
      <c r="AB26" s="15">
        <f>[22]Dezembro!$F$31</f>
        <v>70</v>
      </c>
      <c r="AC26" s="15">
        <f>[22]Dezembro!$F$32</f>
        <v>85</v>
      </c>
      <c r="AD26" s="15">
        <f>[22]Dezembro!$F$33</f>
        <v>85</v>
      </c>
      <c r="AE26" s="15">
        <f>[22]Dezembro!$F$34</f>
        <v>83</v>
      </c>
      <c r="AF26" s="15">
        <f>[22]Dezembro!$F$35</f>
        <v>78</v>
      </c>
      <c r="AG26" s="30">
        <f t="shared" si="7"/>
        <v>92</v>
      </c>
      <c r="AH26" s="32">
        <f t="shared" si="8"/>
        <v>83.709677419354833</v>
      </c>
    </row>
    <row r="27" spans="1:34" ht="17.100000000000001" customHeight="1" x14ac:dyDescent="0.2">
      <c r="A27" s="14" t="s">
        <v>17</v>
      </c>
      <c r="B27" s="15" t="str">
        <f>[23]Dezembro!$F$5</f>
        <v>*</v>
      </c>
      <c r="C27" s="15" t="str">
        <f>[23]Dezembro!$F$6</f>
        <v>*</v>
      </c>
      <c r="D27" s="15" t="str">
        <f>[23]Dezembro!$F$7</f>
        <v>*</v>
      </c>
      <c r="E27" s="15" t="str">
        <f>[23]Dezembro!$F$8</f>
        <v>*</v>
      </c>
      <c r="F27" s="15" t="str">
        <f>[23]Dezembro!$F$9</f>
        <v>*</v>
      </c>
      <c r="G27" s="15" t="str">
        <f>[23]Dezembro!$F$10</f>
        <v>*</v>
      </c>
      <c r="H27" s="15" t="str">
        <f>[23]Dezembro!$F$11</f>
        <v>*</v>
      </c>
      <c r="I27" s="15" t="str">
        <f>[23]Dezembro!$F$12</f>
        <v>*</v>
      </c>
      <c r="J27" s="15" t="str">
        <f>[23]Dezembro!$F$13</f>
        <v>*</v>
      </c>
      <c r="K27" s="15" t="str">
        <f>[23]Dezembro!$F$14</f>
        <v>*</v>
      </c>
      <c r="L27" s="15" t="str">
        <f>[23]Dezembro!$F$15</f>
        <v>*</v>
      </c>
      <c r="M27" s="15" t="str">
        <f>[23]Dezembro!$F$16</f>
        <v>*</v>
      </c>
      <c r="N27" s="15" t="str">
        <f>[23]Dezembro!$F$17</f>
        <v>*</v>
      </c>
      <c r="O27" s="15" t="str">
        <f>[23]Dezembro!$F$18</f>
        <v>*</v>
      </c>
      <c r="P27" s="15" t="str">
        <f>[23]Dezembro!$F$19</f>
        <v>*</v>
      </c>
      <c r="Q27" s="15" t="str">
        <f>[23]Dezembro!$F$20</f>
        <v>*</v>
      </c>
      <c r="R27" s="15" t="str">
        <f>[23]Dezembro!$F$21</f>
        <v>*</v>
      </c>
      <c r="S27" s="15" t="str">
        <f>[23]Dezembro!$F$22</f>
        <v>*</v>
      </c>
      <c r="T27" s="15" t="str">
        <f>[23]Dezembro!$F$23</f>
        <v>*</v>
      </c>
      <c r="U27" s="15" t="str">
        <f>[23]Dezembro!$F$24</f>
        <v>*</v>
      </c>
      <c r="V27" s="15" t="str">
        <f>[23]Dezembro!$F$25</f>
        <v>*</v>
      </c>
      <c r="W27" s="15" t="str">
        <f>[23]Dezembro!$F$26</f>
        <v>*</v>
      </c>
      <c r="X27" s="15" t="str">
        <f>[23]Dezembro!$F$27</f>
        <v>*</v>
      </c>
      <c r="Y27" s="15" t="str">
        <f>[23]Dezembro!$F$28</f>
        <v>*</v>
      </c>
      <c r="Z27" s="15" t="str">
        <f>[23]Dezembro!$F$29</f>
        <v>*</v>
      </c>
      <c r="AA27" s="15">
        <f>[23]Dezembro!$F$30</f>
        <v>18</v>
      </c>
      <c r="AB27" s="15" t="str">
        <f>[23]Dezembro!$F$31</f>
        <v>*</v>
      </c>
      <c r="AC27" s="15" t="str">
        <f>[23]Dezembro!$F$32</f>
        <v>*</v>
      </c>
      <c r="AD27" s="15" t="str">
        <f>[23]Dezembro!$F$33</f>
        <v>*</v>
      </c>
      <c r="AE27" s="15" t="str">
        <f>[23]Dezembro!$F$34</f>
        <v>*</v>
      </c>
      <c r="AF27" s="15" t="str">
        <f>[23]Dezembro!$F$35</f>
        <v>*</v>
      </c>
      <c r="AG27" s="30" t="s">
        <v>70</v>
      </c>
      <c r="AH27" s="32" t="s">
        <v>70</v>
      </c>
    </row>
    <row r="28" spans="1:34" ht="17.100000000000001" customHeight="1" x14ac:dyDescent="0.2">
      <c r="A28" s="14" t="s">
        <v>18</v>
      </c>
      <c r="B28" s="15">
        <f>[24]Dezembro!$F$5</f>
        <v>95</v>
      </c>
      <c r="C28" s="15">
        <f>[24]Dezembro!$F$6</f>
        <v>96</v>
      </c>
      <c r="D28" s="15">
        <f>[24]Dezembro!$F$7</f>
        <v>94</v>
      </c>
      <c r="E28" s="15">
        <f>[24]Dezembro!$F$8</f>
        <v>94</v>
      </c>
      <c r="F28" s="15">
        <f>[24]Dezembro!$F$9</f>
        <v>95</v>
      </c>
      <c r="G28" s="15">
        <f>[24]Dezembro!$F$10</f>
        <v>91</v>
      </c>
      <c r="H28" s="15">
        <f>[24]Dezembro!$F$11</f>
        <v>95</v>
      </c>
      <c r="I28" s="15">
        <f>[24]Dezembro!$F$12</f>
        <v>94</v>
      </c>
      <c r="J28" s="15">
        <f>[24]Dezembro!$F$13</f>
        <v>96</v>
      </c>
      <c r="K28" s="15">
        <f>[24]Dezembro!$F$14</f>
        <v>97</v>
      </c>
      <c r="L28" s="15">
        <f>[24]Dezembro!$F$15</f>
        <v>95</v>
      </c>
      <c r="M28" s="15">
        <f>[24]Dezembro!$F$16</f>
        <v>96</v>
      </c>
      <c r="N28" s="15">
        <f>[24]Dezembro!$F$17</f>
        <v>98</v>
      </c>
      <c r="O28" s="15">
        <f>[24]Dezembro!$F$18</f>
        <v>96</v>
      </c>
      <c r="P28" s="15">
        <f>[24]Dezembro!$F$19</f>
        <v>85</v>
      </c>
      <c r="Q28" s="15">
        <f>[24]Dezembro!$F$20</f>
        <v>95</v>
      </c>
      <c r="R28" s="15">
        <f>[24]Dezembro!$F$21</f>
        <v>96</v>
      </c>
      <c r="S28" s="15">
        <f>[24]Dezembro!$F$22</f>
        <v>97</v>
      </c>
      <c r="T28" s="15">
        <f>[24]Dezembro!$F$23</f>
        <v>91</v>
      </c>
      <c r="U28" s="15">
        <f>[24]Dezembro!$F$24</f>
        <v>94</v>
      </c>
      <c r="V28" s="15">
        <f>[24]Dezembro!$F$25</f>
        <v>97</v>
      </c>
      <c r="W28" s="15">
        <f>[24]Dezembro!$F$26</f>
        <v>97</v>
      </c>
      <c r="X28" s="15">
        <f>[24]Dezembro!$F$27</f>
        <v>96</v>
      </c>
      <c r="Y28" s="15">
        <f>[24]Dezembro!$F$28</f>
        <v>96</v>
      </c>
      <c r="Z28" s="15">
        <f>[24]Dezembro!$F$29</f>
        <v>94</v>
      </c>
      <c r="AA28" s="15">
        <f>[24]Dezembro!$F$30</f>
        <v>95</v>
      </c>
      <c r="AB28" s="15">
        <f>[24]Dezembro!$F$31</f>
        <v>93</v>
      </c>
      <c r="AC28" s="15">
        <f>[24]Dezembro!$F$32</f>
        <v>91</v>
      </c>
      <c r="AD28" s="15">
        <f>[24]Dezembro!$F$33</f>
        <v>85</v>
      </c>
      <c r="AE28" s="15" t="str">
        <f>[24]Dezembro!$F$34</f>
        <v>*</v>
      </c>
      <c r="AF28" s="15">
        <f>[24]Dezembro!$F$35</f>
        <v>93</v>
      </c>
      <c r="AG28" s="30">
        <f t="shared" si="7"/>
        <v>98</v>
      </c>
      <c r="AH28" s="32">
        <f t="shared" si="8"/>
        <v>94.233333333333334</v>
      </c>
    </row>
    <row r="29" spans="1:34" ht="17.100000000000001" customHeight="1" x14ac:dyDescent="0.2">
      <c r="A29" s="14" t="s">
        <v>19</v>
      </c>
      <c r="B29" s="15">
        <f>[25]Dezembro!$F$5</f>
        <v>95</v>
      </c>
      <c r="C29" s="15">
        <f>[25]Dezembro!$F$6</f>
        <v>95</v>
      </c>
      <c r="D29" s="15">
        <f>[25]Dezembro!$F$7</f>
        <v>100</v>
      </c>
      <c r="E29" s="15">
        <f>[25]Dezembro!$F$8</f>
        <v>100</v>
      </c>
      <c r="F29" s="15">
        <f>[25]Dezembro!$F$9</f>
        <v>100</v>
      </c>
      <c r="G29" s="15">
        <f>[25]Dezembro!$F$10</f>
        <v>100</v>
      </c>
      <c r="H29" s="15">
        <f>[25]Dezembro!$F$11</f>
        <v>100</v>
      </c>
      <c r="I29" s="15">
        <f>[25]Dezembro!$F$12</f>
        <v>100</v>
      </c>
      <c r="J29" s="15" t="str">
        <f>[25]Dezembro!$F$13</f>
        <v>*</v>
      </c>
      <c r="K29" s="15">
        <f>[25]Dezembro!$F$14</f>
        <v>100</v>
      </c>
      <c r="L29" s="15">
        <f>[25]Dezembro!$F$15</f>
        <v>100</v>
      </c>
      <c r="M29" s="15">
        <f>[25]Dezembro!$F$16</f>
        <v>94</v>
      </c>
      <c r="N29" s="15">
        <f>[25]Dezembro!$F$17</f>
        <v>100</v>
      </c>
      <c r="O29" s="15">
        <f>[25]Dezembro!$F$18</f>
        <v>100</v>
      </c>
      <c r="P29" s="15">
        <f>[25]Dezembro!$F$19</f>
        <v>83</v>
      </c>
      <c r="Q29" s="15">
        <f>[25]Dezembro!$F$20</f>
        <v>97</v>
      </c>
      <c r="R29" s="15">
        <f>[25]Dezembro!$F$21</f>
        <v>92</v>
      </c>
      <c r="S29" s="15">
        <f>[25]Dezembro!$F$22</f>
        <v>100</v>
      </c>
      <c r="T29" s="15">
        <f>[25]Dezembro!$F$23</f>
        <v>100</v>
      </c>
      <c r="U29" s="15">
        <f>[25]Dezembro!$F$24</f>
        <v>100</v>
      </c>
      <c r="V29" s="15">
        <f>[25]Dezembro!$F$25</f>
        <v>100</v>
      </c>
      <c r="W29" s="15">
        <f>[25]Dezembro!$F$26</f>
        <v>100</v>
      </c>
      <c r="X29" s="15">
        <f>[25]Dezembro!$F$27</f>
        <v>100</v>
      </c>
      <c r="Y29" s="15">
        <f>[25]Dezembro!$F$28</f>
        <v>100</v>
      </c>
      <c r="Z29" s="15">
        <f>[25]Dezembro!$F$29</f>
        <v>100</v>
      </c>
      <c r="AA29" s="15">
        <f>[25]Dezembro!$F$30</f>
        <v>100</v>
      </c>
      <c r="AB29" s="15">
        <f>[25]Dezembro!$F$31</f>
        <v>90</v>
      </c>
      <c r="AC29" s="15">
        <f>[25]Dezembro!$F$32</f>
        <v>100</v>
      </c>
      <c r="AD29" s="15">
        <f>[25]Dezembro!$F$33</f>
        <v>100</v>
      </c>
      <c r="AE29" s="15">
        <f>[25]Dezembro!$F$34</f>
        <v>100</v>
      </c>
      <c r="AF29" s="15">
        <f>[25]Dezembro!$F$35</f>
        <v>100</v>
      </c>
      <c r="AG29" s="30">
        <f t="shared" si="7"/>
        <v>100</v>
      </c>
      <c r="AH29" s="32">
        <f>AVERAGE(B29:AF29)</f>
        <v>98.2</v>
      </c>
    </row>
    <row r="30" spans="1:34" ht="17.100000000000001" customHeight="1" x14ac:dyDescent="0.2">
      <c r="A30" s="14" t="s">
        <v>31</v>
      </c>
      <c r="B30" s="15">
        <f>[26]Dezembro!$F$5</f>
        <v>91</v>
      </c>
      <c r="C30" s="15">
        <f>[26]Dezembro!$F$6</f>
        <v>84</v>
      </c>
      <c r="D30" s="15">
        <f>[26]Dezembro!$F$7</f>
        <v>94</v>
      </c>
      <c r="E30" s="15">
        <f>[26]Dezembro!$F$8</f>
        <v>94</v>
      </c>
      <c r="F30" s="15">
        <f>[26]Dezembro!$F$9</f>
        <v>84</v>
      </c>
      <c r="G30" s="15">
        <f>[26]Dezembro!$F$10</f>
        <v>88</v>
      </c>
      <c r="H30" s="15">
        <f>[26]Dezembro!$F$11</f>
        <v>89</v>
      </c>
      <c r="I30" s="15">
        <f>[26]Dezembro!$F$12</f>
        <v>92</v>
      </c>
      <c r="J30" s="15">
        <f>[26]Dezembro!$F$13</f>
        <v>94</v>
      </c>
      <c r="K30" s="15">
        <f>[26]Dezembro!$F$14</f>
        <v>95</v>
      </c>
      <c r="L30" s="15">
        <f>[26]Dezembro!$F$15</f>
        <v>96</v>
      </c>
      <c r="M30" s="15">
        <f>[26]Dezembro!$F$16</f>
        <v>95</v>
      </c>
      <c r="N30" s="15">
        <f>[26]Dezembro!$F$17</f>
        <v>94</v>
      </c>
      <c r="O30" s="15">
        <f>[26]Dezembro!$F$18</f>
        <v>95</v>
      </c>
      <c r="P30" s="15">
        <f>[26]Dezembro!$F$19</f>
        <v>85</v>
      </c>
      <c r="Q30" s="15">
        <f>[26]Dezembro!$F$20</f>
        <v>83</v>
      </c>
      <c r="R30" s="15">
        <f>[26]Dezembro!$F$21</f>
        <v>95</v>
      </c>
      <c r="S30" s="15">
        <f>[26]Dezembro!$F$22</f>
        <v>92</v>
      </c>
      <c r="T30" s="15">
        <f>[26]Dezembro!$F$23</f>
        <v>81</v>
      </c>
      <c r="U30" s="15">
        <f>[26]Dezembro!$F$24</f>
        <v>93</v>
      </c>
      <c r="V30" s="15">
        <f>[26]Dezembro!$F$25</f>
        <v>95</v>
      </c>
      <c r="W30" s="15">
        <f>[26]Dezembro!$F$26</f>
        <v>93</v>
      </c>
      <c r="X30" s="15">
        <f>[26]Dezembro!$F$27</f>
        <v>95</v>
      </c>
      <c r="Y30" s="15">
        <f>[26]Dezembro!$F$28</f>
        <v>94</v>
      </c>
      <c r="Z30" s="15">
        <f>[26]Dezembro!$F$29</f>
        <v>92</v>
      </c>
      <c r="AA30" s="15">
        <f>[26]Dezembro!$F$30</f>
        <v>93</v>
      </c>
      <c r="AB30" s="15">
        <f>[26]Dezembro!$F$31</f>
        <v>86</v>
      </c>
      <c r="AC30" s="15">
        <f>[26]Dezembro!$F$32</f>
        <v>90</v>
      </c>
      <c r="AD30" s="15">
        <f>[26]Dezembro!$F$33</f>
        <v>89</v>
      </c>
      <c r="AE30" s="15">
        <f>[26]Dezembro!$F$34</f>
        <v>95</v>
      </c>
      <c r="AF30" s="15">
        <f>[26]Dezembro!$F$35</f>
        <v>95</v>
      </c>
      <c r="AG30" s="30">
        <f>MAX(B30:AF30)</f>
        <v>96</v>
      </c>
      <c r="AH30" s="32">
        <f t="shared" si="8"/>
        <v>91.322580645161295</v>
      </c>
    </row>
    <row r="31" spans="1:34" ht="17.100000000000001" customHeight="1" x14ac:dyDescent="0.2">
      <c r="A31" s="14" t="s">
        <v>51</v>
      </c>
      <c r="B31" s="15">
        <f>[27]Dezembro!$F$5</f>
        <v>92</v>
      </c>
      <c r="C31" s="15">
        <f>[27]Dezembro!$F$6</f>
        <v>93</v>
      </c>
      <c r="D31" s="15">
        <f>[27]Dezembro!$F$7</f>
        <v>90</v>
      </c>
      <c r="E31" s="15">
        <f>[27]Dezembro!$F$8</f>
        <v>90</v>
      </c>
      <c r="F31" s="15">
        <f>[27]Dezembro!$F$9</f>
        <v>90</v>
      </c>
      <c r="G31" s="15">
        <f>[27]Dezembro!$F$10</f>
        <v>86</v>
      </c>
      <c r="H31" s="15">
        <f>[27]Dezembro!$F$11</f>
        <v>86</v>
      </c>
      <c r="I31" s="15">
        <f>[27]Dezembro!$F$12</f>
        <v>93</v>
      </c>
      <c r="J31" s="15">
        <f>[27]Dezembro!$F$13</f>
        <v>94</v>
      </c>
      <c r="K31" s="15">
        <f>[27]Dezembro!$F$14</f>
        <v>94</v>
      </c>
      <c r="L31" s="15">
        <f>[27]Dezembro!$F$15</f>
        <v>96</v>
      </c>
      <c r="M31" s="15">
        <f>[27]Dezembro!$F$16</f>
        <v>95</v>
      </c>
      <c r="N31" s="15">
        <f>[27]Dezembro!$F$17</f>
        <v>96</v>
      </c>
      <c r="O31" s="15">
        <f>[27]Dezembro!$F$18</f>
        <v>96</v>
      </c>
      <c r="P31" s="15">
        <f>[27]Dezembro!$F$19</f>
        <v>96</v>
      </c>
      <c r="Q31" s="15">
        <f>[27]Dezembro!$F$20</f>
        <v>96</v>
      </c>
      <c r="R31" s="15">
        <f>[27]Dezembro!$F$21</f>
        <v>92</v>
      </c>
      <c r="S31" s="15">
        <f>[27]Dezembro!$F$22</f>
        <v>91</v>
      </c>
      <c r="T31" s="15">
        <f>[27]Dezembro!$F$23</f>
        <v>89</v>
      </c>
      <c r="U31" s="15">
        <f>[27]Dezembro!$F$24</f>
        <v>97</v>
      </c>
      <c r="V31" s="15">
        <f>[27]Dezembro!$F$25</f>
        <v>96</v>
      </c>
      <c r="W31" s="15">
        <f>[27]Dezembro!$F$26</f>
        <v>95</v>
      </c>
      <c r="X31" s="15">
        <f>[27]Dezembro!$F$27</f>
        <v>97</v>
      </c>
      <c r="Y31" s="15">
        <f>[27]Dezembro!$F$28</f>
        <v>94</v>
      </c>
      <c r="Z31" s="15">
        <f>[27]Dezembro!$F$29</f>
        <v>94</v>
      </c>
      <c r="AA31" s="15">
        <f>[27]Dezembro!$F$30</f>
        <v>91</v>
      </c>
      <c r="AB31" s="15">
        <f>[27]Dezembro!$F$31</f>
        <v>91</v>
      </c>
      <c r="AC31" s="15">
        <f>[27]Dezembro!$F$32</f>
        <v>94</v>
      </c>
      <c r="AD31" s="15">
        <f>[27]Dezembro!$F$33</f>
        <v>96</v>
      </c>
      <c r="AE31" s="15">
        <f>[27]Dezembro!$F$34</f>
        <v>97</v>
      </c>
      <c r="AF31" s="15">
        <f>[27]Dezembro!$F$35</f>
        <v>90</v>
      </c>
      <c r="AG31" s="30">
        <f>MAX(B31:AF31)</f>
        <v>97</v>
      </c>
      <c r="AH31" s="32">
        <f>AVERAGE(B31:AF31)</f>
        <v>93.129032258064512</v>
      </c>
    </row>
    <row r="32" spans="1:34" ht="17.100000000000001" customHeight="1" x14ac:dyDescent="0.2">
      <c r="A32" s="14" t="s">
        <v>20</v>
      </c>
      <c r="B32" s="15">
        <f>[28]Dezembro!$F$5</f>
        <v>68</v>
      </c>
      <c r="C32" s="15">
        <f>[28]Dezembro!$F$6</f>
        <v>82</v>
      </c>
      <c r="D32" s="15">
        <f>[28]Dezembro!$F$7</f>
        <v>90</v>
      </c>
      <c r="E32" s="15">
        <f>[28]Dezembro!$F$8</f>
        <v>87</v>
      </c>
      <c r="F32" s="15">
        <f>[28]Dezembro!$F$9</f>
        <v>75</v>
      </c>
      <c r="G32" s="15">
        <f>[28]Dezembro!$F$10</f>
        <v>88</v>
      </c>
      <c r="H32" s="15">
        <f>[28]Dezembro!$F$11</f>
        <v>88</v>
      </c>
      <c r="I32" s="15">
        <f>[28]Dezembro!$F$12</f>
        <v>85</v>
      </c>
      <c r="J32" s="15">
        <f>[28]Dezembro!$F$13</f>
        <v>85</v>
      </c>
      <c r="K32" s="15">
        <f>[28]Dezembro!$F$14</f>
        <v>94</v>
      </c>
      <c r="L32" s="15">
        <f>[28]Dezembro!$F$15</f>
        <v>95</v>
      </c>
      <c r="M32" s="15">
        <f>[28]Dezembro!$F$16</f>
        <v>91</v>
      </c>
      <c r="N32" s="15">
        <f>[28]Dezembro!$F$17</f>
        <v>92</v>
      </c>
      <c r="O32" s="15">
        <f>[28]Dezembro!$F$18</f>
        <v>91</v>
      </c>
      <c r="P32" s="15">
        <f>[28]Dezembro!$F$19</f>
        <v>94</v>
      </c>
      <c r="Q32" s="15">
        <f>[28]Dezembro!$F$20</f>
        <v>77</v>
      </c>
      <c r="R32" s="15">
        <f>[28]Dezembro!$F$21</f>
        <v>83</v>
      </c>
      <c r="S32" s="15">
        <f>[28]Dezembro!$F$22</f>
        <v>76</v>
      </c>
      <c r="T32" s="15">
        <f>[28]Dezembro!$F$23</f>
        <v>95</v>
      </c>
      <c r="U32" s="15">
        <f>[28]Dezembro!$F$24</f>
        <v>93</v>
      </c>
      <c r="V32" s="15">
        <f>[28]Dezembro!$F$25</f>
        <v>95</v>
      </c>
      <c r="W32" s="15">
        <f>[28]Dezembro!$F$26</f>
        <v>96</v>
      </c>
      <c r="X32" s="15">
        <f>[28]Dezembro!$F$27</f>
        <v>90</v>
      </c>
      <c r="Y32" s="15">
        <f>[28]Dezembro!$F$28</f>
        <v>83</v>
      </c>
      <c r="Z32" s="15">
        <f>[28]Dezembro!$F$29</f>
        <v>85</v>
      </c>
      <c r="AA32" s="15">
        <f>[28]Dezembro!$F$30</f>
        <v>83</v>
      </c>
      <c r="AB32" s="15">
        <f>[28]Dezembro!$F$31</f>
        <v>85</v>
      </c>
      <c r="AC32" s="15">
        <f>[28]Dezembro!$F$32</f>
        <v>81</v>
      </c>
      <c r="AD32" s="15">
        <f>[28]Dezembro!$F$33</f>
        <v>83</v>
      </c>
      <c r="AE32" s="15">
        <f>[28]Dezembro!$F$34</f>
        <v>91</v>
      </c>
      <c r="AF32" s="15">
        <f>[28]Dezembro!$F$35</f>
        <v>94</v>
      </c>
      <c r="AG32" s="30">
        <f>MAX(B32:AF32)</f>
        <v>96</v>
      </c>
      <c r="AH32" s="32">
        <f>AVERAGE(B32:AF32)</f>
        <v>86.935483870967744</v>
      </c>
    </row>
    <row r="33" spans="1:35" s="5" customFormat="1" ht="17.100000000000001" customHeight="1" thickBot="1" x14ac:dyDescent="0.25">
      <c r="A33" s="24" t="s">
        <v>33</v>
      </c>
      <c r="B33" s="25">
        <f t="shared" ref="B33:AG33" si="11">MAX(B5:B32)</f>
        <v>97</v>
      </c>
      <c r="C33" s="25">
        <f t="shared" si="11"/>
        <v>97</v>
      </c>
      <c r="D33" s="25">
        <f t="shared" si="11"/>
        <v>100</v>
      </c>
      <c r="E33" s="25">
        <f t="shared" si="11"/>
        <v>100</v>
      </c>
      <c r="F33" s="25">
        <f t="shared" si="11"/>
        <v>100</v>
      </c>
      <c r="G33" s="25">
        <f t="shared" si="11"/>
        <v>100</v>
      </c>
      <c r="H33" s="25">
        <f t="shared" si="11"/>
        <v>100</v>
      </c>
      <c r="I33" s="25">
        <f t="shared" si="11"/>
        <v>100</v>
      </c>
      <c r="J33" s="25">
        <f t="shared" si="11"/>
        <v>100</v>
      </c>
      <c r="K33" s="25">
        <f t="shared" si="11"/>
        <v>100</v>
      </c>
      <c r="L33" s="25">
        <f t="shared" si="11"/>
        <v>100</v>
      </c>
      <c r="M33" s="25">
        <f t="shared" si="11"/>
        <v>100</v>
      </c>
      <c r="N33" s="25">
        <f t="shared" si="11"/>
        <v>100</v>
      </c>
      <c r="O33" s="25">
        <f t="shared" si="11"/>
        <v>100</v>
      </c>
      <c r="P33" s="25">
        <f t="shared" si="11"/>
        <v>96</v>
      </c>
      <c r="Q33" s="25">
        <f t="shared" si="11"/>
        <v>97</v>
      </c>
      <c r="R33" s="25">
        <f t="shared" si="11"/>
        <v>100</v>
      </c>
      <c r="S33" s="25">
        <f t="shared" si="11"/>
        <v>100</v>
      </c>
      <c r="T33" s="25">
        <f t="shared" si="11"/>
        <v>100</v>
      </c>
      <c r="U33" s="25">
        <f t="shared" si="11"/>
        <v>100</v>
      </c>
      <c r="V33" s="25">
        <f t="shared" si="11"/>
        <v>100</v>
      </c>
      <c r="W33" s="25">
        <f t="shared" si="11"/>
        <v>100</v>
      </c>
      <c r="X33" s="25">
        <f t="shared" si="11"/>
        <v>100</v>
      </c>
      <c r="Y33" s="25">
        <f t="shared" si="11"/>
        <v>100</v>
      </c>
      <c r="Z33" s="25">
        <f t="shared" si="11"/>
        <v>100</v>
      </c>
      <c r="AA33" s="25">
        <f t="shared" si="11"/>
        <v>100</v>
      </c>
      <c r="AB33" s="25">
        <f t="shared" si="11"/>
        <v>100</v>
      </c>
      <c r="AC33" s="25">
        <f t="shared" si="11"/>
        <v>100</v>
      </c>
      <c r="AD33" s="25">
        <f t="shared" si="11"/>
        <v>100</v>
      </c>
      <c r="AE33" s="25">
        <f t="shared" si="11"/>
        <v>100</v>
      </c>
      <c r="AF33" s="25">
        <f t="shared" si="11"/>
        <v>100</v>
      </c>
      <c r="AG33" s="30">
        <f t="shared" si="11"/>
        <v>100</v>
      </c>
      <c r="AH33" s="34">
        <f>AVERAGE(AH5:AH32)</f>
        <v>92.265231243398588</v>
      </c>
      <c r="AI33" s="8"/>
    </row>
    <row r="34" spans="1:35" x14ac:dyDescent="0.2">
      <c r="A34" s="83"/>
      <c r="B34" s="84"/>
      <c r="C34" s="84"/>
      <c r="D34" s="84" t="s">
        <v>64</v>
      </c>
      <c r="E34" s="84"/>
      <c r="F34" s="84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</row>
    <row r="35" spans="1:35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76"/>
      <c r="AH35" s="70"/>
    </row>
    <row r="36" spans="1:35" ht="13.5" thickBot="1" x14ac:dyDescent="0.25">
      <c r="A36" s="71"/>
      <c r="B36" s="73"/>
      <c r="C36" s="73"/>
      <c r="D36" s="73"/>
      <c r="E36" s="73"/>
      <c r="F36" s="73"/>
      <c r="G36" s="73"/>
      <c r="H36" s="73"/>
      <c r="I36" s="73"/>
      <c r="J36" s="78"/>
      <c r="K36" s="78"/>
      <c r="L36" s="78"/>
      <c r="M36" s="78" t="s">
        <v>54</v>
      </c>
      <c r="N36" s="78"/>
      <c r="O36" s="78"/>
      <c r="P36" s="78"/>
      <c r="Q36" s="73"/>
      <c r="R36" s="73"/>
      <c r="S36" s="73"/>
      <c r="T36" s="124" t="s">
        <v>67</v>
      </c>
      <c r="U36" s="124"/>
      <c r="V36" s="124"/>
      <c r="W36" s="124"/>
      <c r="X36" s="124"/>
      <c r="Y36" s="78"/>
      <c r="Z36" s="78"/>
      <c r="AA36" s="78"/>
      <c r="AB36" s="78"/>
      <c r="AC36" s="73"/>
      <c r="AD36" s="73"/>
      <c r="AE36" s="73"/>
      <c r="AF36" s="73"/>
      <c r="AG36" s="79"/>
      <c r="AH36" s="80"/>
    </row>
    <row r="43" spans="1:35" x14ac:dyDescent="0.2">
      <c r="X43" s="2" t="s">
        <v>52</v>
      </c>
    </row>
    <row r="44" spans="1:35" x14ac:dyDescent="0.2">
      <c r="E44" s="2" t="s">
        <v>52</v>
      </c>
      <c r="L44" s="2" t="s">
        <v>52</v>
      </c>
      <c r="AC44" s="2" t="s">
        <v>52</v>
      </c>
    </row>
    <row r="49" spans="8:8" x14ac:dyDescent="0.2">
      <c r="H49" s="2" t="s">
        <v>52</v>
      </c>
    </row>
  </sheetData>
  <sheetProtection password="C6EC" sheet="1" objects="1" scenarios="1"/>
  <mergeCells count="36"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A2:A4"/>
    <mergeCell ref="S3:S4"/>
    <mergeCell ref="J3:J4"/>
    <mergeCell ref="N3:N4"/>
    <mergeCell ref="L3:L4"/>
    <mergeCell ref="I3:I4"/>
    <mergeCell ref="T35:X35"/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opLeftCell="A7" zoomScale="90" zoomScaleNormal="90" workbookViewId="0">
      <selection activeCell="T41" sqref="T41"/>
    </sheetView>
  </sheetViews>
  <sheetFormatPr defaultRowHeight="12.75" x14ac:dyDescent="0.2"/>
  <cols>
    <col min="1" max="1" width="19.42578125" style="50" customWidth="1"/>
    <col min="2" max="14" width="5.42578125" style="50" customWidth="1"/>
    <col min="15" max="16" width="5.140625" style="50" customWidth="1"/>
    <col min="17" max="17" width="5" style="50" customWidth="1"/>
    <col min="18" max="19" width="5.42578125" style="50" customWidth="1"/>
    <col min="20" max="21" width="5.140625" style="50" customWidth="1"/>
    <col min="22" max="26" width="5" style="50" customWidth="1"/>
    <col min="27" max="29" width="5.140625" style="50" customWidth="1"/>
    <col min="30" max="30" width="5" style="50" customWidth="1"/>
    <col min="31" max="31" width="5.140625" style="50" customWidth="1"/>
    <col min="32" max="32" width="5" style="50" customWidth="1"/>
    <col min="33" max="33" width="6.7109375" style="51" customWidth="1"/>
    <col min="34" max="34" width="7" style="39" customWidth="1"/>
    <col min="35" max="16384" width="9.140625" style="40"/>
  </cols>
  <sheetData>
    <row r="1" spans="1:34" ht="20.100000000000001" customHeight="1" x14ac:dyDescent="0.2">
      <c r="A1" s="126" t="s">
        <v>27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4" s="41" customFormat="1" ht="20.100000000000001" customHeight="1" x14ac:dyDescent="0.2">
      <c r="A2" s="125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44" customFormat="1" ht="20.100000000000001" customHeight="1" x14ac:dyDescent="0.2">
      <c r="A3" s="125"/>
      <c r="B3" s="125">
        <v>1</v>
      </c>
      <c r="C3" s="125">
        <f>SUM(B3+1)</f>
        <v>2</v>
      </c>
      <c r="D3" s="125">
        <f t="shared" ref="D3:AD3" si="0">SUM(C3+1)</f>
        <v>3</v>
      </c>
      <c r="E3" s="125">
        <f t="shared" si="0"/>
        <v>4</v>
      </c>
      <c r="F3" s="125">
        <f t="shared" si="0"/>
        <v>5</v>
      </c>
      <c r="G3" s="125">
        <f t="shared" si="0"/>
        <v>6</v>
      </c>
      <c r="H3" s="125">
        <f t="shared" si="0"/>
        <v>7</v>
      </c>
      <c r="I3" s="125">
        <f t="shared" si="0"/>
        <v>8</v>
      </c>
      <c r="J3" s="125">
        <f t="shared" si="0"/>
        <v>9</v>
      </c>
      <c r="K3" s="125">
        <f t="shared" si="0"/>
        <v>10</v>
      </c>
      <c r="L3" s="125">
        <f t="shared" si="0"/>
        <v>11</v>
      </c>
      <c r="M3" s="125">
        <f t="shared" si="0"/>
        <v>12</v>
      </c>
      <c r="N3" s="125">
        <f t="shared" si="0"/>
        <v>13</v>
      </c>
      <c r="O3" s="125">
        <f t="shared" si="0"/>
        <v>14</v>
      </c>
      <c r="P3" s="125">
        <f t="shared" si="0"/>
        <v>15</v>
      </c>
      <c r="Q3" s="125">
        <f t="shared" si="0"/>
        <v>16</v>
      </c>
      <c r="R3" s="125">
        <f t="shared" si="0"/>
        <v>17</v>
      </c>
      <c r="S3" s="125">
        <f t="shared" si="0"/>
        <v>18</v>
      </c>
      <c r="T3" s="125">
        <f t="shared" si="0"/>
        <v>19</v>
      </c>
      <c r="U3" s="125">
        <f t="shared" si="0"/>
        <v>20</v>
      </c>
      <c r="V3" s="125">
        <f t="shared" si="0"/>
        <v>21</v>
      </c>
      <c r="W3" s="125">
        <f t="shared" si="0"/>
        <v>22</v>
      </c>
      <c r="X3" s="125">
        <f t="shared" si="0"/>
        <v>23</v>
      </c>
      <c r="Y3" s="125">
        <f t="shared" si="0"/>
        <v>24</v>
      </c>
      <c r="Z3" s="125">
        <f t="shared" si="0"/>
        <v>25</v>
      </c>
      <c r="AA3" s="125">
        <f t="shared" si="0"/>
        <v>26</v>
      </c>
      <c r="AB3" s="125">
        <f t="shared" si="0"/>
        <v>27</v>
      </c>
      <c r="AC3" s="125">
        <f t="shared" si="0"/>
        <v>28</v>
      </c>
      <c r="AD3" s="125">
        <f t="shared" si="0"/>
        <v>29</v>
      </c>
      <c r="AE3" s="125">
        <v>30</v>
      </c>
      <c r="AF3" s="125">
        <v>31</v>
      </c>
      <c r="AG3" s="42" t="s">
        <v>42</v>
      </c>
      <c r="AH3" s="43" t="s">
        <v>40</v>
      </c>
    </row>
    <row r="4" spans="1:34" s="44" customFormat="1" ht="20.100000000000001" customHeight="1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42" t="s">
        <v>39</v>
      </c>
      <c r="AH4" s="43" t="s">
        <v>39</v>
      </c>
    </row>
    <row r="5" spans="1:34" s="44" customFormat="1" ht="20.100000000000001" customHeight="1" x14ac:dyDescent="0.2">
      <c r="A5" s="45" t="s">
        <v>47</v>
      </c>
      <c r="B5" s="46">
        <f>[1]Dezembro!$G$5</f>
        <v>43</v>
      </c>
      <c r="C5" s="46">
        <f>[1]Dezembro!$G$6</f>
        <v>49</v>
      </c>
      <c r="D5" s="46">
        <f>[1]Dezembro!$G$7</f>
        <v>43</v>
      </c>
      <c r="E5" s="46">
        <f>[1]Dezembro!$G$8</f>
        <v>31</v>
      </c>
      <c r="F5" s="46">
        <f>[1]Dezembro!$G$9</f>
        <v>25</v>
      </c>
      <c r="G5" s="46">
        <f>[1]Dezembro!$G$10</f>
        <v>38</v>
      </c>
      <c r="H5" s="46">
        <f>[1]Dezembro!$G$11</f>
        <v>33</v>
      </c>
      <c r="I5" s="46">
        <f>[1]Dezembro!$G$12</f>
        <v>46</v>
      </c>
      <c r="J5" s="46">
        <f>[1]Dezembro!$G$13</f>
        <v>51</v>
      </c>
      <c r="K5" s="46">
        <f>[1]Dezembro!$G$14</f>
        <v>47</v>
      </c>
      <c r="L5" s="46">
        <f>[1]Dezembro!$G$15</f>
        <v>44</v>
      </c>
      <c r="M5" s="46">
        <f>[1]Dezembro!$G$16</f>
        <v>58</v>
      </c>
      <c r="N5" s="46">
        <f>[1]Dezembro!$G$17</f>
        <v>38</v>
      </c>
      <c r="O5" s="46">
        <f>[1]Dezembro!$G$18</f>
        <v>33</v>
      </c>
      <c r="P5" s="46">
        <f>[1]Dezembro!$G$19</f>
        <v>49</v>
      </c>
      <c r="Q5" s="46">
        <f>[1]Dezembro!$G$20</f>
        <v>49</v>
      </c>
      <c r="R5" s="46">
        <f>[1]Dezembro!$G$21</f>
        <v>29</v>
      </c>
      <c r="S5" s="46">
        <f>[1]Dezembro!$G$22</f>
        <v>24</v>
      </c>
      <c r="T5" s="46">
        <f>[1]Dezembro!$G$23</f>
        <v>43</v>
      </c>
      <c r="U5" s="46">
        <f>[1]Dezembro!$G$24</f>
        <v>42</v>
      </c>
      <c r="V5" s="46">
        <f>[1]Dezembro!$G$25</f>
        <v>57</v>
      </c>
      <c r="W5" s="46">
        <f>[1]Dezembro!$G$26</f>
        <v>47</v>
      </c>
      <c r="X5" s="46">
        <f>[1]Dezembro!$G$27</f>
        <v>34</v>
      </c>
      <c r="Y5" s="46">
        <f>[1]Dezembro!$G$28</f>
        <v>46</v>
      </c>
      <c r="Z5" s="46">
        <f>[1]Dezembro!$G$29</f>
        <v>37</v>
      </c>
      <c r="AA5" s="46">
        <f>[1]Dezembro!$G$30</f>
        <v>30</v>
      </c>
      <c r="AB5" s="46">
        <f>[1]Dezembro!$G$31</f>
        <v>34</v>
      </c>
      <c r="AC5" s="46">
        <f>[1]Dezembro!$G$32</f>
        <v>46</v>
      </c>
      <c r="AD5" s="46">
        <f>[1]Dezembro!$G$33</f>
        <v>33</v>
      </c>
      <c r="AE5" s="46">
        <f>[1]Dezembro!$G$34</f>
        <v>53</v>
      </c>
      <c r="AF5" s="46">
        <f>[1]Dezembro!$G$35</f>
        <v>34</v>
      </c>
      <c r="AG5" s="42">
        <f>MIN(B5:AF5)</f>
        <v>24</v>
      </c>
      <c r="AH5" s="43">
        <f>AVERAGE(B5:AF5)</f>
        <v>40.838709677419352</v>
      </c>
    </row>
    <row r="6" spans="1:34" ht="17.100000000000001" customHeight="1" x14ac:dyDescent="0.2">
      <c r="A6" s="45" t="s">
        <v>0</v>
      </c>
      <c r="B6" s="46">
        <f>[2]Dezembro!$G$5</f>
        <v>41</v>
      </c>
      <c r="C6" s="46">
        <f>[2]Dezembro!$G$6</f>
        <v>48</v>
      </c>
      <c r="D6" s="46">
        <f>[2]Dezembro!$G$7</f>
        <v>67</v>
      </c>
      <c r="E6" s="46">
        <f>[2]Dezembro!$G$8</f>
        <v>41</v>
      </c>
      <c r="F6" s="46">
        <f>[2]Dezembro!$G$9</f>
        <v>31</v>
      </c>
      <c r="G6" s="46">
        <f>[2]Dezembro!$G$10</f>
        <v>40</v>
      </c>
      <c r="H6" s="46">
        <f>[2]Dezembro!$G$11</f>
        <v>67</v>
      </c>
      <c r="I6" s="46">
        <f>[2]Dezembro!$G$12</f>
        <v>88</v>
      </c>
      <c r="J6" s="46">
        <f>[2]Dezembro!$G$13</f>
        <v>89</v>
      </c>
      <c r="K6" s="46">
        <f>[2]Dezembro!$G$14</f>
        <v>60</v>
      </c>
      <c r="L6" s="46">
        <f>[2]Dezembro!$G$15</f>
        <v>70</v>
      </c>
      <c r="M6" s="46">
        <f>[2]Dezembro!$G$16</f>
        <v>46</v>
      </c>
      <c r="N6" s="46">
        <f>[2]Dezembro!$G$17</f>
        <v>39</v>
      </c>
      <c r="O6" s="46">
        <f>[2]Dezembro!$G$18</f>
        <v>36</v>
      </c>
      <c r="P6" s="46">
        <f>[2]Dezembro!$G$19</f>
        <v>40</v>
      </c>
      <c r="Q6" s="46">
        <f>[2]Dezembro!$G$20</f>
        <v>56</v>
      </c>
      <c r="R6" s="46">
        <f>[2]Dezembro!$G$21</f>
        <v>45</v>
      </c>
      <c r="S6" s="46">
        <f>[2]Dezembro!$G$22</f>
        <v>40</v>
      </c>
      <c r="T6" s="46">
        <f>[2]Dezembro!$G$23</f>
        <v>46</v>
      </c>
      <c r="U6" s="46">
        <f>[2]Dezembro!$G$24</f>
        <v>77</v>
      </c>
      <c r="V6" s="46">
        <f>[2]Dezembro!$G$25</f>
        <v>54</v>
      </c>
      <c r="W6" s="46">
        <f>[2]Dezembro!$G$26</f>
        <v>55</v>
      </c>
      <c r="X6" s="46">
        <f>[2]Dezembro!$G$27</f>
        <v>56</v>
      </c>
      <c r="Y6" s="46">
        <f>[2]Dezembro!$G$28</f>
        <v>44</v>
      </c>
      <c r="Z6" s="46">
        <f>[2]Dezembro!$G$29</f>
        <v>44</v>
      </c>
      <c r="AA6" s="46">
        <f>[2]Dezembro!$G$30</f>
        <v>44</v>
      </c>
      <c r="AB6" s="46">
        <f>[2]Dezembro!$G$31</f>
        <v>44</v>
      </c>
      <c r="AC6" s="46">
        <f>[2]Dezembro!$G$32</f>
        <v>37</v>
      </c>
      <c r="AD6" s="46">
        <f>[2]Dezembro!$G$33</f>
        <v>45</v>
      </c>
      <c r="AE6" s="46">
        <f>[2]Dezembro!$G$34</f>
        <v>50</v>
      </c>
      <c r="AF6" s="46">
        <f>[2]Dezembro!$G$35</f>
        <v>48</v>
      </c>
      <c r="AG6" s="47">
        <f>MIN(B6:AF6)</f>
        <v>31</v>
      </c>
      <c r="AH6" s="48">
        <f t="shared" ref="AH6:AH16" si="1">AVERAGE(B6:AF6)</f>
        <v>51.225806451612904</v>
      </c>
    </row>
    <row r="7" spans="1:34" ht="17.100000000000001" customHeight="1" x14ac:dyDescent="0.2">
      <c r="A7" s="45" t="s">
        <v>1</v>
      </c>
      <c r="B7" s="46">
        <f>[3]Dezembro!$G$5</f>
        <v>43</v>
      </c>
      <c r="C7" s="46">
        <f>[3]Dezembro!$G$6</f>
        <v>52</v>
      </c>
      <c r="D7" s="46" t="str">
        <f>[3]Dezembro!$G$7</f>
        <v>45,00</v>
      </c>
      <c r="E7" s="46">
        <f>[3]Dezembro!$G$8</f>
        <v>35</v>
      </c>
      <c r="F7" s="46">
        <f>[3]Dezembro!$G$9</f>
        <v>42</v>
      </c>
      <c r="G7" s="46">
        <f>[3]Dezembro!$G$10</f>
        <v>47</v>
      </c>
      <c r="H7" s="46">
        <f>[3]Dezembro!$G$11</f>
        <v>54</v>
      </c>
      <c r="I7" s="46">
        <f>[3]Dezembro!$G$12</f>
        <v>45</v>
      </c>
      <c r="J7" s="46">
        <f>[3]Dezembro!$G$13</f>
        <v>63</v>
      </c>
      <c r="K7" s="46">
        <f>[3]Dezembro!$G$14</f>
        <v>54</v>
      </c>
      <c r="L7" s="46">
        <f>[3]Dezembro!$G$15</f>
        <v>63</v>
      </c>
      <c r="M7" s="46">
        <f>[3]Dezembro!$G$16</f>
        <v>49</v>
      </c>
      <c r="N7" s="46">
        <f>[3]Dezembro!$G$17</f>
        <v>45</v>
      </c>
      <c r="O7" s="46">
        <f>[3]Dezembro!$G$18</f>
        <v>43</v>
      </c>
      <c r="P7" s="46">
        <f>[3]Dezembro!$G$19</f>
        <v>38</v>
      </c>
      <c r="Q7" s="46">
        <f>[3]Dezembro!$G$20</f>
        <v>50</v>
      </c>
      <c r="R7" s="46">
        <f>[3]Dezembro!$G$21</f>
        <v>43</v>
      </c>
      <c r="S7" s="46">
        <f>[3]Dezembro!$G$22</f>
        <v>40</v>
      </c>
      <c r="T7" s="46">
        <f>[3]Dezembro!$G$23</f>
        <v>40</v>
      </c>
      <c r="U7" s="46">
        <f>[3]Dezembro!$G$24</f>
        <v>47</v>
      </c>
      <c r="V7" s="46">
        <f>[3]Dezembro!$G$25</f>
        <v>59</v>
      </c>
      <c r="W7" s="46">
        <f>[3]Dezembro!$G$26</f>
        <v>47</v>
      </c>
      <c r="X7" s="46">
        <f>[3]Dezembro!$G$27</f>
        <v>50</v>
      </c>
      <c r="Y7" s="46">
        <f>[3]Dezembro!$G$28</f>
        <v>48</v>
      </c>
      <c r="Z7" s="46">
        <f>[3]Dezembro!$G$29</f>
        <v>38</v>
      </c>
      <c r="AA7" s="46">
        <f>[3]Dezembro!$G$30</f>
        <v>38</v>
      </c>
      <c r="AB7" s="46">
        <f>[3]Dezembro!$G$31</f>
        <v>38</v>
      </c>
      <c r="AC7" s="46">
        <f>[3]Dezembro!$G$32</f>
        <v>36</v>
      </c>
      <c r="AD7" s="46">
        <f>[3]Dezembro!$G$33</f>
        <v>42</v>
      </c>
      <c r="AE7" s="46">
        <f>[3]Dezembro!$G$34</f>
        <v>47</v>
      </c>
      <c r="AF7" s="46">
        <f>[3]Dezembro!$G$35</f>
        <v>45</v>
      </c>
      <c r="AG7" s="47">
        <f t="shared" ref="AG7:AG16" si="2">MIN(B7:AF7)</f>
        <v>35</v>
      </c>
      <c r="AH7" s="48">
        <f t="shared" si="1"/>
        <v>46.033333333333331</v>
      </c>
    </row>
    <row r="8" spans="1:34" ht="17.100000000000001" customHeight="1" x14ac:dyDescent="0.2">
      <c r="A8" s="45" t="s">
        <v>55</v>
      </c>
      <c r="B8" s="46">
        <f>[4]Dezembro!$G$5</f>
        <v>48</v>
      </c>
      <c r="C8" s="46">
        <f>[4]Dezembro!$G$6</f>
        <v>45</v>
      </c>
      <c r="D8" s="46">
        <f>[4]Dezembro!$G$7</f>
        <v>41</v>
      </c>
      <c r="E8" s="46">
        <f>[4]Dezembro!$G$8</f>
        <v>31</v>
      </c>
      <c r="F8" s="46">
        <f>[4]Dezembro!$G$9</f>
        <v>22</v>
      </c>
      <c r="G8" s="46">
        <f>[4]Dezembro!$G$10</f>
        <v>33</v>
      </c>
      <c r="H8" s="46">
        <f>[4]Dezembro!$G$11</f>
        <v>43</v>
      </c>
      <c r="I8" s="46">
        <f>[4]Dezembro!$G$12</f>
        <v>43</v>
      </c>
      <c r="J8" s="46">
        <f>[4]Dezembro!$G$13</f>
        <v>49</v>
      </c>
      <c r="K8" s="46">
        <f>[4]Dezembro!$G$14</f>
        <v>56</v>
      </c>
      <c r="L8" s="46">
        <f>[4]Dezembro!$G$15</f>
        <v>61</v>
      </c>
      <c r="M8" s="46">
        <f>[4]Dezembro!$G$16</f>
        <v>56</v>
      </c>
      <c r="N8" s="46">
        <f>[4]Dezembro!$G$17</f>
        <v>47</v>
      </c>
      <c r="O8" s="46">
        <f>[4]Dezembro!$G$18</f>
        <v>38</v>
      </c>
      <c r="P8" s="46">
        <f>[4]Dezembro!$G$19</f>
        <v>48</v>
      </c>
      <c r="Q8" s="46">
        <f>[4]Dezembro!$G$20</f>
        <v>53</v>
      </c>
      <c r="R8" s="46">
        <f>[4]Dezembro!$G$21</f>
        <v>41</v>
      </c>
      <c r="S8" s="46">
        <f>[4]Dezembro!$G$22</f>
        <v>46</v>
      </c>
      <c r="T8" s="46">
        <f>[4]Dezembro!$G$23</f>
        <v>47</v>
      </c>
      <c r="U8" s="46">
        <f>[4]Dezembro!$G$24</f>
        <v>52</v>
      </c>
      <c r="V8" s="46">
        <f>[4]Dezembro!$G$25</f>
        <v>65</v>
      </c>
      <c r="W8" s="46">
        <f>[4]Dezembro!$G$26</f>
        <v>48</v>
      </c>
      <c r="X8" s="46">
        <f>[4]Dezembro!$G$27</f>
        <v>45</v>
      </c>
      <c r="Y8" s="46">
        <f>[4]Dezembro!$G$28</f>
        <v>48</v>
      </c>
      <c r="Z8" s="46">
        <f>[4]Dezembro!$G$29</f>
        <v>46</v>
      </c>
      <c r="AA8" s="46">
        <f>[4]Dezembro!$G$30</f>
        <v>31</v>
      </c>
      <c r="AB8" s="46">
        <f>[4]Dezembro!$G$31</f>
        <v>37</v>
      </c>
      <c r="AC8" s="46">
        <f>[4]Dezembro!$G$32</f>
        <v>40</v>
      </c>
      <c r="AD8" s="46">
        <f>[4]Dezembro!$G$33</f>
        <v>43</v>
      </c>
      <c r="AE8" s="46">
        <f>[4]Dezembro!$G$34</f>
        <v>54</v>
      </c>
      <c r="AF8" s="46">
        <f>[4]Dezembro!$G$35</f>
        <v>52</v>
      </c>
      <c r="AG8" s="47">
        <f t="shared" ref="AG8" si="3">MIN(B8:AF8)</f>
        <v>22</v>
      </c>
      <c r="AH8" s="48">
        <f t="shared" ref="AH8" si="4">AVERAGE(B8:AF8)</f>
        <v>45.451612903225808</v>
      </c>
    </row>
    <row r="9" spans="1:34" ht="17.100000000000001" customHeight="1" x14ac:dyDescent="0.2">
      <c r="A9" s="45" t="s">
        <v>48</v>
      </c>
      <c r="B9" s="46">
        <f>[5]Dezembro!$G$5</f>
        <v>47</v>
      </c>
      <c r="C9" s="46">
        <f>[5]Dezembro!$G$6</f>
        <v>60</v>
      </c>
      <c r="D9" s="46">
        <f>[5]Dezembro!$G$7</f>
        <v>62</v>
      </c>
      <c r="E9" s="46">
        <f>[5]Dezembro!$G$8</f>
        <v>43</v>
      </c>
      <c r="F9" s="46">
        <f>[5]Dezembro!$G$9</f>
        <v>31</v>
      </c>
      <c r="G9" s="46">
        <f>[5]Dezembro!$G$10</f>
        <v>48</v>
      </c>
      <c r="H9" s="46">
        <f>[5]Dezembro!$G$11</f>
        <v>68</v>
      </c>
      <c r="I9" s="46">
        <f>[5]Dezembro!$G$12</f>
        <v>77</v>
      </c>
      <c r="J9" s="46">
        <f>[5]Dezembro!$G$13</f>
        <v>68</v>
      </c>
      <c r="K9" s="46">
        <f>[5]Dezembro!$G$14</f>
        <v>65</v>
      </c>
      <c r="L9" s="46">
        <f>[5]Dezembro!$G$15</f>
        <v>63</v>
      </c>
      <c r="M9" s="46">
        <f>[5]Dezembro!$G$16</f>
        <v>48</v>
      </c>
      <c r="N9" s="46">
        <f>[5]Dezembro!$G$17</f>
        <v>45</v>
      </c>
      <c r="O9" s="46">
        <f>[5]Dezembro!$G$18</f>
        <v>45</v>
      </c>
      <c r="P9" s="46">
        <f>[5]Dezembro!$G$19</f>
        <v>38</v>
      </c>
      <c r="Q9" s="46">
        <f>[5]Dezembro!$G$20</f>
        <v>51</v>
      </c>
      <c r="R9" s="46">
        <f>[5]Dezembro!$G$21</f>
        <v>49</v>
      </c>
      <c r="S9" s="46">
        <f>[5]Dezembro!$G$22</f>
        <v>44</v>
      </c>
      <c r="T9" s="46">
        <f>[5]Dezembro!$G$23</f>
        <v>48</v>
      </c>
      <c r="U9" s="46">
        <f>[5]Dezembro!$G$24</f>
        <v>48</v>
      </c>
      <c r="V9" s="46">
        <f>[5]Dezembro!$G$25</f>
        <v>45</v>
      </c>
      <c r="W9" s="46">
        <f>[5]Dezembro!$G$26</f>
        <v>60</v>
      </c>
      <c r="X9" s="46">
        <f>[5]Dezembro!$G$27</f>
        <v>59</v>
      </c>
      <c r="Y9" s="46">
        <f>[5]Dezembro!$G$28</f>
        <v>52</v>
      </c>
      <c r="Z9" s="46">
        <f>[5]Dezembro!$G$29</f>
        <v>44</v>
      </c>
      <c r="AA9" s="46">
        <f>[5]Dezembro!$G$30</f>
        <v>42</v>
      </c>
      <c r="AB9" s="46">
        <f>[5]Dezembro!$G$31</f>
        <v>39</v>
      </c>
      <c r="AC9" s="46">
        <f>[5]Dezembro!$G$32</f>
        <v>49</v>
      </c>
      <c r="AD9" s="46">
        <f>[5]Dezembro!$G$33</f>
        <v>46</v>
      </c>
      <c r="AE9" s="46">
        <f>[5]Dezembro!$G$34</f>
        <v>59</v>
      </c>
      <c r="AF9" s="46">
        <f>[5]Dezembro!$G$35</f>
        <v>52</v>
      </c>
      <c r="AG9" s="47">
        <f t="shared" ref="AG9" si="5">MIN(B9:AF9)</f>
        <v>31</v>
      </c>
      <c r="AH9" s="48">
        <f t="shared" ref="AH9" si="6">AVERAGE(B9:AF9)</f>
        <v>51.451612903225808</v>
      </c>
    </row>
    <row r="10" spans="1:34" ht="17.100000000000001" customHeight="1" x14ac:dyDescent="0.2">
      <c r="A10" s="45" t="s">
        <v>2</v>
      </c>
      <c r="B10" s="46">
        <f>[6]Dezembro!$G$5</f>
        <v>52</v>
      </c>
      <c r="C10" s="46">
        <f>[6]Dezembro!$G$6</f>
        <v>52</v>
      </c>
      <c r="D10" s="46">
        <f>[6]Dezembro!$G$7</f>
        <v>55</v>
      </c>
      <c r="E10" s="46">
        <f>[6]Dezembro!$G$8</f>
        <v>46</v>
      </c>
      <c r="F10" s="46">
        <f>[6]Dezembro!$G$9</f>
        <v>49</v>
      </c>
      <c r="G10" s="46">
        <f>[6]Dezembro!$G$10</f>
        <v>50</v>
      </c>
      <c r="H10" s="46">
        <f>[6]Dezembro!$G$11</f>
        <v>59</v>
      </c>
      <c r="I10" s="46">
        <f>[6]Dezembro!$G$12</f>
        <v>63</v>
      </c>
      <c r="J10" s="46">
        <f>[6]Dezembro!$G$13</f>
        <v>75</v>
      </c>
      <c r="K10" s="46">
        <f>[6]Dezembro!$G$14</f>
        <v>59</v>
      </c>
      <c r="L10" s="46">
        <f>[6]Dezembro!$G$15</f>
        <v>70</v>
      </c>
      <c r="M10" s="46">
        <f>[6]Dezembro!$G$16</f>
        <v>67</v>
      </c>
      <c r="N10" s="46">
        <f>[6]Dezembro!$G$17</f>
        <v>68</v>
      </c>
      <c r="O10" s="46">
        <f>[6]Dezembro!$G$18</f>
        <v>50</v>
      </c>
      <c r="P10" s="46">
        <f>[6]Dezembro!$G$19</f>
        <v>54</v>
      </c>
      <c r="Q10" s="46">
        <f>[6]Dezembro!$G$20</f>
        <v>56</v>
      </c>
      <c r="R10" s="46">
        <f>[6]Dezembro!$G$21</f>
        <v>48</v>
      </c>
      <c r="S10" s="46">
        <f>[6]Dezembro!$G$22</f>
        <v>41</v>
      </c>
      <c r="T10" s="46">
        <f>[6]Dezembro!$G$23</f>
        <v>47</v>
      </c>
      <c r="U10" s="46">
        <f>[6]Dezembro!$G$24</f>
        <v>56</v>
      </c>
      <c r="V10" s="46">
        <f>[6]Dezembro!$G$25</f>
        <v>69</v>
      </c>
      <c r="W10" s="46">
        <f>[6]Dezembro!$G$26</f>
        <v>60</v>
      </c>
      <c r="X10" s="46">
        <f>[6]Dezembro!$G$27</f>
        <v>63</v>
      </c>
      <c r="Y10" s="46">
        <f>[6]Dezembro!$G$28</f>
        <v>49</v>
      </c>
      <c r="Z10" s="46">
        <f>[6]Dezembro!$G$29</f>
        <v>43</v>
      </c>
      <c r="AA10" s="46">
        <f>[6]Dezembro!$G$30</f>
        <v>39</v>
      </c>
      <c r="AB10" s="46">
        <f>[6]Dezembro!$G$31</f>
        <v>39</v>
      </c>
      <c r="AC10" s="46">
        <f>[6]Dezembro!$G$32</f>
        <v>35</v>
      </c>
      <c r="AD10" s="46">
        <f>[6]Dezembro!$G$33</f>
        <v>47</v>
      </c>
      <c r="AE10" s="46">
        <f>[6]Dezembro!$G$34</f>
        <v>58</v>
      </c>
      <c r="AF10" s="46">
        <f>[6]Dezembro!$G$35</f>
        <v>52</v>
      </c>
      <c r="AG10" s="47">
        <f t="shared" si="2"/>
        <v>35</v>
      </c>
      <c r="AH10" s="48">
        <f t="shared" si="1"/>
        <v>53.903225806451616</v>
      </c>
    </row>
    <row r="11" spans="1:34" ht="17.100000000000001" customHeight="1" x14ac:dyDescent="0.2">
      <c r="A11" s="45" t="s">
        <v>3</v>
      </c>
      <c r="B11" s="46">
        <f>[7]Dezembro!$G$5</f>
        <v>54</v>
      </c>
      <c r="C11" s="46">
        <f>[7]Dezembro!$G$6</f>
        <v>41</v>
      </c>
      <c r="D11" s="46">
        <f>[7]Dezembro!$G$7</f>
        <v>42</v>
      </c>
      <c r="E11" s="46">
        <f>[7]Dezembro!$G$8</f>
        <v>43</v>
      </c>
      <c r="F11" s="46">
        <f>[7]Dezembro!$G$9</f>
        <v>43</v>
      </c>
      <c r="G11" s="46">
        <f>[7]Dezembro!$G$10</f>
        <v>35</v>
      </c>
      <c r="H11" s="46">
        <f>[7]Dezembro!$G$11</f>
        <v>32</v>
      </c>
      <c r="I11" s="46">
        <f>[7]Dezembro!$G$12</f>
        <v>41</v>
      </c>
      <c r="J11" s="46">
        <f>[7]Dezembro!$G$13</f>
        <v>51</v>
      </c>
      <c r="K11" s="46">
        <f>[7]Dezembro!$G$14</f>
        <v>46</v>
      </c>
      <c r="L11" s="46">
        <f>[7]Dezembro!$G$15</f>
        <v>41</v>
      </c>
      <c r="M11" s="46">
        <f>[7]Dezembro!$G$16</f>
        <v>50</v>
      </c>
      <c r="N11" s="46">
        <f>[7]Dezembro!$G$17</f>
        <v>49</v>
      </c>
      <c r="O11" s="46">
        <f>[7]Dezembro!$G$18</f>
        <v>54</v>
      </c>
      <c r="P11" s="46">
        <f>[7]Dezembro!$G$19</f>
        <v>49</v>
      </c>
      <c r="Q11" s="46">
        <f>[7]Dezembro!$G$20</f>
        <v>58</v>
      </c>
      <c r="R11" s="46">
        <f>[7]Dezembro!$G$21</f>
        <v>42</v>
      </c>
      <c r="S11" s="46">
        <f>[7]Dezembro!$G$22</f>
        <v>33</v>
      </c>
      <c r="T11" s="46">
        <f>[7]Dezembro!$G$23</f>
        <v>38</v>
      </c>
      <c r="U11" s="46">
        <f>[7]Dezembro!$G$24</f>
        <v>39</v>
      </c>
      <c r="V11" s="46">
        <f>[7]Dezembro!$G$25</f>
        <v>57</v>
      </c>
      <c r="W11" s="46">
        <f>[7]Dezembro!$G$26</f>
        <v>52</v>
      </c>
      <c r="X11" s="46">
        <f>[7]Dezembro!$G$27</f>
        <v>37</v>
      </c>
      <c r="Y11" s="46">
        <f>[7]Dezembro!$G$28</f>
        <v>34</v>
      </c>
      <c r="Z11" s="46">
        <f>[7]Dezembro!$G$29</f>
        <v>30</v>
      </c>
      <c r="AA11" s="46">
        <f>[7]Dezembro!$G$30</f>
        <v>33</v>
      </c>
      <c r="AB11" s="46">
        <f>[7]Dezembro!$G$31</f>
        <v>38</v>
      </c>
      <c r="AC11" s="46">
        <f>[7]Dezembro!$G$32</f>
        <v>43</v>
      </c>
      <c r="AD11" s="46">
        <f>[7]Dezembro!$G$33</f>
        <v>39</v>
      </c>
      <c r="AE11" s="46">
        <f>[7]Dezembro!$G$34</f>
        <v>40</v>
      </c>
      <c r="AF11" s="46">
        <f>[7]Dezembro!$G$35</f>
        <v>37</v>
      </c>
      <c r="AG11" s="47">
        <f t="shared" si="2"/>
        <v>30</v>
      </c>
      <c r="AH11" s="48">
        <f>AVERAGE(B11:AF11)</f>
        <v>42.612903225806448</v>
      </c>
    </row>
    <row r="12" spans="1:34" ht="17.100000000000001" customHeight="1" x14ac:dyDescent="0.2">
      <c r="A12" s="45" t="s">
        <v>4</v>
      </c>
      <c r="B12" s="46">
        <f>[8]Dezembro!$G$5</f>
        <v>57</v>
      </c>
      <c r="C12" s="46">
        <f>[8]Dezembro!$G$6</f>
        <v>47</v>
      </c>
      <c r="D12" s="46">
        <f>[8]Dezembro!$G$7</f>
        <v>52</v>
      </c>
      <c r="E12" s="46">
        <f>[8]Dezembro!$G$8</f>
        <v>55</v>
      </c>
      <c r="F12" s="46">
        <f>[8]Dezembro!$G$9</f>
        <v>53</v>
      </c>
      <c r="G12" s="46">
        <f>[8]Dezembro!$G$10</f>
        <v>41</v>
      </c>
      <c r="H12" s="46">
        <f>[8]Dezembro!$G$11</f>
        <v>47</v>
      </c>
      <c r="I12" s="46">
        <f>[8]Dezembro!$G$12</f>
        <v>43</v>
      </c>
      <c r="J12" s="46">
        <f>[8]Dezembro!$G$13</f>
        <v>55</v>
      </c>
      <c r="K12" s="46">
        <f>[8]Dezembro!$G$14</f>
        <v>55</v>
      </c>
      <c r="L12" s="46">
        <f>[8]Dezembro!$G$15</f>
        <v>56</v>
      </c>
      <c r="M12" s="46">
        <f>[8]Dezembro!$G$16</f>
        <v>47</v>
      </c>
      <c r="N12" s="46">
        <f>[8]Dezembro!$G$17</f>
        <v>53</v>
      </c>
      <c r="O12" s="46">
        <f>[8]Dezembro!$G$18</f>
        <v>56</v>
      </c>
      <c r="P12" s="46">
        <f>[8]Dezembro!$G$19</f>
        <v>54</v>
      </c>
      <c r="Q12" s="46">
        <f>[8]Dezembro!$G$20</f>
        <v>62</v>
      </c>
      <c r="R12" s="46">
        <f>[8]Dezembro!$G$21</f>
        <v>55</v>
      </c>
      <c r="S12" s="46">
        <f>[8]Dezembro!$G$22</f>
        <v>40</v>
      </c>
      <c r="T12" s="46">
        <f>[8]Dezembro!$G$23</f>
        <v>49</v>
      </c>
      <c r="U12" s="46">
        <f>[8]Dezembro!$G$24</f>
        <v>50</v>
      </c>
      <c r="V12" s="46">
        <f>[8]Dezembro!$G$25</f>
        <v>63</v>
      </c>
      <c r="W12" s="46">
        <f>[8]Dezembro!$G$26</f>
        <v>53</v>
      </c>
      <c r="X12" s="46">
        <f>[8]Dezembro!$G$27</f>
        <v>40</v>
      </c>
      <c r="Y12" s="46">
        <f>[8]Dezembro!$G$28</f>
        <v>53</v>
      </c>
      <c r="Z12" s="46">
        <f>[8]Dezembro!$G$29</f>
        <v>37</v>
      </c>
      <c r="AA12" s="46">
        <f>[8]Dezembro!$G$30</f>
        <v>38</v>
      </c>
      <c r="AB12" s="46">
        <f>[8]Dezembro!$G$31</f>
        <v>44</v>
      </c>
      <c r="AC12" s="46">
        <f>[8]Dezembro!$G$32</f>
        <v>53</v>
      </c>
      <c r="AD12" s="46">
        <f>[8]Dezembro!$G$33</f>
        <v>41</v>
      </c>
      <c r="AE12" s="46">
        <f>[8]Dezembro!$G$34</f>
        <v>47</v>
      </c>
      <c r="AF12" s="46">
        <f>[8]Dezembro!$G$35</f>
        <v>37</v>
      </c>
      <c r="AG12" s="47">
        <f t="shared" si="2"/>
        <v>37</v>
      </c>
      <c r="AH12" s="48">
        <f t="shared" si="1"/>
        <v>49.451612903225808</v>
      </c>
    </row>
    <row r="13" spans="1:34" ht="17.100000000000001" customHeight="1" x14ac:dyDescent="0.2">
      <c r="A13" s="45" t="s">
        <v>5</v>
      </c>
      <c r="B13" s="46">
        <f>[9]Dezembro!$G$5</f>
        <v>50</v>
      </c>
      <c r="C13" s="46">
        <f>[9]Dezembro!$G$6</f>
        <v>51</v>
      </c>
      <c r="D13" s="46">
        <f>[9]Dezembro!$G$7</f>
        <v>47</v>
      </c>
      <c r="E13" s="46">
        <f>[9]Dezembro!$G$8</f>
        <v>45</v>
      </c>
      <c r="F13" s="46">
        <f>[9]Dezembro!$G$9</f>
        <v>41</v>
      </c>
      <c r="G13" s="46">
        <f>[9]Dezembro!$G$10</f>
        <v>39</v>
      </c>
      <c r="H13" s="46">
        <f>[9]Dezembro!$G$11</f>
        <v>37</v>
      </c>
      <c r="I13" s="46">
        <f>[9]Dezembro!$G$12</f>
        <v>38</v>
      </c>
      <c r="J13" s="46">
        <f>[9]Dezembro!$G$13</f>
        <v>49</v>
      </c>
      <c r="K13" s="46">
        <f>[9]Dezembro!$G$14</f>
        <v>52</v>
      </c>
      <c r="L13" s="46">
        <f>[9]Dezembro!$G$15</f>
        <v>49</v>
      </c>
      <c r="M13" s="46">
        <f>[9]Dezembro!$G$16</f>
        <v>43</v>
      </c>
      <c r="N13" s="46">
        <f>[9]Dezembro!$G$17</f>
        <v>41</v>
      </c>
      <c r="O13" s="46">
        <f>[9]Dezembro!$G$18</f>
        <v>56</v>
      </c>
      <c r="P13" s="46">
        <f>[9]Dezembro!$G$19</f>
        <v>31</v>
      </c>
      <c r="Q13" s="46">
        <f>[9]Dezembro!$G$20</f>
        <v>34</v>
      </c>
      <c r="R13" s="46">
        <f>[9]Dezembro!$G$21</f>
        <v>65</v>
      </c>
      <c r="S13" s="46">
        <f>[9]Dezembro!$G$22</f>
        <v>45</v>
      </c>
      <c r="T13" s="46">
        <f>[9]Dezembro!$G$23</f>
        <v>54</v>
      </c>
      <c r="U13" s="46">
        <f>[9]Dezembro!$G$24</f>
        <v>45</v>
      </c>
      <c r="V13" s="46">
        <f>[9]Dezembro!$G$25</f>
        <v>59</v>
      </c>
      <c r="W13" s="46">
        <f>[9]Dezembro!$G$26</f>
        <v>62</v>
      </c>
      <c r="X13" s="46">
        <f>[9]Dezembro!$G$27</f>
        <v>64</v>
      </c>
      <c r="Y13" s="46">
        <f>[9]Dezembro!$G$28</f>
        <v>53</v>
      </c>
      <c r="Z13" s="46">
        <f>[9]Dezembro!$G$29</f>
        <v>46</v>
      </c>
      <c r="AA13" s="46">
        <f>[9]Dezembro!$G$30</f>
        <v>44</v>
      </c>
      <c r="AB13" s="46">
        <f>[9]Dezembro!$G$31</f>
        <v>57</v>
      </c>
      <c r="AC13" s="46">
        <f>[9]Dezembro!$G$32</f>
        <v>44</v>
      </c>
      <c r="AD13" s="46">
        <f>[9]Dezembro!$G$33</f>
        <v>38</v>
      </c>
      <c r="AE13" s="46">
        <f>[9]Dezembro!$G$34</f>
        <v>42</v>
      </c>
      <c r="AF13" s="46">
        <f>[9]Dezembro!$G$35</f>
        <v>46</v>
      </c>
      <c r="AG13" s="47">
        <f t="shared" si="2"/>
        <v>31</v>
      </c>
      <c r="AH13" s="48">
        <f t="shared" si="1"/>
        <v>47.322580645161288</v>
      </c>
    </row>
    <row r="14" spans="1:34" ht="17.100000000000001" customHeight="1" x14ac:dyDescent="0.2">
      <c r="A14" s="45" t="s">
        <v>50</v>
      </c>
      <c r="B14" s="46">
        <f>[10]Dezembro!$G$5</f>
        <v>48</v>
      </c>
      <c r="C14" s="46">
        <f>[10]Dezembro!$G$6</f>
        <v>45</v>
      </c>
      <c r="D14" s="46">
        <f>[10]Dezembro!$G$7</f>
        <v>52</v>
      </c>
      <c r="E14" s="46">
        <f>[10]Dezembro!$G$8</f>
        <v>51</v>
      </c>
      <c r="F14" s="46">
        <f>[10]Dezembro!$G$9</f>
        <v>51</v>
      </c>
      <c r="G14" s="46">
        <f>[10]Dezembro!$G$10</f>
        <v>41</v>
      </c>
      <c r="H14" s="46">
        <f>[10]Dezembro!$G$11</f>
        <v>45</v>
      </c>
      <c r="I14" s="46">
        <f>[10]Dezembro!$G$12</f>
        <v>43</v>
      </c>
      <c r="J14" s="46">
        <f>[10]Dezembro!$G$13</f>
        <v>58</v>
      </c>
      <c r="K14" s="46">
        <f>[10]Dezembro!$G$14</f>
        <v>52</v>
      </c>
      <c r="L14" s="46">
        <f>[10]Dezembro!$G$15</f>
        <v>60</v>
      </c>
      <c r="M14" s="46">
        <f>[10]Dezembro!$G$16</f>
        <v>49</v>
      </c>
      <c r="N14" s="46">
        <f>[10]Dezembro!$G$17</f>
        <v>55</v>
      </c>
      <c r="O14" s="46">
        <f>[10]Dezembro!$G$18</f>
        <v>55</v>
      </c>
      <c r="P14" s="46">
        <f>[10]Dezembro!$G$19</f>
        <v>49</v>
      </c>
      <c r="Q14" s="46">
        <f>[10]Dezembro!$G$20</f>
        <v>62</v>
      </c>
      <c r="R14" s="46">
        <f>[10]Dezembro!$G$21</f>
        <v>50</v>
      </c>
      <c r="S14" s="46">
        <f>[10]Dezembro!$G$22</f>
        <v>45</v>
      </c>
      <c r="T14" s="46">
        <f>[10]Dezembro!$G$23</f>
        <v>49</v>
      </c>
      <c r="U14" s="46">
        <f>[10]Dezembro!$G$24</f>
        <v>53</v>
      </c>
      <c r="V14" s="46">
        <f>[10]Dezembro!$G$25</f>
        <v>66</v>
      </c>
      <c r="W14" s="46">
        <f>[10]Dezembro!$G$26</f>
        <v>56</v>
      </c>
      <c r="X14" s="46">
        <f>[10]Dezembro!$G$27</f>
        <v>52</v>
      </c>
      <c r="Y14" s="46">
        <f>[10]Dezembro!$G$28</f>
        <v>48</v>
      </c>
      <c r="Z14" s="46">
        <f>[10]Dezembro!$G$29</f>
        <v>42</v>
      </c>
      <c r="AA14" s="46">
        <f>[10]Dezembro!$G$30</f>
        <v>37</v>
      </c>
      <c r="AB14" s="46">
        <f>[10]Dezembro!$G$31</f>
        <v>41</v>
      </c>
      <c r="AC14" s="46">
        <f>[10]Dezembro!$G$32</f>
        <v>45</v>
      </c>
      <c r="AD14" s="46">
        <f>[10]Dezembro!$G$33</f>
        <v>39</v>
      </c>
      <c r="AE14" s="46">
        <f>[10]Dezembro!$G$34</f>
        <v>45</v>
      </c>
      <c r="AF14" s="46">
        <f>[10]Dezembro!$G$35</f>
        <v>38</v>
      </c>
      <c r="AG14" s="47">
        <f>MIN(B14:AF14)</f>
        <v>37</v>
      </c>
      <c r="AH14" s="48">
        <f>AVERAGE(B14:AF14)</f>
        <v>49.096774193548384</v>
      </c>
    </row>
    <row r="15" spans="1:34" ht="17.100000000000001" customHeight="1" x14ac:dyDescent="0.2">
      <c r="A15" s="45" t="s">
        <v>6</v>
      </c>
      <c r="B15" s="46">
        <f>[11]Dezembro!$G$5</f>
        <v>34</v>
      </c>
      <c r="C15" s="46">
        <f>[11]Dezembro!$G$6</f>
        <v>35</v>
      </c>
      <c r="D15" s="46">
        <f>[11]Dezembro!$G$7</f>
        <v>53</v>
      </c>
      <c r="E15" s="46">
        <f>[11]Dezembro!$G$8</f>
        <v>52</v>
      </c>
      <c r="F15" s="46">
        <f>[11]Dezembro!$G$9</f>
        <v>50</v>
      </c>
      <c r="G15" s="46">
        <f>[11]Dezembro!$G$10</f>
        <v>45</v>
      </c>
      <c r="H15" s="46">
        <f>[11]Dezembro!$G$11</f>
        <v>45</v>
      </c>
      <c r="I15" s="46">
        <f>[11]Dezembro!$G$12</f>
        <v>52</v>
      </c>
      <c r="J15" s="46">
        <f>[11]Dezembro!$G$13</f>
        <v>51</v>
      </c>
      <c r="K15" s="46">
        <f>[11]Dezembro!$G$14</f>
        <v>51</v>
      </c>
      <c r="L15" s="46">
        <f>[11]Dezembro!$G$15</f>
        <v>69</v>
      </c>
      <c r="M15" s="46">
        <f>[11]Dezembro!$G$16</f>
        <v>48</v>
      </c>
      <c r="N15" s="46">
        <f>[11]Dezembro!$G$17</f>
        <v>62</v>
      </c>
      <c r="O15" s="46">
        <f>[11]Dezembro!$G$18</f>
        <v>55</v>
      </c>
      <c r="P15" s="46">
        <f>[11]Dezembro!$G$19</f>
        <v>42</v>
      </c>
      <c r="Q15" s="46">
        <f>[11]Dezembro!$G$20</f>
        <v>55</v>
      </c>
      <c r="R15" s="46">
        <f>[11]Dezembro!$G$21</f>
        <v>54</v>
      </c>
      <c r="S15" s="46">
        <f>[11]Dezembro!$G$22</f>
        <v>44</v>
      </c>
      <c r="T15" s="46">
        <f>[11]Dezembro!$G$23</f>
        <v>45</v>
      </c>
      <c r="U15" s="46">
        <f>[11]Dezembro!$G$24</f>
        <v>60</v>
      </c>
      <c r="V15" s="46">
        <f>[11]Dezembro!$G$25</f>
        <v>52</v>
      </c>
      <c r="W15" s="46">
        <f>[11]Dezembro!$G$26</f>
        <v>58</v>
      </c>
      <c r="X15" s="46">
        <f>[11]Dezembro!$G$27</f>
        <v>61</v>
      </c>
      <c r="Y15" s="46">
        <f>[11]Dezembro!$G$28</f>
        <v>35</v>
      </c>
      <c r="Z15" s="46">
        <f>[11]Dezembro!$G$29</f>
        <v>46</v>
      </c>
      <c r="AA15" s="46">
        <f>[11]Dezembro!$G$30</f>
        <v>40</v>
      </c>
      <c r="AB15" s="46">
        <f>[11]Dezembro!$G$31</f>
        <v>36</v>
      </c>
      <c r="AC15" s="46">
        <f>[11]Dezembro!$G$32</f>
        <v>36</v>
      </c>
      <c r="AD15" s="46">
        <f>[11]Dezembro!$G$33</f>
        <v>46</v>
      </c>
      <c r="AE15" s="46">
        <f>[11]Dezembro!$G$34</f>
        <v>61</v>
      </c>
      <c r="AF15" s="46">
        <f>[11]Dezembro!$G$35</f>
        <v>54</v>
      </c>
      <c r="AG15" s="47">
        <f t="shared" si="2"/>
        <v>34</v>
      </c>
      <c r="AH15" s="48">
        <f t="shared" si="1"/>
        <v>49.258064516129032</v>
      </c>
    </row>
    <row r="16" spans="1:34" ht="17.100000000000001" customHeight="1" x14ac:dyDescent="0.2">
      <c r="A16" s="45" t="s">
        <v>7</v>
      </c>
      <c r="B16" s="46">
        <f>[12]Dezembro!$G$5</f>
        <v>50</v>
      </c>
      <c r="C16" s="46">
        <f>[12]Dezembro!$G$6</f>
        <v>54</v>
      </c>
      <c r="D16" s="46">
        <f>[12]Dezembro!$G$7</f>
        <v>58</v>
      </c>
      <c r="E16" s="46">
        <f>[12]Dezembro!$G$8</f>
        <v>35</v>
      </c>
      <c r="F16" s="46">
        <f>[12]Dezembro!$G$9</f>
        <v>35</v>
      </c>
      <c r="G16" s="46">
        <f>[12]Dezembro!$G$10</f>
        <v>38</v>
      </c>
      <c r="H16" s="46">
        <f>[12]Dezembro!$G$11</f>
        <v>71</v>
      </c>
      <c r="I16" s="46">
        <f>[12]Dezembro!$G$12</f>
        <v>76</v>
      </c>
      <c r="J16" s="46">
        <f>[12]Dezembro!$G$13</f>
        <v>79</v>
      </c>
      <c r="K16" s="46">
        <f>[12]Dezembro!$G$14</f>
        <v>61</v>
      </c>
      <c r="L16" s="46">
        <f>[12]Dezembro!$G$15</f>
        <v>61</v>
      </c>
      <c r="M16" s="46">
        <f>[12]Dezembro!$G$16</f>
        <v>49</v>
      </c>
      <c r="N16" s="46">
        <f>[12]Dezembro!$G$17</f>
        <v>53</v>
      </c>
      <c r="O16" s="46">
        <f>[12]Dezembro!$G$18</f>
        <v>41</v>
      </c>
      <c r="P16" s="46">
        <f>[12]Dezembro!$G$19</f>
        <v>51</v>
      </c>
      <c r="Q16" s="46">
        <f>[12]Dezembro!$G$20</f>
        <v>62</v>
      </c>
      <c r="R16" s="46">
        <f>[12]Dezembro!$G$21</f>
        <v>52</v>
      </c>
      <c r="S16" s="46">
        <f>[12]Dezembro!$G$22</f>
        <v>49</v>
      </c>
      <c r="T16" s="46">
        <f>[12]Dezembro!$G$23</f>
        <v>53</v>
      </c>
      <c r="U16" s="46">
        <f>[12]Dezembro!$G$24</f>
        <v>73</v>
      </c>
      <c r="V16" s="46">
        <f>[12]Dezembro!$G$25</f>
        <v>73</v>
      </c>
      <c r="W16" s="46">
        <f>[12]Dezembro!$G$26</f>
        <v>59</v>
      </c>
      <c r="X16" s="46">
        <f>[12]Dezembro!$G$27</f>
        <v>65</v>
      </c>
      <c r="Y16" s="46">
        <f>[12]Dezembro!$G$28</f>
        <v>54</v>
      </c>
      <c r="Z16" s="46">
        <f>[12]Dezembro!$G$29</f>
        <v>48</v>
      </c>
      <c r="AA16" s="46">
        <f>[12]Dezembro!$G$30</f>
        <v>48</v>
      </c>
      <c r="AB16" s="46">
        <f>[12]Dezembro!$G$31</f>
        <v>55</v>
      </c>
      <c r="AC16" s="46">
        <f>[12]Dezembro!$G$32</f>
        <v>50</v>
      </c>
      <c r="AD16" s="46">
        <f>[12]Dezembro!$G$33</f>
        <v>52</v>
      </c>
      <c r="AE16" s="46">
        <f>[12]Dezembro!$G$34</f>
        <v>67</v>
      </c>
      <c r="AF16" s="46">
        <f>[12]Dezembro!$G$35</f>
        <v>61</v>
      </c>
      <c r="AG16" s="47">
        <f t="shared" si="2"/>
        <v>35</v>
      </c>
      <c r="AH16" s="48">
        <f t="shared" si="1"/>
        <v>55.903225806451616</v>
      </c>
    </row>
    <row r="17" spans="1:34" ht="17.100000000000001" customHeight="1" x14ac:dyDescent="0.2">
      <c r="A17" s="45" t="s">
        <v>8</v>
      </c>
      <c r="B17" s="46">
        <f>[13]Dezembro!$G$5</f>
        <v>46</v>
      </c>
      <c r="C17" s="46">
        <f>[13]Dezembro!$G$6</f>
        <v>51</v>
      </c>
      <c r="D17" s="46">
        <f>[13]Dezembro!$G$7</f>
        <v>57</v>
      </c>
      <c r="E17" s="46">
        <f>[13]Dezembro!$G$8</f>
        <v>44</v>
      </c>
      <c r="F17" s="46">
        <f>[13]Dezembro!$G$9</f>
        <v>32</v>
      </c>
      <c r="G17" s="46">
        <f>[13]Dezembro!$G$10</f>
        <v>40</v>
      </c>
      <c r="H17" s="46">
        <f>[13]Dezembro!$G$11</f>
        <v>75</v>
      </c>
      <c r="I17" s="46">
        <f>[13]Dezembro!$G$12</f>
        <v>82</v>
      </c>
      <c r="J17" s="46">
        <f>[13]Dezembro!$G$13</f>
        <v>88</v>
      </c>
      <c r="K17" s="46">
        <f>[13]Dezembro!$G$14</f>
        <v>73</v>
      </c>
      <c r="L17" s="46">
        <f>[13]Dezembro!$G$15</f>
        <v>75</v>
      </c>
      <c r="M17" s="46">
        <f>[13]Dezembro!$G$16</f>
        <v>40</v>
      </c>
      <c r="N17" s="46">
        <f>[13]Dezembro!$G$17</f>
        <v>37</v>
      </c>
      <c r="O17" s="46">
        <f>[13]Dezembro!$G$18</f>
        <v>68</v>
      </c>
      <c r="P17" s="46">
        <f>[13]Dezembro!$G$19</f>
        <v>50</v>
      </c>
      <c r="Q17" s="46">
        <f>[13]Dezembro!$G$20</f>
        <v>48</v>
      </c>
      <c r="R17" s="46">
        <f>[13]Dezembro!$G$21</f>
        <v>48</v>
      </c>
      <c r="S17" s="46">
        <f>[13]Dezembro!$G$22</f>
        <v>38</v>
      </c>
      <c r="T17" s="46">
        <f>[13]Dezembro!$G$23</f>
        <v>52</v>
      </c>
      <c r="U17" s="46">
        <f>[13]Dezembro!$G$24</f>
        <v>77</v>
      </c>
      <c r="V17" s="46">
        <f>[13]Dezembro!$G$25</f>
        <v>66</v>
      </c>
      <c r="W17" s="46">
        <f>[13]Dezembro!$G$26</f>
        <v>57</v>
      </c>
      <c r="X17" s="46">
        <f>[13]Dezembro!$G$27</f>
        <v>55</v>
      </c>
      <c r="Y17" s="46">
        <f>[13]Dezembro!$G$28</f>
        <v>49</v>
      </c>
      <c r="Z17" s="46">
        <f>[13]Dezembro!$G$29</f>
        <v>43</v>
      </c>
      <c r="AA17" s="46">
        <f>[13]Dezembro!$G$30</f>
        <v>35</v>
      </c>
      <c r="AB17" s="46">
        <f>[13]Dezembro!$G$31</f>
        <v>43</v>
      </c>
      <c r="AC17" s="46">
        <f>[13]Dezembro!$G$32</f>
        <v>37</v>
      </c>
      <c r="AD17" s="46">
        <f>[13]Dezembro!$G$33</f>
        <v>53</v>
      </c>
      <c r="AE17" s="46">
        <f>[13]Dezembro!$G$34</f>
        <v>74</v>
      </c>
      <c r="AF17" s="46">
        <f>[13]Dezembro!$G$35</f>
        <v>64</v>
      </c>
      <c r="AG17" s="47">
        <f>MIN(B17:AF17)</f>
        <v>32</v>
      </c>
      <c r="AH17" s="48">
        <f>AVERAGE(B17:AF17)</f>
        <v>54.741935483870968</v>
      </c>
    </row>
    <row r="18" spans="1:34" ht="17.100000000000001" customHeight="1" x14ac:dyDescent="0.2">
      <c r="A18" s="45" t="s">
        <v>9</v>
      </c>
      <c r="B18" s="46">
        <f>[14]Dezembro!$G$5</f>
        <v>45</v>
      </c>
      <c r="C18" s="46">
        <f>[14]Dezembro!$G$6</f>
        <v>48</v>
      </c>
      <c r="D18" s="46">
        <f>[14]Dezembro!$G$7</f>
        <v>43</v>
      </c>
      <c r="E18" s="46">
        <f>[14]Dezembro!$G$8</f>
        <v>33</v>
      </c>
      <c r="F18" s="46">
        <f>[14]Dezembro!$G$9</f>
        <v>26</v>
      </c>
      <c r="G18" s="46">
        <f>[14]Dezembro!$G$10</f>
        <v>34</v>
      </c>
      <c r="H18" s="46">
        <f>[14]Dezembro!$G$11</f>
        <v>67</v>
      </c>
      <c r="I18" s="46">
        <f>[14]Dezembro!$G$12</f>
        <v>58</v>
      </c>
      <c r="J18" s="46">
        <f>[14]Dezembro!$G$13</f>
        <v>67</v>
      </c>
      <c r="K18" s="46">
        <f>[14]Dezembro!$G$14</f>
        <v>58</v>
      </c>
      <c r="L18" s="46">
        <f>[14]Dezembro!$G$15</f>
        <v>61</v>
      </c>
      <c r="M18" s="46">
        <f>[14]Dezembro!$G$16</f>
        <v>47</v>
      </c>
      <c r="N18" s="46">
        <f>[14]Dezembro!$G$17</f>
        <v>36</v>
      </c>
      <c r="O18" s="46">
        <f>[14]Dezembro!$G$18</f>
        <v>33</v>
      </c>
      <c r="P18" s="46">
        <f>[14]Dezembro!$G$19</f>
        <v>48</v>
      </c>
      <c r="Q18" s="46" t="str">
        <f>[14]Dezembro!$G$20</f>
        <v>*</v>
      </c>
      <c r="R18" s="46" t="str">
        <f>[14]Dezembro!$G$21</f>
        <v>*</v>
      </c>
      <c r="S18" s="46" t="str">
        <f>[14]Dezembro!$G$22</f>
        <v>*</v>
      </c>
      <c r="T18" s="46" t="str">
        <f>[14]Dezembro!$G$23</f>
        <v>*</v>
      </c>
      <c r="U18" s="46" t="str">
        <f>[14]Dezembro!$G$24</f>
        <v>*</v>
      </c>
      <c r="V18" s="46" t="str">
        <f>[14]Dezembro!$G$25</f>
        <v>*</v>
      </c>
      <c r="W18" s="46" t="str">
        <f>[14]Dezembro!$G$26</f>
        <v>*</v>
      </c>
      <c r="X18" s="46" t="str">
        <f>[14]Dezembro!$G$27</f>
        <v>*</v>
      </c>
      <c r="Y18" s="46">
        <f>[14]Dezembro!$G$28</f>
        <v>44</v>
      </c>
      <c r="Z18" s="46">
        <f>[14]Dezembro!$G$29</f>
        <v>46</v>
      </c>
      <c r="AA18" s="46">
        <f>[14]Dezembro!$G$30</f>
        <v>36</v>
      </c>
      <c r="AB18" s="46">
        <f>[14]Dezembro!$G$31</f>
        <v>42</v>
      </c>
      <c r="AC18" s="46">
        <f>[14]Dezembro!$G$32</f>
        <v>37</v>
      </c>
      <c r="AD18" s="46">
        <f>[14]Dezembro!$G$33</f>
        <v>45</v>
      </c>
      <c r="AE18" s="46">
        <f>[14]Dezembro!$G$34</f>
        <v>58</v>
      </c>
      <c r="AF18" s="46">
        <f>[14]Dezembro!$G$35</f>
        <v>50</v>
      </c>
      <c r="AG18" s="47">
        <f t="shared" ref="AG18:AG30" si="7">MIN(B18:AF18)</f>
        <v>26</v>
      </c>
      <c r="AH18" s="48">
        <f t="shared" ref="AH18:AH29" si="8">AVERAGE(B18:AF18)</f>
        <v>46.173913043478258</v>
      </c>
    </row>
    <row r="19" spans="1:34" ht="17.100000000000001" customHeight="1" x14ac:dyDescent="0.2">
      <c r="A19" s="45" t="s">
        <v>49</v>
      </c>
      <c r="B19" s="46">
        <f>[15]Dezembro!$G$5</f>
        <v>45</v>
      </c>
      <c r="C19" s="46">
        <f>[15]Dezembro!$G$6</f>
        <v>55</v>
      </c>
      <c r="D19" s="46">
        <f>[15]Dezembro!$G$7</f>
        <v>55</v>
      </c>
      <c r="E19" s="46">
        <f>[15]Dezembro!$G$8</f>
        <v>38</v>
      </c>
      <c r="F19" s="46">
        <f>[15]Dezembro!$G$9</f>
        <v>31</v>
      </c>
      <c r="G19" s="46">
        <f>[15]Dezembro!$G$10</f>
        <v>48</v>
      </c>
      <c r="H19" s="46">
        <f>[15]Dezembro!$G$11</f>
        <v>72</v>
      </c>
      <c r="I19" s="46">
        <f>[15]Dezembro!$G$12</f>
        <v>54</v>
      </c>
      <c r="J19" s="46">
        <f>[15]Dezembro!$G$13</f>
        <v>68</v>
      </c>
      <c r="K19" s="46">
        <f>[15]Dezembro!$G$14</f>
        <v>63</v>
      </c>
      <c r="L19" s="46">
        <f>[15]Dezembro!$G$15</f>
        <v>55</v>
      </c>
      <c r="M19" s="46">
        <f>[15]Dezembro!$G$16</f>
        <v>47</v>
      </c>
      <c r="N19" s="46">
        <f>[15]Dezembro!$G$17</f>
        <v>40</v>
      </c>
      <c r="O19" s="46">
        <f>[15]Dezembro!$G$18</f>
        <v>46</v>
      </c>
      <c r="P19" s="46">
        <f>[15]Dezembro!$G$19</f>
        <v>38</v>
      </c>
      <c r="Q19" s="46">
        <f>[15]Dezembro!$G$20</f>
        <v>51</v>
      </c>
      <c r="R19" s="46">
        <f>[15]Dezembro!$G$21</f>
        <v>50</v>
      </c>
      <c r="S19" s="46">
        <f>[15]Dezembro!$G$22</f>
        <v>46</v>
      </c>
      <c r="T19" s="46">
        <f>[15]Dezembro!$G$23</f>
        <v>50</v>
      </c>
      <c r="U19" s="46">
        <f>[15]Dezembro!$G$24</f>
        <v>60</v>
      </c>
      <c r="V19" s="46">
        <f>[15]Dezembro!$G$25</f>
        <v>58</v>
      </c>
      <c r="W19" s="46">
        <f>[15]Dezembro!$G$26</f>
        <v>54</v>
      </c>
      <c r="X19" s="46">
        <f>[15]Dezembro!$G$27</f>
        <v>51</v>
      </c>
      <c r="Y19" s="46">
        <f>[15]Dezembro!$G$28</f>
        <v>43</v>
      </c>
      <c r="Z19" s="46">
        <f>[15]Dezembro!$G$29</f>
        <v>40</v>
      </c>
      <c r="AA19" s="46">
        <f>[15]Dezembro!$G$30</f>
        <v>41</v>
      </c>
      <c r="AB19" s="46">
        <f>[15]Dezembro!$G$31</f>
        <v>47</v>
      </c>
      <c r="AC19" s="46">
        <f>[15]Dezembro!$G$32</f>
        <v>35</v>
      </c>
      <c r="AD19" s="46">
        <f>[15]Dezembro!$G$33</f>
        <v>39</v>
      </c>
      <c r="AE19" s="46">
        <f>[15]Dezembro!$G$34</f>
        <v>60</v>
      </c>
      <c r="AF19" s="46">
        <f>[15]Dezembro!$G$35</f>
        <v>54</v>
      </c>
      <c r="AG19" s="47">
        <f t="shared" ref="AG19" si="9">MIN(B19:AF19)</f>
        <v>31</v>
      </c>
      <c r="AH19" s="48">
        <f t="shared" ref="AH19" si="10">AVERAGE(B19:AF19)</f>
        <v>49.483870967741936</v>
      </c>
    </row>
    <row r="20" spans="1:34" ht="17.100000000000001" customHeight="1" x14ac:dyDescent="0.2">
      <c r="A20" s="45" t="s">
        <v>10</v>
      </c>
      <c r="B20" s="46">
        <f>[16]Dezembro!$G$5</f>
        <v>43</v>
      </c>
      <c r="C20" s="46">
        <f>[16]Dezembro!$G$6</f>
        <v>44</v>
      </c>
      <c r="D20" s="46">
        <f>[16]Dezembro!$G$7</f>
        <v>64</v>
      </c>
      <c r="E20" s="46">
        <f>[16]Dezembro!$G$8</f>
        <v>42</v>
      </c>
      <c r="F20" s="46">
        <f>[16]Dezembro!$G$9</f>
        <v>29</v>
      </c>
      <c r="G20" s="46">
        <f>[16]Dezembro!$G$10</f>
        <v>44</v>
      </c>
      <c r="H20" s="46">
        <f>[16]Dezembro!$G$11</f>
        <v>82</v>
      </c>
      <c r="I20" s="46">
        <f>[16]Dezembro!$G$12</f>
        <v>79</v>
      </c>
      <c r="J20" s="46">
        <f>[16]Dezembro!$G$13</f>
        <v>84</v>
      </c>
      <c r="K20" s="46">
        <f>[16]Dezembro!$G$14</f>
        <v>61</v>
      </c>
      <c r="L20" s="46">
        <f>[16]Dezembro!$G$15</f>
        <v>66</v>
      </c>
      <c r="M20" s="46">
        <f>[16]Dezembro!$G$16</f>
        <v>51</v>
      </c>
      <c r="N20" s="46">
        <f>[16]Dezembro!$G$17</f>
        <v>37</v>
      </c>
      <c r="O20" s="46">
        <f>[16]Dezembro!$G$18</f>
        <v>30</v>
      </c>
      <c r="P20" s="46">
        <f>[16]Dezembro!$G$19</f>
        <v>49</v>
      </c>
      <c r="Q20" s="46">
        <f>[16]Dezembro!$G$20</f>
        <v>50</v>
      </c>
      <c r="R20" s="46">
        <f>[16]Dezembro!$G$21</f>
        <v>43</v>
      </c>
      <c r="S20" s="46">
        <f>[16]Dezembro!$G$22</f>
        <v>36</v>
      </c>
      <c r="T20" s="46">
        <f>[16]Dezembro!$G$23</f>
        <v>45</v>
      </c>
      <c r="U20" s="46">
        <f>[16]Dezembro!$G$24</f>
        <v>77</v>
      </c>
      <c r="V20" s="46">
        <f>[16]Dezembro!$G$25</f>
        <v>63</v>
      </c>
      <c r="W20" s="46">
        <f>[16]Dezembro!$G$26</f>
        <v>57</v>
      </c>
      <c r="X20" s="46">
        <f>[16]Dezembro!$G$27</f>
        <v>52</v>
      </c>
      <c r="Y20" s="46">
        <f>[16]Dezembro!$G$28</f>
        <v>45</v>
      </c>
      <c r="Z20" s="46">
        <f>[16]Dezembro!$G$29</f>
        <v>45</v>
      </c>
      <c r="AA20" s="46">
        <f>[16]Dezembro!$G$30</f>
        <v>41</v>
      </c>
      <c r="AB20" s="46">
        <f>[16]Dezembro!$G$31</f>
        <v>47</v>
      </c>
      <c r="AC20" s="46">
        <f>[16]Dezembro!$G$32</f>
        <v>36</v>
      </c>
      <c r="AD20" s="46">
        <f>[16]Dezembro!$G$33</f>
        <v>49</v>
      </c>
      <c r="AE20" s="46">
        <f>[16]Dezembro!$G$34</f>
        <v>68</v>
      </c>
      <c r="AF20" s="46">
        <f>[16]Dezembro!$G$35</f>
        <v>55</v>
      </c>
      <c r="AG20" s="47">
        <f t="shared" si="7"/>
        <v>29</v>
      </c>
      <c r="AH20" s="48">
        <f t="shared" si="8"/>
        <v>52.064516129032256</v>
      </c>
    </row>
    <row r="21" spans="1:34" ht="17.100000000000001" customHeight="1" x14ac:dyDescent="0.2">
      <c r="A21" s="45" t="s">
        <v>11</v>
      </c>
      <c r="B21" s="46">
        <f>[17]Dezembro!$G$5</f>
        <v>48</v>
      </c>
      <c r="C21" s="46">
        <f>[17]Dezembro!$G$6</f>
        <v>43</v>
      </c>
      <c r="D21" s="46">
        <f>[17]Dezembro!$G$7</f>
        <v>57</v>
      </c>
      <c r="E21" s="46">
        <f>[17]Dezembro!$G$8</f>
        <v>34</v>
      </c>
      <c r="F21" s="46">
        <f>[17]Dezembro!$G$9</f>
        <v>32</v>
      </c>
      <c r="G21" s="46">
        <f>[17]Dezembro!$G$10</f>
        <v>43</v>
      </c>
      <c r="H21" s="46">
        <f>[17]Dezembro!$G$11</f>
        <v>70</v>
      </c>
      <c r="I21" s="46">
        <f>[17]Dezembro!$G$12</f>
        <v>59</v>
      </c>
      <c r="J21" s="46">
        <f>[17]Dezembro!$G$13</f>
        <v>72</v>
      </c>
      <c r="K21" s="46">
        <f>[17]Dezembro!$G$14</f>
        <v>57</v>
      </c>
      <c r="L21" s="46">
        <f>[17]Dezembro!$G$15</f>
        <v>60</v>
      </c>
      <c r="M21" s="46">
        <f>[17]Dezembro!$G$16</f>
        <v>50</v>
      </c>
      <c r="N21" s="46">
        <f>[17]Dezembro!$G$17</f>
        <v>47</v>
      </c>
      <c r="O21" s="46">
        <f>[17]Dezembro!$G$18</f>
        <v>49</v>
      </c>
      <c r="P21" s="46">
        <f>[17]Dezembro!$G$19</f>
        <v>59</v>
      </c>
      <c r="Q21" s="46">
        <f>[17]Dezembro!$G$20</f>
        <v>60</v>
      </c>
      <c r="R21" s="46">
        <f>[17]Dezembro!$G$21</f>
        <v>44</v>
      </c>
      <c r="S21" s="46">
        <f>[17]Dezembro!$G$22</f>
        <v>43</v>
      </c>
      <c r="T21" s="46">
        <f>[17]Dezembro!$G$23</f>
        <v>48</v>
      </c>
      <c r="U21" s="46">
        <f>[17]Dezembro!$G$24</f>
        <v>66</v>
      </c>
      <c r="V21" s="46">
        <f>[17]Dezembro!$G$25</f>
        <v>62</v>
      </c>
      <c r="W21" s="46">
        <f>[17]Dezembro!$G$26</f>
        <v>53</v>
      </c>
      <c r="X21" s="46">
        <f>[17]Dezembro!$G$27</f>
        <v>63</v>
      </c>
      <c r="Y21" s="46">
        <f>[17]Dezembro!$G$28</f>
        <v>61</v>
      </c>
      <c r="Z21" s="46">
        <f>[17]Dezembro!$G$29</f>
        <v>40</v>
      </c>
      <c r="AA21" s="46">
        <f>[17]Dezembro!$G$30</f>
        <v>41</v>
      </c>
      <c r="AB21" s="46">
        <f>[17]Dezembro!$G$31</f>
        <v>46</v>
      </c>
      <c r="AC21" s="46">
        <f>[17]Dezembro!$G$32</f>
        <v>46</v>
      </c>
      <c r="AD21" s="46">
        <f>[17]Dezembro!$G$33</f>
        <v>49</v>
      </c>
      <c r="AE21" s="46">
        <f>[17]Dezembro!$G$34</f>
        <v>54</v>
      </c>
      <c r="AF21" s="46">
        <f>[17]Dezembro!$G$35</f>
        <v>57</v>
      </c>
      <c r="AG21" s="47">
        <f t="shared" si="7"/>
        <v>32</v>
      </c>
      <c r="AH21" s="48">
        <f t="shared" si="8"/>
        <v>52.032258064516128</v>
      </c>
    </row>
    <row r="22" spans="1:34" ht="17.100000000000001" customHeight="1" x14ac:dyDescent="0.2">
      <c r="A22" s="45" t="s">
        <v>12</v>
      </c>
      <c r="B22" s="46">
        <f>[18]Dezembro!$G$5</f>
        <v>47</v>
      </c>
      <c r="C22" s="46">
        <f>[18]Dezembro!$G$6</f>
        <v>59</v>
      </c>
      <c r="D22" s="46">
        <f>[18]Dezembro!$G$7</f>
        <v>52</v>
      </c>
      <c r="E22" s="46">
        <f>[18]Dezembro!$G$8</f>
        <v>36</v>
      </c>
      <c r="F22" s="46">
        <f>[18]Dezembro!$G$9</f>
        <v>42</v>
      </c>
      <c r="G22" s="46">
        <f>[18]Dezembro!$G$10</f>
        <v>57</v>
      </c>
      <c r="H22" s="46">
        <f>[18]Dezembro!$G$11</f>
        <v>55</v>
      </c>
      <c r="I22" s="46">
        <f>[18]Dezembro!$G$12</f>
        <v>53</v>
      </c>
      <c r="J22" s="46">
        <f>[18]Dezembro!$G$13</f>
        <v>61</v>
      </c>
      <c r="K22" s="46">
        <f>[18]Dezembro!$G$14</f>
        <v>58</v>
      </c>
      <c r="L22" s="46">
        <f>[18]Dezembro!$G$15</f>
        <v>64</v>
      </c>
      <c r="M22" s="46">
        <f>[18]Dezembro!$G$16</f>
        <v>51</v>
      </c>
      <c r="N22" s="46">
        <f>[18]Dezembro!$G$17</f>
        <v>50</v>
      </c>
      <c r="O22" s="46">
        <f>[18]Dezembro!$G$18</f>
        <v>50</v>
      </c>
      <c r="P22" s="46">
        <f>[18]Dezembro!$G$19</f>
        <v>29</v>
      </c>
      <c r="Q22" s="46">
        <f>[18]Dezembro!$G$20</f>
        <v>37</v>
      </c>
      <c r="R22" s="46">
        <f>[18]Dezembro!$G$21</f>
        <v>53</v>
      </c>
      <c r="S22" s="46">
        <f>[18]Dezembro!$G$22</f>
        <v>49</v>
      </c>
      <c r="T22" s="46">
        <f>[18]Dezembro!$G$23</f>
        <v>46</v>
      </c>
      <c r="U22" s="46">
        <f>[18]Dezembro!$G$24</f>
        <v>54</v>
      </c>
      <c r="V22" s="46">
        <f>[18]Dezembro!$G$25</f>
        <v>67</v>
      </c>
      <c r="W22" s="46">
        <f>[18]Dezembro!$G$26</f>
        <v>62</v>
      </c>
      <c r="X22" s="46">
        <f>[18]Dezembro!$G$27</f>
        <v>56</v>
      </c>
      <c r="Y22" s="46">
        <f>[18]Dezembro!$G$28</f>
        <v>48</v>
      </c>
      <c r="Z22" s="46">
        <f>[18]Dezembro!$G$29</f>
        <v>49</v>
      </c>
      <c r="AA22" s="46">
        <f>[18]Dezembro!$G$30</f>
        <v>43</v>
      </c>
      <c r="AB22" s="46">
        <f>[18]Dezembro!$G$31</f>
        <v>45</v>
      </c>
      <c r="AC22" s="46">
        <f>[18]Dezembro!$G$32</f>
        <v>39</v>
      </c>
      <c r="AD22" s="46">
        <f>[18]Dezembro!$G$33</f>
        <v>35</v>
      </c>
      <c r="AE22" s="46">
        <f>[18]Dezembro!$G$34</f>
        <v>58</v>
      </c>
      <c r="AF22" s="46">
        <f>[18]Dezembro!$G$35</f>
        <v>61</v>
      </c>
      <c r="AG22" s="47">
        <f t="shared" si="7"/>
        <v>29</v>
      </c>
      <c r="AH22" s="48">
        <f t="shared" si="8"/>
        <v>50.516129032258064</v>
      </c>
    </row>
    <row r="23" spans="1:34" ht="17.100000000000001" customHeight="1" x14ac:dyDescent="0.2">
      <c r="A23" s="45" t="s">
        <v>13</v>
      </c>
      <c r="B23" s="46">
        <f>[19]Dezembro!$G$5</f>
        <v>49</v>
      </c>
      <c r="C23" s="46">
        <f>[19]Dezembro!$G$6</f>
        <v>42</v>
      </c>
      <c r="D23" s="46">
        <f>[19]Dezembro!$G$7</f>
        <v>40</v>
      </c>
      <c r="E23" s="46">
        <f>[19]Dezembro!$G$8</f>
        <v>43</v>
      </c>
      <c r="F23" s="46">
        <f>[19]Dezembro!$G$9</f>
        <v>37</v>
      </c>
      <c r="G23" s="46">
        <f>[19]Dezembro!$G$10</f>
        <v>38</v>
      </c>
      <c r="H23" s="46">
        <f>[19]Dezembro!$G$11</f>
        <v>39</v>
      </c>
      <c r="I23" s="46">
        <f>[19]Dezembro!$G$12</f>
        <v>42</v>
      </c>
      <c r="J23" s="46">
        <f>[19]Dezembro!$G$13</f>
        <v>50</v>
      </c>
      <c r="K23" s="46">
        <f>[19]Dezembro!$G$14</f>
        <v>56</v>
      </c>
      <c r="L23" s="46">
        <f>[19]Dezembro!$G$15</f>
        <v>59</v>
      </c>
      <c r="M23" s="46">
        <f>[19]Dezembro!$G$16</f>
        <v>53</v>
      </c>
      <c r="N23" s="46">
        <f>[19]Dezembro!$G$17</f>
        <v>50</v>
      </c>
      <c r="O23" s="46">
        <f>[19]Dezembro!$G$18</f>
        <v>50</v>
      </c>
      <c r="P23" s="46">
        <f>[19]Dezembro!$G$19</f>
        <v>43</v>
      </c>
      <c r="Q23" s="46">
        <f>[19]Dezembro!$G$20</f>
        <v>55</v>
      </c>
      <c r="R23" s="46">
        <f>[19]Dezembro!$G$21</f>
        <v>54</v>
      </c>
      <c r="S23" s="46">
        <f>[19]Dezembro!$G$22</f>
        <v>46</v>
      </c>
      <c r="T23" s="46">
        <f>[19]Dezembro!$G$23</f>
        <v>44</v>
      </c>
      <c r="U23" s="46">
        <f>[19]Dezembro!$G$24</f>
        <v>56</v>
      </c>
      <c r="V23" s="46">
        <f>[19]Dezembro!$G$25</f>
        <v>60</v>
      </c>
      <c r="W23" s="46">
        <f>[19]Dezembro!$G$26</f>
        <v>69</v>
      </c>
      <c r="X23" s="46">
        <f>[19]Dezembro!$G$27</f>
        <v>60</v>
      </c>
      <c r="Y23" s="46">
        <f>[19]Dezembro!$G$28</f>
        <v>46</v>
      </c>
      <c r="Z23" s="46">
        <f>[19]Dezembro!$G$29</f>
        <v>49</v>
      </c>
      <c r="AA23" s="46">
        <f>[19]Dezembro!$G$30</f>
        <v>46</v>
      </c>
      <c r="AB23" s="46">
        <f>[19]Dezembro!$G$31</f>
        <v>42</v>
      </c>
      <c r="AC23" s="46">
        <f>[19]Dezembro!$G$32</f>
        <v>46</v>
      </c>
      <c r="AD23" s="46">
        <f>[19]Dezembro!$G$33</f>
        <v>45</v>
      </c>
      <c r="AE23" s="46">
        <f>[19]Dezembro!$G$34</f>
        <v>49</v>
      </c>
      <c r="AF23" s="46">
        <f>[19]Dezembro!$G$35</f>
        <v>52</v>
      </c>
      <c r="AG23" s="47">
        <f t="shared" si="7"/>
        <v>37</v>
      </c>
      <c r="AH23" s="48">
        <f t="shared" si="8"/>
        <v>48.70967741935484</v>
      </c>
    </row>
    <row r="24" spans="1:34" ht="17.100000000000001" customHeight="1" x14ac:dyDescent="0.2">
      <c r="A24" s="45" t="s">
        <v>14</v>
      </c>
      <c r="B24" s="46">
        <f>[20]Dezembro!$G$5</f>
        <v>54</v>
      </c>
      <c r="C24" s="46">
        <f>[20]Dezembro!$G$6</f>
        <v>39</v>
      </c>
      <c r="D24" s="46">
        <f>[20]Dezembro!$G$7</f>
        <v>39</v>
      </c>
      <c r="E24" s="46">
        <f>[20]Dezembro!$G$8</f>
        <v>46</v>
      </c>
      <c r="F24" s="46">
        <f>[20]Dezembro!$G$9</f>
        <v>40</v>
      </c>
      <c r="G24" s="46">
        <f>[20]Dezembro!$G$10</f>
        <v>44</v>
      </c>
      <c r="H24" s="46">
        <f>[20]Dezembro!$G$11</f>
        <v>34</v>
      </c>
      <c r="I24" s="46">
        <f>[20]Dezembro!$G$12</f>
        <v>40</v>
      </c>
      <c r="J24" s="46">
        <f>[20]Dezembro!$G$13</f>
        <v>40</v>
      </c>
      <c r="K24" s="46">
        <f>[20]Dezembro!$G$14</f>
        <v>53</v>
      </c>
      <c r="L24" s="46">
        <f>[20]Dezembro!$G$15</f>
        <v>39</v>
      </c>
      <c r="M24" s="46">
        <f>[20]Dezembro!$G$16</f>
        <v>40</v>
      </c>
      <c r="N24" s="46">
        <f>[20]Dezembro!$G$17</f>
        <v>50</v>
      </c>
      <c r="O24" s="46">
        <f>[20]Dezembro!$G$18</f>
        <v>63</v>
      </c>
      <c r="P24" s="46">
        <f>[20]Dezembro!$G$19</f>
        <v>57</v>
      </c>
      <c r="Q24" s="46">
        <f>[20]Dezembro!$G$20</f>
        <v>55</v>
      </c>
      <c r="R24" s="46">
        <f>[20]Dezembro!$G$21</f>
        <v>36</v>
      </c>
      <c r="S24" s="46">
        <f>[20]Dezembro!$G$22</f>
        <v>35</v>
      </c>
      <c r="T24" s="46">
        <f>[20]Dezembro!$G$23</f>
        <v>36</v>
      </c>
      <c r="U24" s="46">
        <f>[20]Dezembro!$G$24</f>
        <v>35</v>
      </c>
      <c r="V24" s="46">
        <f>[20]Dezembro!$G$25</f>
        <v>55</v>
      </c>
      <c r="W24" s="46">
        <f>[20]Dezembro!$G$26</f>
        <v>46</v>
      </c>
      <c r="X24" s="46">
        <f>[20]Dezembro!$G$27</f>
        <v>33</v>
      </c>
      <c r="Y24" s="46">
        <f>[20]Dezembro!$G$28</f>
        <v>35</v>
      </c>
      <c r="Z24" s="46">
        <f>[20]Dezembro!$G$29</f>
        <v>27</v>
      </c>
      <c r="AA24" s="46">
        <f>[20]Dezembro!$G$30</f>
        <v>35</v>
      </c>
      <c r="AB24" s="46">
        <f>[20]Dezembro!$G$31</f>
        <v>41</v>
      </c>
      <c r="AC24" s="46">
        <f>[20]Dezembro!$G$32</f>
        <v>40</v>
      </c>
      <c r="AD24" s="46">
        <f>[20]Dezembro!$G$33</f>
        <v>47</v>
      </c>
      <c r="AE24" s="46">
        <f>[20]Dezembro!$G$34</f>
        <v>42</v>
      </c>
      <c r="AF24" s="46">
        <f>[20]Dezembro!$G$35</f>
        <v>35</v>
      </c>
      <c r="AG24" s="47">
        <f t="shared" si="7"/>
        <v>27</v>
      </c>
      <c r="AH24" s="48">
        <f t="shared" si="8"/>
        <v>42.29032258064516</v>
      </c>
    </row>
    <row r="25" spans="1:34" ht="17.100000000000001" customHeight="1" x14ac:dyDescent="0.2">
      <c r="A25" s="45" t="s">
        <v>15</v>
      </c>
      <c r="B25" s="46">
        <f>[21]Dezembro!$G$5</f>
        <v>53</v>
      </c>
      <c r="C25" s="46">
        <f>[21]Dezembro!$G$6</f>
        <v>52</v>
      </c>
      <c r="D25" s="46">
        <f>[21]Dezembro!$G$7</f>
        <v>67</v>
      </c>
      <c r="E25" s="46">
        <f>[21]Dezembro!$G$8</f>
        <v>43</v>
      </c>
      <c r="F25" s="46">
        <f>[21]Dezembro!$G$9</f>
        <v>33</v>
      </c>
      <c r="G25" s="46">
        <f>[21]Dezembro!$G$10</f>
        <v>46</v>
      </c>
      <c r="H25" s="46">
        <f>[21]Dezembro!$G$11</f>
        <v>69</v>
      </c>
      <c r="I25" s="46">
        <f>[21]Dezembro!$G$12</f>
        <v>88</v>
      </c>
      <c r="J25" s="46">
        <f>[21]Dezembro!$G$13</f>
        <v>75</v>
      </c>
      <c r="K25" s="46">
        <f>[21]Dezembro!$G$14</f>
        <v>67</v>
      </c>
      <c r="L25" s="46">
        <f>[21]Dezembro!$G$15</f>
        <v>73</v>
      </c>
      <c r="M25" s="46">
        <f>[21]Dezembro!$G$16</f>
        <v>49</v>
      </c>
      <c r="N25" s="46">
        <f>[21]Dezembro!$G$17</f>
        <v>50</v>
      </c>
      <c r="O25" s="46">
        <f>[21]Dezembro!$G$18</f>
        <v>40</v>
      </c>
      <c r="P25" s="46">
        <f>[21]Dezembro!$G$19</f>
        <v>42</v>
      </c>
      <c r="Q25" s="46">
        <f>[21]Dezembro!$G$20</f>
        <v>64</v>
      </c>
      <c r="R25" s="46">
        <f>[21]Dezembro!$G$21</f>
        <v>53</v>
      </c>
      <c r="S25" s="46">
        <f>[21]Dezembro!$G$22</f>
        <v>51</v>
      </c>
      <c r="T25" s="46">
        <f>[21]Dezembro!$G$23</f>
        <v>50</v>
      </c>
      <c r="U25" s="46">
        <f>[21]Dezembro!$G$24</f>
        <v>70</v>
      </c>
      <c r="V25" s="46">
        <f>[21]Dezembro!$G$25</f>
        <v>55</v>
      </c>
      <c r="W25" s="46">
        <f>[21]Dezembro!$G$26</f>
        <v>52</v>
      </c>
      <c r="X25" s="46">
        <f>[21]Dezembro!$G$27</f>
        <v>55</v>
      </c>
      <c r="Y25" s="46">
        <f>[21]Dezembro!$G$28</f>
        <v>43</v>
      </c>
      <c r="Z25" s="46">
        <f>[21]Dezembro!$G$29</f>
        <v>40</v>
      </c>
      <c r="AA25" s="46">
        <f>[21]Dezembro!$G$30</f>
        <v>42</v>
      </c>
      <c r="AB25" s="46">
        <f>[21]Dezembro!$G$31</f>
        <v>45</v>
      </c>
      <c r="AC25" s="46">
        <f>[21]Dezembro!$G$32</f>
        <v>42</v>
      </c>
      <c r="AD25" s="46">
        <f>[21]Dezembro!$G$33</f>
        <v>55</v>
      </c>
      <c r="AE25" s="46">
        <f>[21]Dezembro!$G$34</f>
        <v>61</v>
      </c>
      <c r="AF25" s="46">
        <f>[21]Dezembro!$G$35</f>
        <v>65</v>
      </c>
      <c r="AG25" s="47">
        <f t="shared" si="7"/>
        <v>33</v>
      </c>
      <c r="AH25" s="48">
        <f t="shared" si="8"/>
        <v>54.516129032258064</v>
      </c>
    </row>
    <row r="26" spans="1:34" ht="17.100000000000001" customHeight="1" x14ac:dyDescent="0.2">
      <c r="A26" s="45" t="s">
        <v>61</v>
      </c>
      <c r="B26" s="46">
        <f>[22]Dezembro!$G$5</f>
        <v>53</v>
      </c>
      <c r="C26" s="46">
        <f>[22]Dezembro!$G$6</f>
        <v>59</v>
      </c>
      <c r="D26" s="46">
        <f>[22]Dezembro!$G$7</f>
        <v>67</v>
      </c>
      <c r="E26" s="46">
        <f>[22]Dezembro!$G$8</f>
        <v>46</v>
      </c>
      <c r="F26" s="46">
        <f>[22]Dezembro!$G$9</f>
        <v>40</v>
      </c>
      <c r="G26" s="46">
        <f>[22]Dezembro!$G$10</f>
        <v>41</v>
      </c>
      <c r="H26" s="46">
        <f>[22]Dezembro!$G$11</f>
        <v>53</v>
      </c>
      <c r="I26" s="46">
        <f>[22]Dezembro!$G$12</f>
        <v>59</v>
      </c>
      <c r="J26" s="46">
        <f>[22]Dezembro!$G$13</f>
        <v>68</v>
      </c>
      <c r="K26" s="46">
        <f>[22]Dezembro!$G$14</f>
        <v>67</v>
      </c>
      <c r="L26" s="46">
        <f>[22]Dezembro!$G$15</f>
        <v>66</v>
      </c>
      <c r="M26" s="46">
        <f>[22]Dezembro!$G$16</f>
        <v>48</v>
      </c>
      <c r="N26" s="46">
        <f>[22]Dezembro!$G$17</f>
        <v>41</v>
      </c>
      <c r="O26" s="46">
        <f>[22]Dezembro!$G$18</f>
        <v>46</v>
      </c>
      <c r="P26" s="46">
        <f>[22]Dezembro!$G$19</f>
        <v>33</v>
      </c>
      <c r="Q26" s="46">
        <f>[22]Dezembro!$G$20</f>
        <v>43</v>
      </c>
      <c r="R26" s="46">
        <f>[22]Dezembro!$G$21</f>
        <v>55</v>
      </c>
      <c r="S26" s="46">
        <f>[22]Dezembro!$G$22</f>
        <v>45</v>
      </c>
      <c r="T26" s="46">
        <f>[22]Dezembro!$G$23</f>
        <v>50</v>
      </c>
      <c r="U26" s="46">
        <f>[22]Dezembro!$G$24</f>
        <v>54</v>
      </c>
      <c r="V26" s="46">
        <f>[22]Dezembro!$G$25</f>
        <v>48</v>
      </c>
      <c r="W26" s="46">
        <f>[22]Dezembro!$G$26</f>
        <v>48</v>
      </c>
      <c r="X26" s="46">
        <f>[22]Dezembro!$G$27</f>
        <v>57</v>
      </c>
      <c r="Y26" s="46">
        <f>[22]Dezembro!$G$28</f>
        <v>46</v>
      </c>
      <c r="Z26" s="46">
        <f>[22]Dezembro!$G$29</f>
        <v>42</v>
      </c>
      <c r="AA26" s="46">
        <f>[22]Dezembro!$G$30</f>
        <v>41</v>
      </c>
      <c r="AB26" s="46">
        <f>[22]Dezembro!$G$31</f>
        <v>38</v>
      </c>
      <c r="AC26" s="46">
        <f>[22]Dezembro!$G$32</f>
        <v>42</v>
      </c>
      <c r="AD26" s="46">
        <f>[22]Dezembro!$G$33</f>
        <v>37</v>
      </c>
      <c r="AE26" s="46">
        <f>[22]Dezembro!$G$34</f>
        <v>41</v>
      </c>
      <c r="AF26" s="46">
        <f>[22]Dezembro!$G$35</f>
        <v>38</v>
      </c>
      <c r="AG26" s="47">
        <f t="shared" si="7"/>
        <v>33</v>
      </c>
      <c r="AH26" s="48">
        <f t="shared" si="8"/>
        <v>48.774193548387096</v>
      </c>
    </row>
    <row r="27" spans="1:34" ht="17.100000000000001" customHeight="1" x14ac:dyDescent="0.2">
      <c r="A27" s="45" t="s">
        <v>17</v>
      </c>
      <c r="B27" s="46" t="str">
        <f>[23]Dezembro!$G$5</f>
        <v>*</v>
      </c>
      <c r="C27" s="46" t="str">
        <f>[23]Dezembro!$G$6</f>
        <v>*</v>
      </c>
      <c r="D27" s="46" t="str">
        <f>[23]Dezembro!$G$7</f>
        <v>*</v>
      </c>
      <c r="E27" s="46" t="str">
        <f>[23]Dezembro!$G$8</f>
        <v>*</v>
      </c>
      <c r="F27" s="46" t="str">
        <f>[23]Dezembro!$G$9</f>
        <v>*</v>
      </c>
      <c r="G27" s="46" t="str">
        <f>[23]Dezembro!$G$10</f>
        <v>*</v>
      </c>
      <c r="H27" s="46" t="str">
        <f>[23]Dezembro!$G$11</f>
        <v>*</v>
      </c>
      <c r="I27" s="46" t="str">
        <f>[23]Dezembro!$G$12</f>
        <v>*</v>
      </c>
      <c r="J27" s="46" t="str">
        <f>[23]Dezembro!$G$13</f>
        <v>*</v>
      </c>
      <c r="K27" s="46" t="str">
        <f>[23]Dezembro!$G$14</f>
        <v>*</v>
      </c>
      <c r="L27" s="46" t="str">
        <f>[23]Dezembro!$G$15</f>
        <v>*</v>
      </c>
      <c r="M27" s="46" t="str">
        <f>[23]Dezembro!$G$16</f>
        <v>*</v>
      </c>
      <c r="N27" s="46" t="str">
        <f>[23]Dezembro!$G$17</f>
        <v>*</v>
      </c>
      <c r="O27" s="46" t="str">
        <f>[23]Dezembro!$G$18</f>
        <v>*</v>
      </c>
      <c r="P27" s="46" t="str">
        <f>[23]Dezembro!$G$19</f>
        <v>*</v>
      </c>
      <c r="Q27" s="46" t="str">
        <f>[23]Dezembro!$G$20</f>
        <v>*</v>
      </c>
      <c r="R27" s="46" t="str">
        <f>[23]Dezembro!$G$21</f>
        <v>*</v>
      </c>
      <c r="S27" s="46" t="str">
        <f>[23]Dezembro!$G$22</f>
        <v>*</v>
      </c>
      <c r="T27" s="46" t="str">
        <f>[23]Dezembro!$G$23</f>
        <v>*</v>
      </c>
      <c r="U27" s="46" t="str">
        <f>[23]Dezembro!$G$24</f>
        <v>*</v>
      </c>
      <c r="V27" s="46" t="str">
        <f>[23]Dezembro!$G$25</f>
        <v>*</v>
      </c>
      <c r="W27" s="46" t="str">
        <f>[23]Dezembro!$G$26</f>
        <v>*</v>
      </c>
      <c r="X27" s="46" t="str">
        <f>[23]Dezembro!$G$27</f>
        <v>*</v>
      </c>
      <c r="Y27" s="46" t="str">
        <f>[23]Dezembro!$G$28</f>
        <v>*</v>
      </c>
      <c r="Z27" s="46" t="str">
        <f>[23]Dezembro!$G$29</f>
        <v>*</v>
      </c>
      <c r="AA27" s="46" t="str">
        <f>[23]Dezembro!$G$30</f>
        <v>*</v>
      </c>
      <c r="AB27" s="46" t="str">
        <f>[23]Dezembro!$G$31</f>
        <v>*</v>
      </c>
      <c r="AC27" s="46" t="str">
        <f>[23]Dezembro!$G$32</f>
        <v>*</v>
      </c>
      <c r="AD27" s="46" t="str">
        <f>[23]Dezembro!$G$33</f>
        <v>*</v>
      </c>
      <c r="AE27" s="46" t="str">
        <f>[23]Dezembro!$G$34</f>
        <v>*</v>
      </c>
      <c r="AF27" s="46" t="str">
        <f>[23]Dezembro!$G$35</f>
        <v>*</v>
      </c>
      <c r="AG27" s="47" t="s">
        <v>70</v>
      </c>
      <c r="AH27" s="48" t="s">
        <v>70</v>
      </c>
    </row>
    <row r="28" spans="1:34" ht="17.100000000000001" customHeight="1" x14ac:dyDescent="0.2">
      <c r="A28" s="45" t="s">
        <v>18</v>
      </c>
      <c r="B28" s="46">
        <f>[24]Dezembro!$G$5</f>
        <v>58</v>
      </c>
      <c r="C28" s="46">
        <f>[24]Dezembro!$G$6</f>
        <v>47</v>
      </c>
      <c r="D28" s="46">
        <f>[24]Dezembro!$G$7</f>
        <v>61</v>
      </c>
      <c r="E28" s="46">
        <f>[24]Dezembro!$G$8</f>
        <v>54</v>
      </c>
      <c r="F28" s="46">
        <f>[24]Dezembro!$G$9</f>
        <v>47</v>
      </c>
      <c r="G28" s="46">
        <f>[24]Dezembro!$G$10</f>
        <v>44</v>
      </c>
      <c r="H28" s="46">
        <f>[24]Dezembro!$G$11</f>
        <v>50</v>
      </c>
      <c r="I28" s="46">
        <f>[24]Dezembro!$G$12</f>
        <v>59</v>
      </c>
      <c r="J28" s="46">
        <f>[24]Dezembro!$G$13</f>
        <v>72</v>
      </c>
      <c r="K28" s="46">
        <f>[24]Dezembro!$G$14</f>
        <v>63</v>
      </c>
      <c r="L28" s="46">
        <f>[24]Dezembro!$G$15</f>
        <v>73</v>
      </c>
      <c r="M28" s="46">
        <f>[24]Dezembro!$G$16</f>
        <v>70</v>
      </c>
      <c r="N28" s="46">
        <f>[24]Dezembro!$G$17</f>
        <v>73</v>
      </c>
      <c r="O28" s="46">
        <f>[24]Dezembro!$G$18</f>
        <v>52</v>
      </c>
      <c r="P28" s="46">
        <f>[24]Dezembro!$G$19</f>
        <v>49</v>
      </c>
      <c r="Q28" s="46">
        <f>[24]Dezembro!$G$20</f>
        <v>62</v>
      </c>
      <c r="R28" s="46">
        <f>[24]Dezembro!$G$21</f>
        <v>59</v>
      </c>
      <c r="S28" s="46">
        <f>[24]Dezembro!$G$22</f>
        <v>47</v>
      </c>
      <c r="T28" s="46">
        <f>[24]Dezembro!$G$23</f>
        <v>46</v>
      </c>
      <c r="U28" s="46">
        <f>[24]Dezembro!$G$24</f>
        <v>58</v>
      </c>
      <c r="V28" s="46">
        <f>[24]Dezembro!$G$25</f>
        <v>70</v>
      </c>
      <c r="W28" s="46">
        <f>[24]Dezembro!$G$26</f>
        <v>67</v>
      </c>
      <c r="X28" s="46">
        <f>[24]Dezembro!$G$27</f>
        <v>75</v>
      </c>
      <c r="Y28" s="46">
        <f>[24]Dezembro!$G$28</f>
        <v>54</v>
      </c>
      <c r="Z28" s="46">
        <f>[24]Dezembro!$G$29</f>
        <v>44</v>
      </c>
      <c r="AA28" s="46">
        <f>[24]Dezembro!$G$30</f>
        <v>45</v>
      </c>
      <c r="AB28" s="46">
        <f>[24]Dezembro!$G$31</f>
        <v>36</v>
      </c>
      <c r="AC28" s="46">
        <f>[24]Dezembro!$G$32</f>
        <v>44</v>
      </c>
      <c r="AD28" s="46">
        <f>[24]Dezembro!$G$33</f>
        <v>52</v>
      </c>
      <c r="AE28" s="46" t="str">
        <f>[24]Dezembro!$G$34</f>
        <v>*</v>
      </c>
      <c r="AF28" s="46">
        <f>[24]Dezembro!$G$35</f>
        <v>58</v>
      </c>
      <c r="AG28" s="47">
        <f>MIN(B28:AF28)</f>
        <v>36</v>
      </c>
      <c r="AH28" s="48">
        <f t="shared" si="8"/>
        <v>56.3</v>
      </c>
    </row>
    <row r="29" spans="1:34" ht="17.100000000000001" customHeight="1" x14ac:dyDescent="0.2">
      <c r="A29" s="45" t="s">
        <v>19</v>
      </c>
      <c r="B29" s="46">
        <f>[25]Dezembro!$G$5</f>
        <v>44</v>
      </c>
      <c r="C29" s="46">
        <f>[25]Dezembro!$G$6</f>
        <v>48</v>
      </c>
      <c r="D29" s="46">
        <f>[25]Dezembro!$G$7</f>
        <v>59</v>
      </c>
      <c r="E29" s="46">
        <f>[25]Dezembro!$G$8</f>
        <v>45</v>
      </c>
      <c r="F29" s="46">
        <f>[25]Dezembro!$G$9</f>
        <v>27</v>
      </c>
      <c r="G29" s="46">
        <f>[25]Dezembro!$G$10</f>
        <v>47</v>
      </c>
      <c r="H29" s="46">
        <f>[25]Dezembro!$G$11</f>
        <v>84</v>
      </c>
      <c r="I29" s="46">
        <f>[25]Dezembro!$G$12</f>
        <v>85</v>
      </c>
      <c r="J29" s="46" t="str">
        <f>[25]Dezembro!$G$13</f>
        <v>*</v>
      </c>
      <c r="K29" s="46">
        <f>[25]Dezembro!$G$14</f>
        <v>77</v>
      </c>
      <c r="L29" s="46">
        <f>[25]Dezembro!$G$15</f>
        <v>65</v>
      </c>
      <c r="M29" s="46">
        <f>[25]Dezembro!$G$16</f>
        <v>43</v>
      </c>
      <c r="N29" s="46">
        <f>[25]Dezembro!$G$17</f>
        <v>39</v>
      </c>
      <c r="O29" s="46">
        <f>[25]Dezembro!$G$18</f>
        <v>39</v>
      </c>
      <c r="P29" s="46">
        <f>[25]Dezembro!$G$19</f>
        <v>55</v>
      </c>
      <c r="Q29" s="46">
        <f>[25]Dezembro!$G$20</f>
        <v>50</v>
      </c>
      <c r="R29" s="46">
        <f>[25]Dezembro!$G$21</f>
        <v>52</v>
      </c>
      <c r="S29" s="46">
        <f>[25]Dezembro!$G$22</f>
        <v>37</v>
      </c>
      <c r="T29" s="46">
        <f>[25]Dezembro!$G$23</f>
        <v>52</v>
      </c>
      <c r="U29" s="46">
        <f>[25]Dezembro!$G$24</f>
        <v>64</v>
      </c>
      <c r="V29" s="46">
        <f>[25]Dezembro!$G$25</f>
        <v>61</v>
      </c>
      <c r="W29" s="46">
        <f>[25]Dezembro!$G$26</f>
        <v>53</v>
      </c>
      <c r="X29" s="46">
        <f>[25]Dezembro!$G$27</f>
        <v>49</v>
      </c>
      <c r="Y29" s="46">
        <f>[25]Dezembro!$G$28</f>
        <v>47</v>
      </c>
      <c r="Z29" s="46">
        <f>[25]Dezembro!$G$29</f>
        <v>40</v>
      </c>
      <c r="AA29" s="46">
        <f>[25]Dezembro!$G$30</f>
        <v>34</v>
      </c>
      <c r="AB29" s="46">
        <f>[25]Dezembro!$G$31</f>
        <v>39</v>
      </c>
      <c r="AC29" s="46">
        <f>[25]Dezembro!$G$32</f>
        <v>42</v>
      </c>
      <c r="AD29" s="46">
        <f>[25]Dezembro!$G$33</f>
        <v>51</v>
      </c>
      <c r="AE29" s="46">
        <f>[25]Dezembro!$G$34</f>
        <v>66</v>
      </c>
      <c r="AF29" s="46">
        <f>[25]Dezembro!$G$35</f>
        <v>50</v>
      </c>
      <c r="AG29" s="47">
        <f t="shared" si="7"/>
        <v>27</v>
      </c>
      <c r="AH29" s="48">
        <f t="shared" si="8"/>
        <v>51.466666666666669</v>
      </c>
    </row>
    <row r="30" spans="1:34" ht="17.100000000000001" customHeight="1" x14ac:dyDescent="0.2">
      <c r="A30" s="45" t="s">
        <v>31</v>
      </c>
      <c r="B30" s="46">
        <f>[26]Dezembro!$G$5</f>
        <v>52</v>
      </c>
      <c r="C30" s="46">
        <f>[26]Dezembro!$G$6</f>
        <v>45</v>
      </c>
      <c r="D30" s="46">
        <f>[26]Dezembro!$G$7</f>
        <v>55</v>
      </c>
      <c r="E30" s="46">
        <f>[26]Dezembro!$G$8</f>
        <v>35</v>
      </c>
      <c r="F30" s="46">
        <f>[26]Dezembro!$G$9</f>
        <v>34</v>
      </c>
      <c r="G30" s="46">
        <f>[26]Dezembro!$G$10</f>
        <v>37</v>
      </c>
      <c r="H30" s="46">
        <f>[26]Dezembro!$G$11</f>
        <v>60</v>
      </c>
      <c r="I30" s="46">
        <f>[26]Dezembro!$G$12</f>
        <v>58</v>
      </c>
      <c r="J30" s="46">
        <f>[26]Dezembro!$G$13</f>
        <v>74</v>
      </c>
      <c r="K30" s="46">
        <f>[26]Dezembro!$G$14</f>
        <v>53</v>
      </c>
      <c r="L30" s="46">
        <f>[26]Dezembro!$G$15</f>
        <v>61</v>
      </c>
      <c r="M30" s="46">
        <f>[26]Dezembro!$G$16</f>
        <v>53</v>
      </c>
      <c r="N30" s="46">
        <f>[26]Dezembro!$G$17</f>
        <v>58</v>
      </c>
      <c r="O30" s="46">
        <f>[26]Dezembro!$G$18</f>
        <v>51</v>
      </c>
      <c r="P30" s="46">
        <f>[26]Dezembro!$G$19</f>
        <v>53</v>
      </c>
      <c r="Q30" s="46">
        <f>[26]Dezembro!$G$20</f>
        <v>59</v>
      </c>
      <c r="R30" s="46">
        <f>[26]Dezembro!$G$21</f>
        <v>46</v>
      </c>
      <c r="S30" s="46">
        <f>[26]Dezembro!$G$22</f>
        <v>41</v>
      </c>
      <c r="T30" s="46">
        <f>[26]Dezembro!$G$23</f>
        <v>44</v>
      </c>
      <c r="U30" s="46">
        <f>[26]Dezembro!$G$24</f>
        <v>54</v>
      </c>
      <c r="V30" s="46">
        <f>[26]Dezembro!$G$25</f>
        <v>72</v>
      </c>
      <c r="W30" s="46">
        <f>[26]Dezembro!$G$26</f>
        <v>56</v>
      </c>
      <c r="X30" s="46">
        <f>[26]Dezembro!$G$27</f>
        <v>71</v>
      </c>
      <c r="Y30" s="46">
        <f>[26]Dezembro!$G$28</f>
        <v>42</v>
      </c>
      <c r="Z30" s="46">
        <f>[26]Dezembro!$G$29</f>
        <v>45</v>
      </c>
      <c r="AA30" s="46">
        <f>[26]Dezembro!$G$30</f>
        <v>39</v>
      </c>
      <c r="AB30" s="46">
        <f>[26]Dezembro!$G$31</f>
        <v>46</v>
      </c>
      <c r="AC30" s="46">
        <f>[26]Dezembro!$G$32</f>
        <v>41</v>
      </c>
      <c r="AD30" s="46">
        <f>[26]Dezembro!$G$33</f>
        <v>47</v>
      </c>
      <c r="AE30" s="46">
        <f>[26]Dezembro!$G$34</f>
        <v>66</v>
      </c>
      <c r="AF30" s="46">
        <f>[26]Dezembro!$G$35</f>
        <v>60</v>
      </c>
      <c r="AG30" s="47">
        <f t="shared" si="7"/>
        <v>34</v>
      </c>
      <c r="AH30" s="48">
        <f>AVERAGE(B30:AF30)</f>
        <v>51.87096774193548</v>
      </c>
    </row>
    <row r="31" spans="1:34" ht="17.100000000000001" customHeight="1" x14ac:dyDescent="0.2">
      <c r="A31" s="45" t="s">
        <v>51</v>
      </c>
      <c r="B31" s="46">
        <f>[27]Dezembro!$G$5</f>
        <v>53</v>
      </c>
      <c r="C31" s="46">
        <f>[27]Dezembro!$G$6</f>
        <v>39</v>
      </c>
      <c r="D31" s="46">
        <f>[27]Dezembro!$G$7</f>
        <v>52</v>
      </c>
      <c r="E31" s="46">
        <f>[27]Dezembro!$G$8</f>
        <v>53</v>
      </c>
      <c r="F31" s="46">
        <f>[27]Dezembro!$G$9</f>
        <v>48</v>
      </c>
      <c r="G31" s="46">
        <f>[27]Dezembro!$G$10</f>
        <v>43</v>
      </c>
      <c r="H31" s="46">
        <f>[27]Dezembro!$G$11</f>
        <v>47</v>
      </c>
      <c r="I31" s="46">
        <f>[27]Dezembro!$G$12</f>
        <v>57</v>
      </c>
      <c r="J31" s="46">
        <f>[27]Dezembro!$G$13</f>
        <v>58</v>
      </c>
      <c r="K31" s="46">
        <f>[27]Dezembro!$G$14</f>
        <v>52</v>
      </c>
      <c r="L31" s="46">
        <f>[27]Dezembro!$G$15</f>
        <v>68</v>
      </c>
      <c r="M31" s="46">
        <f>[27]Dezembro!$G$16</f>
        <v>50</v>
      </c>
      <c r="N31" s="46">
        <f>[27]Dezembro!$G$17</f>
        <v>57</v>
      </c>
      <c r="O31" s="46">
        <f>[27]Dezembro!$G$18</f>
        <v>68</v>
      </c>
      <c r="P31" s="46">
        <f>[27]Dezembro!$G$19</f>
        <v>50</v>
      </c>
      <c r="Q31" s="46">
        <f>[27]Dezembro!$G$20</f>
        <v>59</v>
      </c>
      <c r="R31" s="46">
        <f>[27]Dezembro!$G$21</f>
        <v>59</v>
      </c>
      <c r="S31" s="46">
        <f>[27]Dezembro!$G$22</f>
        <v>47</v>
      </c>
      <c r="T31" s="46">
        <f>[27]Dezembro!$G$23</f>
        <v>41</v>
      </c>
      <c r="U31" s="46">
        <f>[27]Dezembro!$G$24</f>
        <v>46</v>
      </c>
      <c r="V31" s="46">
        <f>[27]Dezembro!$G$25</f>
        <v>65</v>
      </c>
      <c r="W31" s="46">
        <f>[27]Dezembro!$G$26</f>
        <v>58</v>
      </c>
      <c r="X31" s="46">
        <f>[27]Dezembro!$G$27</f>
        <v>54</v>
      </c>
      <c r="Y31" s="46">
        <f>[27]Dezembro!$G$28</f>
        <v>47</v>
      </c>
      <c r="Z31" s="46">
        <f>[27]Dezembro!$G$29</f>
        <v>52</v>
      </c>
      <c r="AA31" s="46">
        <f>[27]Dezembro!$G$30</f>
        <v>44</v>
      </c>
      <c r="AB31" s="46">
        <f>[27]Dezembro!$G$31</f>
        <v>34</v>
      </c>
      <c r="AC31" s="46">
        <f>[27]Dezembro!$G$32</f>
        <v>36</v>
      </c>
      <c r="AD31" s="46">
        <f>[27]Dezembro!$G$33</f>
        <v>52</v>
      </c>
      <c r="AE31" s="46">
        <f>[27]Dezembro!$G$34</f>
        <v>57</v>
      </c>
      <c r="AF31" s="46">
        <f>[27]Dezembro!$G$35</f>
        <v>51</v>
      </c>
      <c r="AG31" s="47">
        <f>MIN(B31:AF31)</f>
        <v>34</v>
      </c>
      <c r="AH31" s="48">
        <f>AVERAGE(B31:AF31)</f>
        <v>51.516129032258064</v>
      </c>
    </row>
    <row r="32" spans="1:34" ht="17.100000000000001" customHeight="1" x14ac:dyDescent="0.2">
      <c r="A32" s="45" t="s">
        <v>20</v>
      </c>
      <c r="B32" s="46">
        <f>[28]Dezembro!$G$5</f>
        <v>43</v>
      </c>
      <c r="C32" s="46">
        <f>[28]Dezembro!$G$6</f>
        <v>52</v>
      </c>
      <c r="D32" s="46">
        <f>[28]Dezembro!$G$7</f>
        <v>42</v>
      </c>
      <c r="E32" s="46">
        <f>[28]Dezembro!$G$8</f>
        <v>34</v>
      </c>
      <c r="F32" s="46">
        <f>[28]Dezembro!$G$9</f>
        <v>24</v>
      </c>
      <c r="G32" s="46">
        <f>[28]Dezembro!$G$10</f>
        <v>34</v>
      </c>
      <c r="H32" s="46">
        <f>[28]Dezembro!$G$11</f>
        <v>25</v>
      </c>
      <c r="I32" s="46">
        <f>[28]Dezembro!$G$12</f>
        <v>27</v>
      </c>
      <c r="J32" s="46">
        <f>[28]Dezembro!$G$13</f>
        <v>34</v>
      </c>
      <c r="K32" s="46">
        <f>[28]Dezembro!$G$14</f>
        <v>46</v>
      </c>
      <c r="L32" s="46">
        <f>[28]Dezembro!$G$15</f>
        <v>39</v>
      </c>
      <c r="M32" s="46">
        <f>[28]Dezembro!$G$16</f>
        <v>49</v>
      </c>
      <c r="N32" s="46">
        <f>[28]Dezembro!$G$17</f>
        <v>44</v>
      </c>
      <c r="O32" s="46">
        <f>[28]Dezembro!$G$18</f>
        <v>31</v>
      </c>
      <c r="P32" s="46">
        <f>[28]Dezembro!$G$19</f>
        <v>43</v>
      </c>
      <c r="Q32" s="46">
        <f>[28]Dezembro!$G$20</f>
        <v>49</v>
      </c>
      <c r="R32" s="46">
        <f>[28]Dezembro!$G$21</f>
        <v>32</v>
      </c>
      <c r="S32" s="46">
        <f>[28]Dezembro!$G$22</f>
        <v>31</v>
      </c>
      <c r="T32" s="46">
        <f>[28]Dezembro!$G$23</f>
        <v>45</v>
      </c>
      <c r="U32" s="46">
        <f>[28]Dezembro!$G$24</f>
        <v>46</v>
      </c>
      <c r="V32" s="46">
        <f>[28]Dezembro!$G$25</f>
        <v>64</v>
      </c>
      <c r="W32" s="46">
        <f>[28]Dezembro!$G$26</f>
        <v>40</v>
      </c>
      <c r="X32" s="46">
        <f>[28]Dezembro!$G$27</f>
        <v>33</v>
      </c>
      <c r="Y32" s="46">
        <f>[28]Dezembro!$G$28</f>
        <v>36</v>
      </c>
      <c r="Z32" s="46">
        <f>[28]Dezembro!$G$29</f>
        <v>29</v>
      </c>
      <c r="AA32" s="46">
        <f>[28]Dezembro!$G$30</f>
        <v>29</v>
      </c>
      <c r="AB32" s="46">
        <f>[28]Dezembro!$G$31</f>
        <v>31</v>
      </c>
      <c r="AC32" s="46">
        <f>[28]Dezembro!$G$32</f>
        <v>36</v>
      </c>
      <c r="AD32" s="46">
        <f>[28]Dezembro!$G$33</f>
        <v>32</v>
      </c>
      <c r="AE32" s="46">
        <f>[28]Dezembro!$G$34</f>
        <v>38</v>
      </c>
      <c r="AF32" s="46">
        <f>[28]Dezembro!$G$35</f>
        <v>38</v>
      </c>
      <c r="AG32" s="47">
        <f>MIN(B32:AF32)</f>
        <v>24</v>
      </c>
      <c r="AH32" s="48">
        <f>AVERAGE(B32:AF32)</f>
        <v>37.935483870967744</v>
      </c>
    </row>
    <row r="33" spans="1:34" s="44" customFormat="1" ht="17.100000000000001" customHeight="1" thickBot="1" x14ac:dyDescent="0.25">
      <c r="A33" s="49" t="s">
        <v>35</v>
      </c>
      <c r="B33" s="49">
        <f t="shared" ref="B33:AG33" si="11">MIN(B5:B32)</f>
        <v>34</v>
      </c>
      <c r="C33" s="49">
        <f t="shared" si="11"/>
        <v>35</v>
      </c>
      <c r="D33" s="49">
        <f t="shared" si="11"/>
        <v>39</v>
      </c>
      <c r="E33" s="49">
        <f t="shared" si="11"/>
        <v>31</v>
      </c>
      <c r="F33" s="49">
        <f t="shared" si="11"/>
        <v>22</v>
      </c>
      <c r="G33" s="49">
        <f t="shared" si="11"/>
        <v>33</v>
      </c>
      <c r="H33" s="49">
        <f t="shared" si="11"/>
        <v>25</v>
      </c>
      <c r="I33" s="49">
        <f t="shared" si="11"/>
        <v>27</v>
      </c>
      <c r="J33" s="49">
        <f t="shared" si="11"/>
        <v>34</v>
      </c>
      <c r="K33" s="49">
        <f t="shared" si="11"/>
        <v>46</v>
      </c>
      <c r="L33" s="49">
        <f t="shared" si="11"/>
        <v>39</v>
      </c>
      <c r="M33" s="49">
        <f t="shared" si="11"/>
        <v>40</v>
      </c>
      <c r="N33" s="49">
        <f t="shared" si="11"/>
        <v>36</v>
      </c>
      <c r="O33" s="49">
        <f t="shared" si="11"/>
        <v>30</v>
      </c>
      <c r="P33" s="49">
        <f t="shared" si="11"/>
        <v>29</v>
      </c>
      <c r="Q33" s="49">
        <f t="shared" si="11"/>
        <v>34</v>
      </c>
      <c r="R33" s="49">
        <f t="shared" si="11"/>
        <v>29</v>
      </c>
      <c r="S33" s="49">
        <f t="shared" si="11"/>
        <v>24</v>
      </c>
      <c r="T33" s="49">
        <f t="shared" si="11"/>
        <v>36</v>
      </c>
      <c r="U33" s="49">
        <f t="shared" si="11"/>
        <v>35</v>
      </c>
      <c r="V33" s="49">
        <f t="shared" si="11"/>
        <v>45</v>
      </c>
      <c r="W33" s="49">
        <f t="shared" si="11"/>
        <v>40</v>
      </c>
      <c r="X33" s="49">
        <f t="shared" si="11"/>
        <v>33</v>
      </c>
      <c r="Y33" s="49">
        <f t="shared" si="11"/>
        <v>34</v>
      </c>
      <c r="Z33" s="49">
        <f t="shared" si="11"/>
        <v>27</v>
      </c>
      <c r="AA33" s="49">
        <f t="shared" si="11"/>
        <v>29</v>
      </c>
      <c r="AB33" s="49">
        <f t="shared" si="11"/>
        <v>31</v>
      </c>
      <c r="AC33" s="49">
        <f t="shared" si="11"/>
        <v>35</v>
      </c>
      <c r="AD33" s="49">
        <f t="shared" si="11"/>
        <v>32</v>
      </c>
      <c r="AE33" s="49">
        <f t="shared" si="11"/>
        <v>38</v>
      </c>
      <c r="AF33" s="49">
        <f t="shared" si="11"/>
        <v>34</v>
      </c>
      <c r="AG33" s="47">
        <f t="shared" si="11"/>
        <v>22</v>
      </c>
      <c r="AH33" s="43">
        <f>AVERAGE(AH5:AH32)</f>
        <v>49.294135369591181</v>
      </c>
    </row>
    <row r="34" spans="1:34" x14ac:dyDescent="0.2">
      <c r="A34" s="83"/>
      <c r="B34" s="84"/>
      <c r="C34" s="84"/>
      <c r="D34" s="84" t="s">
        <v>64</v>
      </c>
      <c r="E34" s="84"/>
      <c r="F34" s="84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</row>
    <row r="35" spans="1:34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76"/>
      <c r="AH35" s="70"/>
    </row>
    <row r="36" spans="1:34" ht="13.5" thickBot="1" x14ac:dyDescent="0.25">
      <c r="A36" s="71"/>
      <c r="B36" s="73"/>
      <c r="C36" s="73"/>
      <c r="D36" s="73"/>
      <c r="E36" s="73"/>
      <c r="F36" s="73"/>
      <c r="G36" s="73"/>
      <c r="H36" s="73"/>
      <c r="I36" s="73"/>
      <c r="J36" s="78"/>
      <c r="K36" s="78"/>
      <c r="L36" s="78"/>
      <c r="M36" s="78" t="s">
        <v>54</v>
      </c>
      <c r="N36" s="78"/>
      <c r="O36" s="78"/>
      <c r="P36" s="78"/>
      <c r="Q36" s="73"/>
      <c r="R36" s="73"/>
      <c r="S36" s="73"/>
      <c r="T36" s="124" t="s">
        <v>67</v>
      </c>
      <c r="U36" s="124"/>
      <c r="V36" s="124"/>
      <c r="W36" s="124"/>
      <c r="X36" s="124"/>
      <c r="Y36" s="78"/>
      <c r="Z36" s="78"/>
      <c r="AA36" s="78"/>
      <c r="AB36" s="78"/>
      <c r="AC36" s="73"/>
      <c r="AD36" s="73"/>
      <c r="AE36" s="73"/>
      <c r="AF36" s="73"/>
      <c r="AG36" s="79"/>
      <c r="AH36" s="80"/>
    </row>
    <row r="40" spans="1:34" x14ac:dyDescent="0.2">
      <c r="H40" s="50" t="s">
        <v>52</v>
      </c>
      <c r="Q40" s="50" t="s">
        <v>52</v>
      </c>
      <c r="Z40" s="50" t="s">
        <v>52</v>
      </c>
    </row>
    <row r="42" spans="1:34" x14ac:dyDescent="0.2">
      <c r="L42" s="50" t="s">
        <v>52</v>
      </c>
    </row>
    <row r="43" spans="1:34" x14ac:dyDescent="0.2">
      <c r="R43" s="50" t="s">
        <v>52</v>
      </c>
    </row>
    <row r="46" spans="1:34" x14ac:dyDescent="0.2">
      <c r="J46" s="50" t="s">
        <v>52</v>
      </c>
    </row>
  </sheetData>
  <sheetProtection password="C6EC" sheet="1" objects="1" scenarios="1"/>
  <mergeCells count="36">
    <mergeCell ref="Z3:Z4"/>
    <mergeCell ref="AE3:AE4"/>
    <mergeCell ref="AA3:AA4"/>
    <mergeCell ref="AB3:AB4"/>
    <mergeCell ref="AC3:AC4"/>
    <mergeCell ref="AD3:AD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35:X35"/>
    <mergeCell ref="T36:X36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opLeftCell="A25" zoomScale="90" zoomScaleNormal="90" workbookViewId="0">
      <selection activeCell="AD46" sqref="AD4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s="4" customFormat="1" ht="20.100000000000001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s="5" customFormat="1" ht="20.100000000000001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28" t="s">
        <v>41</v>
      </c>
    </row>
    <row r="4" spans="1:33" s="5" customFormat="1" ht="20.100000000000001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</row>
    <row r="5" spans="1:33" s="5" customFormat="1" ht="20.100000000000001" customHeight="1" x14ac:dyDescent="0.2">
      <c r="A5" s="14" t="s">
        <v>47</v>
      </c>
      <c r="B5" s="15">
        <f>[1]Dezembro!$H$5</f>
        <v>13.32</v>
      </c>
      <c r="C5" s="15">
        <f>[1]Dezembro!$H$6</f>
        <v>11.879999999999999</v>
      </c>
      <c r="D5" s="15">
        <f>[1]Dezembro!$H$7</f>
        <v>15.840000000000002</v>
      </c>
      <c r="E5" s="15">
        <f>[1]Dezembro!$H$8</f>
        <v>18</v>
      </c>
      <c r="F5" s="15">
        <f>[1]Dezembro!$H$9</f>
        <v>15.840000000000002</v>
      </c>
      <c r="G5" s="15">
        <f>[1]Dezembro!$H$10</f>
        <v>11.879999999999999</v>
      </c>
      <c r="H5" s="15">
        <f>[1]Dezembro!$H$11</f>
        <v>19.8</v>
      </c>
      <c r="I5" s="15">
        <f>[1]Dezembro!$H$12</f>
        <v>12.6</v>
      </c>
      <c r="J5" s="15">
        <f>[1]Dezembro!$H$13</f>
        <v>21.6</v>
      </c>
      <c r="K5" s="15">
        <f>[1]Dezembro!$H$14</f>
        <v>16.920000000000002</v>
      </c>
      <c r="L5" s="15">
        <f>[1]Dezembro!$H$15</f>
        <v>20.52</v>
      </c>
      <c r="M5" s="15">
        <f>[1]Dezembro!$H$16</f>
        <v>10.8</v>
      </c>
      <c r="N5" s="15">
        <f>[1]Dezembro!$H$17</f>
        <v>15.840000000000002</v>
      </c>
      <c r="O5" s="15">
        <f>[1]Dezembro!$H$18</f>
        <v>12.6</v>
      </c>
      <c r="P5" s="15">
        <f>[1]Dezembro!$H$19</f>
        <v>13.68</v>
      </c>
      <c r="Q5" s="15">
        <f>[1]Dezembro!$H$20</f>
        <v>17.28</v>
      </c>
      <c r="R5" s="15">
        <f>[1]Dezembro!$H$21</f>
        <v>11.520000000000001</v>
      </c>
      <c r="S5" s="15">
        <f>[1]Dezembro!$H$22</f>
        <v>16.920000000000002</v>
      </c>
      <c r="T5" s="15">
        <f>[1]Dezembro!$H$23</f>
        <v>22.32</v>
      </c>
      <c r="U5" s="15">
        <f>[1]Dezembro!$H$24</f>
        <v>26.28</v>
      </c>
      <c r="V5" s="15">
        <f>[1]Dezembro!$H$25</f>
        <v>10.08</v>
      </c>
      <c r="W5" s="15">
        <f>[1]Dezembro!$H$26</f>
        <v>7.2</v>
      </c>
      <c r="X5" s="15">
        <f>[1]Dezembro!$H$27</f>
        <v>13.32</v>
      </c>
      <c r="Y5" s="15">
        <f>[1]Dezembro!$H$28</f>
        <v>14.04</v>
      </c>
      <c r="Z5" s="15">
        <f>[1]Dezembro!$H$29</f>
        <v>15.840000000000002</v>
      </c>
      <c r="AA5" s="15">
        <f>[1]Dezembro!$H$30</f>
        <v>11.16</v>
      </c>
      <c r="AB5" s="15">
        <f>[1]Dezembro!$H$31</f>
        <v>15.840000000000002</v>
      </c>
      <c r="AC5" s="15">
        <f>[1]Dezembro!$H$32</f>
        <v>14.04</v>
      </c>
      <c r="AD5" s="15">
        <f>[1]Dezembro!$H$33</f>
        <v>14.04</v>
      </c>
      <c r="AE5" s="15">
        <f>[1]Dezembro!$H$34</f>
        <v>12.24</v>
      </c>
      <c r="AF5" s="15">
        <f>[1]Dezembro!$H$35</f>
        <v>18.36</v>
      </c>
      <c r="AG5" s="29">
        <f>MAX(B5:AF5)</f>
        <v>26.28</v>
      </c>
    </row>
    <row r="6" spans="1:33" ht="17.100000000000001" customHeight="1" x14ac:dyDescent="0.2">
      <c r="A6" s="14" t="s">
        <v>0</v>
      </c>
      <c r="B6" s="15">
        <f>[2]Dezembro!$H$5</f>
        <v>24.48</v>
      </c>
      <c r="C6" s="15">
        <f>[2]Dezembro!$H$6</f>
        <v>16.559999999999999</v>
      </c>
      <c r="D6" s="15">
        <f>[2]Dezembro!$H$7</f>
        <v>10.44</v>
      </c>
      <c r="E6" s="15">
        <f>[2]Dezembro!$H$8</f>
        <v>9</v>
      </c>
      <c r="F6" s="15">
        <f>[2]Dezembro!$H$9</f>
        <v>14.4</v>
      </c>
      <c r="G6" s="15">
        <f>[2]Dezembro!$H$10</f>
        <v>17.28</v>
      </c>
      <c r="H6" s="15">
        <f>[2]Dezembro!$H$11</f>
        <v>27</v>
      </c>
      <c r="I6" s="15">
        <f>[2]Dezembro!$H$12</f>
        <v>14.4</v>
      </c>
      <c r="J6" s="15">
        <f>[2]Dezembro!$H$13</f>
        <v>12.96</v>
      </c>
      <c r="K6" s="15">
        <f>[2]Dezembro!$H$14</f>
        <v>16.559999999999999</v>
      </c>
      <c r="L6" s="15">
        <f>[2]Dezembro!$H$15</f>
        <v>12.6</v>
      </c>
      <c r="M6" s="15">
        <f>[2]Dezembro!$H$16</f>
        <v>8.2799999999999994</v>
      </c>
      <c r="N6" s="15">
        <f>[2]Dezembro!$H$17</f>
        <v>19.440000000000001</v>
      </c>
      <c r="O6" s="15">
        <f>[2]Dezembro!$H$18</f>
        <v>13.32</v>
      </c>
      <c r="P6" s="15">
        <f>[2]Dezembro!$H$19</f>
        <v>17.64</v>
      </c>
      <c r="Q6" s="15">
        <f>[2]Dezembro!$H$20</f>
        <v>23.759999999999998</v>
      </c>
      <c r="R6" s="15">
        <f>[2]Dezembro!$H$21</f>
        <v>15.120000000000001</v>
      </c>
      <c r="S6" s="15">
        <f>[2]Dezembro!$H$22</f>
        <v>16.920000000000002</v>
      </c>
      <c r="T6" s="15">
        <f>[2]Dezembro!$H$23</f>
        <v>16.559999999999999</v>
      </c>
      <c r="U6" s="15">
        <f>[2]Dezembro!$H$24</f>
        <v>13.32</v>
      </c>
      <c r="V6" s="15">
        <f>[2]Dezembro!$H$25</f>
        <v>13.68</v>
      </c>
      <c r="W6" s="15">
        <f>[2]Dezembro!$H$26</f>
        <v>13.68</v>
      </c>
      <c r="X6" s="15">
        <f>[2]Dezembro!$H$27</f>
        <v>11.16</v>
      </c>
      <c r="Y6" s="15">
        <f>[2]Dezembro!$H$28</f>
        <v>12.24</v>
      </c>
      <c r="Z6" s="15">
        <f>[2]Dezembro!$H$29</f>
        <v>14.76</v>
      </c>
      <c r="AA6" s="15">
        <f>[2]Dezembro!$H$30</f>
        <v>16.2</v>
      </c>
      <c r="AB6" s="15">
        <f>[2]Dezembro!$H$31</f>
        <v>11.879999999999999</v>
      </c>
      <c r="AC6" s="15">
        <f>[2]Dezembro!$H$32</f>
        <v>7.9200000000000008</v>
      </c>
      <c r="AD6" s="15">
        <f>[2]Dezembro!$H$33</f>
        <v>10.08</v>
      </c>
      <c r="AE6" s="15">
        <f>[2]Dezembro!$H$34</f>
        <v>25.56</v>
      </c>
      <c r="AF6" s="15">
        <f>[2]Dezembro!$H$35</f>
        <v>12.24</v>
      </c>
      <c r="AG6" s="30">
        <f>MAX(B6:AF6)</f>
        <v>27</v>
      </c>
    </row>
    <row r="7" spans="1:33" ht="17.100000000000001" customHeight="1" x14ac:dyDescent="0.2">
      <c r="A7" s="14" t="s">
        <v>1</v>
      </c>
      <c r="B7" s="15">
        <f>[3]Dezembro!$H$5</f>
        <v>18</v>
      </c>
      <c r="C7" s="15">
        <f>[3]Dezembro!$H$6</f>
        <v>9.7200000000000006</v>
      </c>
      <c r="D7" s="15">
        <f>[3]Dezembro!$H$7</f>
        <v>10.08</v>
      </c>
      <c r="E7" s="15">
        <f>[3]Dezembro!$H$8</f>
        <v>14.76</v>
      </c>
      <c r="F7" s="15">
        <f>[3]Dezembro!$H$9</f>
        <v>11.879999999999999</v>
      </c>
      <c r="G7" s="15">
        <f>[3]Dezembro!$H$10</f>
        <v>15.120000000000001</v>
      </c>
      <c r="H7" s="15">
        <f>[3]Dezembro!$H$11</f>
        <v>17.64</v>
      </c>
      <c r="I7" s="15">
        <f>[3]Dezembro!$H$12</f>
        <v>12.6</v>
      </c>
      <c r="J7" s="15">
        <f>[3]Dezembro!$H$13</f>
        <v>17.28</v>
      </c>
      <c r="K7" s="15">
        <f>[3]Dezembro!$H$14</f>
        <v>15.120000000000001</v>
      </c>
      <c r="L7" s="15">
        <f>[3]Dezembro!$H$15</f>
        <v>11.520000000000001</v>
      </c>
      <c r="M7" s="15">
        <f>[3]Dezembro!$H$16</f>
        <v>9.7200000000000006</v>
      </c>
      <c r="N7" s="15">
        <f>[3]Dezembro!$H$17</f>
        <v>22.68</v>
      </c>
      <c r="O7" s="15">
        <f>[3]Dezembro!$H$18</f>
        <v>14.04</v>
      </c>
      <c r="P7" s="15">
        <f>[3]Dezembro!$H$19</f>
        <v>11.16</v>
      </c>
      <c r="Q7" s="15">
        <f>[3]Dezembro!$H$20</f>
        <v>19.8</v>
      </c>
      <c r="R7" s="15">
        <f>[3]Dezembro!$H$21</f>
        <v>18.36</v>
      </c>
      <c r="S7" s="15">
        <f>[3]Dezembro!$H$22</f>
        <v>12.96</v>
      </c>
      <c r="T7" s="15">
        <f>[3]Dezembro!$H$23</f>
        <v>16.559999999999999</v>
      </c>
      <c r="U7" s="15">
        <f>[3]Dezembro!$H$24</f>
        <v>24.840000000000003</v>
      </c>
      <c r="V7" s="15">
        <f>[3]Dezembro!$H$25</f>
        <v>17.64</v>
      </c>
      <c r="W7" s="15">
        <f>[3]Dezembro!$H$26</f>
        <v>17.28</v>
      </c>
      <c r="X7" s="15">
        <f>[3]Dezembro!$H$27</f>
        <v>17.28</v>
      </c>
      <c r="Y7" s="15">
        <f>[3]Dezembro!$H$28</f>
        <v>10.44</v>
      </c>
      <c r="Z7" s="15">
        <f>[3]Dezembro!$H$29</f>
        <v>16.2</v>
      </c>
      <c r="AA7" s="15">
        <f>[3]Dezembro!$H$30</f>
        <v>16.2</v>
      </c>
      <c r="AB7" s="15">
        <f>[3]Dezembro!$H$31</f>
        <v>21.6</v>
      </c>
      <c r="AC7" s="15">
        <f>[3]Dezembro!$H$32</f>
        <v>11.16</v>
      </c>
      <c r="AD7" s="15">
        <f>[3]Dezembro!$H$33</f>
        <v>18</v>
      </c>
      <c r="AE7" s="15">
        <f>[3]Dezembro!$H$34</f>
        <v>15.48</v>
      </c>
      <c r="AF7" s="15">
        <f>[3]Dezembro!$H$35</f>
        <v>21.96</v>
      </c>
      <c r="AG7" s="30">
        <f t="shared" ref="AG7:AG19" si="1">MAX(B7:AF7)</f>
        <v>24.840000000000003</v>
      </c>
    </row>
    <row r="8" spans="1:33" ht="17.100000000000001" customHeight="1" x14ac:dyDescent="0.2">
      <c r="A8" s="14" t="s">
        <v>55</v>
      </c>
      <c r="B8" s="15">
        <f>[4]Dezembro!$H$5</f>
        <v>26.64</v>
      </c>
      <c r="C8" s="15">
        <f>[4]Dezembro!$H$6</f>
        <v>19.440000000000001</v>
      </c>
      <c r="D8" s="15">
        <f>[4]Dezembro!$H$7</f>
        <v>29.880000000000003</v>
      </c>
      <c r="E8" s="15">
        <f>[4]Dezembro!$H$8</f>
        <v>21.96</v>
      </c>
      <c r="F8" s="15">
        <f>[4]Dezembro!$H$9</f>
        <v>19.8</v>
      </c>
      <c r="G8" s="15">
        <f>[4]Dezembro!$H$10</f>
        <v>20.16</v>
      </c>
      <c r="H8" s="15">
        <f>[4]Dezembro!$H$11</f>
        <v>19.8</v>
      </c>
      <c r="I8" s="15">
        <f>[4]Dezembro!$H$12</f>
        <v>19.079999999999998</v>
      </c>
      <c r="J8" s="15">
        <f>[4]Dezembro!$H$13</f>
        <v>21.240000000000002</v>
      </c>
      <c r="K8" s="15">
        <f>[4]Dezembro!$H$14</f>
        <v>17.64</v>
      </c>
      <c r="L8" s="15">
        <f>[4]Dezembro!$H$15</f>
        <v>23.759999999999998</v>
      </c>
      <c r="M8" s="15">
        <f>[4]Dezembro!$H$16</f>
        <v>12.6</v>
      </c>
      <c r="N8" s="15">
        <f>[4]Dezembro!$H$17</f>
        <v>17.64</v>
      </c>
      <c r="O8" s="15">
        <f>[4]Dezembro!$H$18</f>
        <v>19.079999999999998</v>
      </c>
      <c r="P8" s="15">
        <f>[4]Dezembro!$H$19</f>
        <v>24.12</v>
      </c>
      <c r="Q8" s="15">
        <f>[4]Dezembro!$H$20</f>
        <v>34.56</v>
      </c>
      <c r="R8" s="15">
        <f>[4]Dezembro!$H$21</f>
        <v>22.32</v>
      </c>
      <c r="S8" s="15">
        <f>[4]Dezembro!$H$22</f>
        <v>17.64</v>
      </c>
      <c r="T8" s="15">
        <f>[4]Dezembro!$H$23</f>
        <v>20.88</v>
      </c>
      <c r="U8" s="15">
        <f>[4]Dezembro!$H$24</f>
        <v>25.92</v>
      </c>
      <c r="V8" s="15">
        <f>[4]Dezembro!$H$25</f>
        <v>21.240000000000002</v>
      </c>
      <c r="W8" s="15">
        <f>[4]Dezembro!$H$26</f>
        <v>19.8</v>
      </c>
      <c r="X8" s="15">
        <f>[4]Dezembro!$H$27</f>
        <v>20.88</v>
      </c>
      <c r="Y8" s="15">
        <f>[4]Dezembro!$H$28</f>
        <v>18</v>
      </c>
      <c r="Z8" s="15">
        <f>[4]Dezembro!$H$29</f>
        <v>24.840000000000003</v>
      </c>
      <c r="AA8" s="15">
        <f>[4]Dezembro!$H$30</f>
        <v>14.04</v>
      </c>
      <c r="AB8" s="15">
        <f>[4]Dezembro!$H$31</f>
        <v>20.52</v>
      </c>
      <c r="AC8" s="15">
        <f>[4]Dezembro!$H$32</f>
        <v>21.6</v>
      </c>
      <c r="AD8" s="15">
        <f>[4]Dezembro!$H$33</f>
        <v>16.559999999999999</v>
      </c>
      <c r="AE8" s="15">
        <f>[4]Dezembro!$H$34</f>
        <v>20.88</v>
      </c>
      <c r="AF8" s="15">
        <f>[4]Dezembro!$H$35</f>
        <v>11.879999999999999</v>
      </c>
      <c r="AG8" s="30">
        <f t="shared" si="1"/>
        <v>34.56</v>
      </c>
    </row>
    <row r="9" spans="1:33" ht="17.100000000000001" customHeight="1" x14ac:dyDescent="0.2">
      <c r="A9" s="14" t="s">
        <v>48</v>
      </c>
      <c r="B9" s="15">
        <f>[5]Dezembro!$H$5</f>
        <v>13.32</v>
      </c>
      <c r="C9" s="15">
        <f>[5]Dezembro!$H$6</f>
        <v>15.120000000000001</v>
      </c>
      <c r="D9" s="15">
        <f>[5]Dezembro!$H$7</f>
        <v>12.6</v>
      </c>
      <c r="E9" s="15">
        <f>[5]Dezembro!$H$8</f>
        <v>11.520000000000001</v>
      </c>
      <c r="F9" s="15">
        <f>[5]Dezembro!$H$9</f>
        <v>8.2799999999999994</v>
      </c>
      <c r="G9" s="15">
        <f>[5]Dezembro!$H$10</f>
        <v>16.559999999999999</v>
      </c>
      <c r="H9" s="15">
        <f>[5]Dezembro!$H$11</f>
        <v>15.48</v>
      </c>
      <c r="I9" s="15">
        <f>[5]Dezembro!$H$12</f>
        <v>12.24</v>
      </c>
      <c r="J9" s="15">
        <f>[5]Dezembro!$H$13</f>
        <v>16.2</v>
      </c>
      <c r="K9" s="15">
        <f>[5]Dezembro!$H$14</f>
        <v>16.2</v>
      </c>
      <c r="L9" s="15">
        <f>[5]Dezembro!$H$15</f>
        <v>15.48</v>
      </c>
      <c r="M9" s="15">
        <f>[5]Dezembro!$H$16</f>
        <v>8.2799999999999994</v>
      </c>
      <c r="N9" s="15">
        <f>[5]Dezembro!$H$17</f>
        <v>27.36</v>
      </c>
      <c r="O9" s="15">
        <f>[5]Dezembro!$H$18</f>
        <v>19.440000000000001</v>
      </c>
      <c r="P9" s="15">
        <f>[5]Dezembro!$H$19</f>
        <v>13.68</v>
      </c>
      <c r="Q9" s="15">
        <f>[5]Dezembro!$H$20</f>
        <v>12.96</v>
      </c>
      <c r="R9" s="15">
        <f>[5]Dezembro!$H$21</f>
        <v>22.32</v>
      </c>
      <c r="S9" s="15">
        <f>[5]Dezembro!$H$22</f>
        <v>16.2</v>
      </c>
      <c r="T9" s="15">
        <f>[5]Dezembro!$H$23</f>
        <v>29.52</v>
      </c>
      <c r="U9" s="15">
        <f>[5]Dezembro!$H$24</f>
        <v>14.04</v>
      </c>
      <c r="V9" s="15">
        <f>[5]Dezembro!$H$25</f>
        <v>17.28</v>
      </c>
      <c r="W9" s="15">
        <f>[5]Dezembro!$H$26</f>
        <v>15.120000000000001</v>
      </c>
      <c r="X9" s="15">
        <f>[5]Dezembro!$H$27</f>
        <v>16.2</v>
      </c>
      <c r="Y9" s="15">
        <f>[5]Dezembro!$H$28</f>
        <v>14.76</v>
      </c>
      <c r="Z9" s="15">
        <f>[5]Dezembro!$H$29</f>
        <v>18</v>
      </c>
      <c r="AA9" s="15">
        <f>[5]Dezembro!$H$30</f>
        <v>20.16</v>
      </c>
      <c r="AB9" s="15">
        <f>[5]Dezembro!$H$31</f>
        <v>16.2</v>
      </c>
      <c r="AC9" s="15">
        <f>[5]Dezembro!$H$32</f>
        <v>9.3600000000000012</v>
      </c>
      <c r="AD9" s="15">
        <f>[5]Dezembro!$H$33</f>
        <v>10.08</v>
      </c>
      <c r="AE9" s="15">
        <f>[5]Dezembro!$H$34</f>
        <v>13.32</v>
      </c>
      <c r="AF9" s="15">
        <f>[5]Dezembro!$H$35</f>
        <v>22.68</v>
      </c>
      <c r="AG9" s="30">
        <f t="shared" si="1"/>
        <v>29.52</v>
      </c>
    </row>
    <row r="10" spans="1:33" ht="17.100000000000001" customHeight="1" x14ac:dyDescent="0.2">
      <c r="A10" s="14" t="s">
        <v>2</v>
      </c>
      <c r="B10" s="15">
        <f>[6]Dezembro!$H$5</f>
        <v>23.400000000000002</v>
      </c>
      <c r="C10" s="15">
        <f>[6]Dezembro!$H$6</f>
        <v>16.559999999999999</v>
      </c>
      <c r="D10" s="15">
        <f>[6]Dezembro!$H$7</f>
        <v>15.120000000000001</v>
      </c>
      <c r="E10" s="15">
        <f>[6]Dezembro!$H$8</f>
        <v>15.840000000000002</v>
      </c>
      <c r="F10" s="15">
        <f>[6]Dezembro!$H$9</f>
        <v>17.28</v>
      </c>
      <c r="G10" s="15">
        <f>[6]Dezembro!$H$10</f>
        <v>19.8</v>
      </c>
      <c r="H10" s="15">
        <f>[6]Dezembro!$H$11</f>
        <v>29.16</v>
      </c>
      <c r="I10" s="15">
        <f>[6]Dezembro!$H$12</f>
        <v>19.440000000000001</v>
      </c>
      <c r="J10" s="15">
        <f>[6]Dezembro!$H$13</f>
        <v>16.920000000000002</v>
      </c>
      <c r="K10" s="15">
        <f>[6]Dezembro!$H$14</f>
        <v>20.52</v>
      </c>
      <c r="L10" s="15">
        <f>[6]Dezembro!$H$15</f>
        <v>18.720000000000002</v>
      </c>
      <c r="M10" s="15">
        <f>[6]Dezembro!$H$16</f>
        <v>13.68</v>
      </c>
      <c r="N10" s="15">
        <f>[6]Dezembro!$H$17</f>
        <v>15.48</v>
      </c>
      <c r="O10" s="15">
        <f>[6]Dezembro!$H$18</f>
        <v>21.240000000000002</v>
      </c>
      <c r="P10" s="15">
        <f>[6]Dezembro!$H$19</f>
        <v>23.040000000000003</v>
      </c>
      <c r="Q10" s="15">
        <f>[6]Dezembro!$H$20</f>
        <v>30.96</v>
      </c>
      <c r="R10" s="15">
        <f>[6]Dezembro!$H$21</f>
        <v>19.8</v>
      </c>
      <c r="S10" s="15">
        <f>[6]Dezembro!$H$22</f>
        <v>21.6</v>
      </c>
      <c r="T10" s="15">
        <f>[6]Dezembro!$H$23</f>
        <v>20.52</v>
      </c>
      <c r="U10" s="15">
        <f>[6]Dezembro!$H$24</f>
        <v>27.36</v>
      </c>
      <c r="V10" s="15">
        <f>[6]Dezembro!$H$25</f>
        <v>17.28</v>
      </c>
      <c r="W10" s="15">
        <f>[6]Dezembro!$H$26</f>
        <v>20.16</v>
      </c>
      <c r="X10" s="15">
        <f>[6]Dezembro!$H$27</f>
        <v>15.120000000000001</v>
      </c>
      <c r="Y10" s="15">
        <f>[6]Dezembro!$H$28</f>
        <v>18</v>
      </c>
      <c r="Z10" s="15">
        <f>[6]Dezembro!$H$29</f>
        <v>16.2</v>
      </c>
      <c r="AA10" s="15">
        <f>[6]Dezembro!$H$30</f>
        <v>18.720000000000002</v>
      </c>
      <c r="AB10" s="15">
        <f>[6]Dezembro!$H$31</f>
        <v>17.64</v>
      </c>
      <c r="AC10" s="15">
        <f>[6]Dezembro!$H$32</f>
        <v>14.04</v>
      </c>
      <c r="AD10" s="15">
        <f>[6]Dezembro!$H$33</f>
        <v>23.400000000000002</v>
      </c>
      <c r="AE10" s="15">
        <f>[6]Dezembro!$H$34</f>
        <v>12.96</v>
      </c>
      <c r="AF10" s="15">
        <f>[6]Dezembro!$H$35</f>
        <v>16.920000000000002</v>
      </c>
      <c r="AG10" s="30">
        <f t="shared" si="1"/>
        <v>30.96</v>
      </c>
    </row>
    <row r="11" spans="1:33" ht="17.100000000000001" customHeight="1" x14ac:dyDescent="0.2">
      <c r="A11" s="14" t="s">
        <v>3</v>
      </c>
      <c r="B11" s="15">
        <f>[7]Dezembro!$H$5</f>
        <v>19.079999999999998</v>
      </c>
      <c r="C11" s="15">
        <f>[7]Dezembro!$H$6</f>
        <v>12.24</v>
      </c>
      <c r="D11" s="15">
        <f>[7]Dezembro!$H$7</f>
        <v>18</v>
      </c>
      <c r="E11" s="15">
        <f>[7]Dezembro!$H$8</f>
        <v>17.64</v>
      </c>
      <c r="F11" s="15">
        <f>[7]Dezembro!$H$9</f>
        <v>22.68</v>
      </c>
      <c r="G11" s="15">
        <f>[7]Dezembro!$H$10</f>
        <v>20.16</v>
      </c>
      <c r="H11" s="15">
        <f>[7]Dezembro!$H$11</f>
        <v>22.68</v>
      </c>
      <c r="I11" s="15">
        <f>[7]Dezembro!$H$12</f>
        <v>32.76</v>
      </c>
      <c r="J11" s="15">
        <f>[7]Dezembro!$H$13</f>
        <v>16.2</v>
      </c>
      <c r="K11" s="15">
        <f>[7]Dezembro!$H$14</f>
        <v>17.64</v>
      </c>
      <c r="L11" s="15">
        <f>[7]Dezembro!$H$15</f>
        <v>21.96</v>
      </c>
      <c r="M11" s="15">
        <f>[7]Dezembro!$H$16</f>
        <v>17.64</v>
      </c>
      <c r="N11" s="15">
        <f>[7]Dezembro!$H$17</f>
        <v>24.48</v>
      </c>
      <c r="O11" s="15">
        <f>[7]Dezembro!$H$18</f>
        <v>18.36</v>
      </c>
      <c r="P11" s="15">
        <f>[7]Dezembro!$H$19</f>
        <v>18</v>
      </c>
      <c r="Q11" s="15">
        <f>[7]Dezembro!$H$20</f>
        <v>18.720000000000002</v>
      </c>
      <c r="R11" s="15">
        <f>[7]Dezembro!$H$21</f>
        <v>16.920000000000002</v>
      </c>
      <c r="S11" s="15">
        <f>[7]Dezembro!$H$22</f>
        <v>12.96</v>
      </c>
      <c r="T11" s="15">
        <f>[7]Dezembro!$H$23</f>
        <v>20.88</v>
      </c>
      <c r="U11" s="15">
        <f>[7]Dezembro!$H$24</f>
        <v>19.079999999999998</v>
      </c>
      <c r="V11" s="15">
        <f>[7]Dezembro!$H$25</f>
        <v>13.68</v>
      </c>
      <c r="W11" s="15">
        <f>[7]Dezembro!$H$26</f>
        <v>15.840000000000002</v>
      </c>
      <c r="X11" s="15">
        <f>[7]Dezembro!$H$27</f>
        <v>12.6</v>
      </c>
      <c r="Y11" s="15">
        <f>[7]Dezembro!$H$28</f>
        <v>11.16</v>
      </c>
      <c r="Z11" s="15">
        <f>[7]Dezembro!$H$29</f>
        <v>22.32</v>
      </c>
      <c r="AA11" s="15">
        <f>[7]Dezembro!$H$30</f>
        <v>15.120000000000001</v>
      </c>
      <c r="AB11" s="15">
        <f>[7]Dezembro!$H$31</f>
        <v>15.840000000000002</v>
      </c>
      <c r="AC11" s="15">
        <f>[7]Dezembro!$H$32</f>
        <v>22.32</v>
      </c>
      <c r="AD11" s="15">
        <f>[7]Dezembro!$H$33</f>
        <v>14.76</v>
      </c>
      <c r="AE11" s="15">
        <f>[7]Dezembro!$H$34</f>
        <v>20.88</v>
      </c>
      <c r="AF11" s="15">
        <f>[7]Dezembro!$H$35</f>
        <v>7.5600000000000005</v>
      </c>
      <c r="AG11" s="30">
        <f>MAX(B11:AF11)</f>
        <v>32.76</v>
      </c>
    </row>
    <row r="12" spans="1:33" ht="17.100000000000001" customHeight="1" x14ac:dyDescent="0.2">
      <c r="A12" s="14" t="s">
        <v>4</v>
      </c>
      <c r="B12" s="15">
        <f>[8]Dezembro!$H$5</f>
        <v>16.559999999999999</v>
      </c>
      <c r="C12" s="15">
        <f>[8]Dezembro!$H$6</f>
        <v>20.16</v>
      </c>
      <c r="D12" s="15">
        <f>[8]Dezembro!$H$7</f>
        <v>22.68</v>
      </c>
      <c r="E12" s="15">
        <f>[8]Dezembro!$H$8</f>
        <v>23.040000000000003</v>
      </c>
      <c r="F12" s="15">
        <f>[8]Dezembro!$H$9</f>
        <v>25.56</v>
      </c>
      <c r="G12" s="15">
        <f>[8]Dezembro!$H$10</f>
        <v>24.840000000000003</v>
      </c>
      <c r="H12" s="15">
        <f>[8]Dezembro!$H$11</f>
        <v>15.120000000000001</v>
      </c>
      <c r="I12" s="15">
        <f>[8]Dezembro!$H$12</f>
        <v>19.8</v>
      </c>
      <c r="J12" s="15">
        <f>[8]Dezembro!$H$13</f>
        <v>24.48</v>
      </c>
      <c r="K12" s="15">
        <f>[8]Dezembro!$H$14</f>
        <v>25.2</v>
      </c>
      <c r="L12" s="15">
        <f>[8]Dezembro!$H$15</f>
        <v>23.759999999999998</v>
      </c>
      <c r="M12" s="15">
        <f>[8]Dezembro!$H$16</f>
        <v>22.68</v>
      </c>
      <c r="N12" s="15">
        <f>[8]Dezembro!$H$17</f>
        <v>20.88</v>
      </c>
      <c r="O12" s="15">
        <f>[8]Dezembro!$H$18</f>
        <v>14.4</v>
      </c>
      <c r="P12" s="15">
        <f>[8]Dezembro!$H$19</f>
        <v>19.079999999999998</v>
      </c>
      <c r="Q12" s="15">
        <f>[8]Dezembro!$H$20</f>
        <v>20.52</v>
      </c>
      <c r="R12" s="15">
        <f>[8]Dezembro!$H$21</f>
        <v>17.64</v>
      </c>
      <c r="S12" s="15">
        <f>[8]Dezembro!$H$22</f>
        <v>14.4</v>
      </c>
      <c r="T12" s="15">
        <f>[8]Dezembro!$H$23</f>
        <v>13.32</v>
      </c>
      <c r="U12" s="15">
        <f>[8]Dezembro!$H$24</f>
        <v>16.2</v>
      </c>
      <c r="V12" s="15">
        <f>[8]Dezembro!$H$25</f>
        <v>15.48</v>
      </c>
      <c r="W12" s="15">
        <f>[8]Dezembro!$H$26</f>
        <v>16.559999999999999</v>
      </c>
      <c r="X12" s="15">
        <f>[8]Dezembro!$H$27</f>
        <v>15.48</v>
      </c>
      <c r="Y12" s="15">
        <f>[8]Dezembro!$H$28</f>
        <v>15.120000000000001</v>
      </c>
      <c r="Z12" s="15">
        <f>[8]Dezembro!$H$29</f>
        <v>18.720000000000002</v>
      </c>
      <c r="AA12" s="15">
        <f>[8]Dezembro!$H$30</f>
        <v>14.76</v>
      </c>
      <c r="AB12" s="15">
        <f>[8]Dezembro!$H$31</f>
        <v>16.2</v>
      </c>
      <c r="AC12" s="15">
        <f>[8]Dezembro!$H$32</f>
        <v>24.12</v>
      </c>
      <c r="AD12" s="15">
        <f>[8]Dezembro!$H$33</f>
        <v>17.28</v>
      </c>
      <c r="AE12" s="15">
        <f>[8]Dezembro!$H$34</f>
        <v>17.64</v>
      </c>
      <c r="AF12" s="15">
        <f>[8]Dezembro!$H$35</f>
        <v>13.68</v>
      </c>
      <c r="AG12" s="30">
        <f t="shared" si="1"/>
        <v>25.56</v>
      </c>
    </row>
    <row r="13" spans="1:33" ht="17.100000000000001" customHeight="1" x14ac:dyDescent="0.2">
      <c r="A13" s="14" t="s">
        <v>5</v>
      </c>
      <c r="B13" s="15">
        <f>[9]Dezembro!$H$5</f>
        <v>15.48</v>
      </c>
      <c r="C13" s="15">
        <f>[9]Dezembro!$H$6</f>
        <v>20.52</v>
      </c>
      <c r="D13" s="15">
        <f>[9]Dezembro!$H$7</f>
        <v>15.840000000000002</v>
      </c>
      <c r="E13" s="15">
        <f>[9]Dezembro!$H$8</f>
        <v>16.559999999999999</v>
      </c>
      <c r="F13" s="15">
        <f>[9]Dezembro!$H$9</f>
        <v>11.16</v>
      </c>
      <c r="G13" s="15">
        <f>[9]Dezembro!$H$10</f>
        <v>15.120000000000001</v>
      </c>
      <c r="H13" s="15">
        <f>[9]Dezembro!$H$11</f>
        <v>11.520000000000001</v>
      </c>
      <c r="I13" s="15">
        <f>[9]Dezembro!$H$12</f>
        <v>16.920000000000002</v>
      </c>
      <c r="J13" s="15">
        <f>[9]Dezembro!$H$13</f>
        <v>17.28</v>
      </c>
      <c r="K13" s="15">
        <f>[9]Dezembro!$H$14</f>
        <v>13.32</v>
      </c>
      <c r="L13" s="15">
        <f>[9]Dezembro!$H$15</f>
        <v>16.559999999999999</v>
      </c>
      <c r="M13" s="15">
        <f>[9]Dezembro!$H$16</f>
        <v>10.08</v>
      </c>
      <c r="N13" s="15">
        <f>[9]Dezembro!$H$17</f>
        <v>20.16</v>
      </c>
      <c r="O13" s="15">
        <f>[9]Dezembro!$H$18</f>
        <v>35.28</v>
      </c>
      <c r="P13" s="15">
        <f>[9]Dezembro!$H$19</f>
        <v>16.559999999999999</v>
      </c>
      <c r="Q13" s="15">
        <f>[9]Dezembro!$H$20</f>
        <v>18.720000000000002</v>
      </c>
      <c r="R13" s="15">
        <f>[9]Dezembro!$H$21</f>
        <v>23.759999999999998</v>
      </c>
      <c r="S13" s="15">
        <f>[9]Dezembro!$H$22</f>
        <v>16.920000000000002</v>
      </c>
      <c r="T13" s="15">
        <f>[9]Dezembro!$H$23</f>
        <v>13.32</v>
      </c>
      <c r="U13" s="15">
        <f>[9]Dezembro!$H$24</f>
        <v>15.840000000000002</v>
      </c>
      <c r="V13" s="15">
        <f>[9]Dezembro!$H$25</f>
        <v>21.240000000000002</v>
      </c>
      <c r="W13" s="15">
        <f>[9]Dezembro!$H$26</f>
        <v>21.6</v>
      </c>
      <c r="X13" s="15">
        <f>[9]Dezembro!$H$27</f>
        <v>12.6</v>
      </c>
      <c r="Y13" s="15">
        <f>[9]Dezembro!$H$28</f>
        <v>29.880000000000003</v>
      </c>
      <c r="Z13" s="15">
        <f>[9]Dezembro!$H$29</f>
        <v>23.040000000000003</v>
      </c>
      <c r="AA13" s="15">
        <f>[9]Dezembro!$H$30</f>
        <v>22.68</v>
      </c>
      <c r="AB13" s="15">
        <f>[9]Dezembro!$H$31</f>
        <v>19.440000000000001</v>
      </c>
      <c r="AC13" s="15">
        <f>[9]Dezembro!$H$32</f>
        <v>34.200000000000003</v>
      </c>
      <c r="AD13" s="15">
        <f>[9]Dezembro!$H$33</f>
        <v>9.7200000000000006</v>
      </c>
      <c r="AE13" s="15">
        <f>[9]Dezembro!$H$34</f>
        <v>12.24</v>
      </c>
      <c r="AF13" s="15">
        <f>[9]Dezembro!$H$35</f>
        <v>16.920000000000002</v>
      </c>
      <c r="AG13" s="30">
        <f t="shared" si="1"/>
        <v>35.28</v>
      </c>
    </row>
    <row r="14" spans="1:33" ht="17.100000000000001" customHeight="1" x14ac:dyDescent="0.2">
      <c r="A14" s="14" t="s">
        <v>50</v>
      </c>
      <c r="B14" s="15">
        <f>[10]Dezembro!$H$5</f>
        <v>20.52</v>
      </c>
      <c r="C14" s="15">
        <f>[10]Dezembro!$H$6</f>
        <v>16.2</v>
      </c>
      <c r="D14" s="15">
        <f>[10]Dezembro!$H$7</f>
        <v>19.8</v>
      </c>
      <c r="E14" s="15">
        <f>[10]Dezembro!$H$8</f>
        <v>23.040000000000003</v>
      </c>
      <c r="F14" s="15">
        <f>[10]Dezembro!$H$9</f>
        <v>25.56</v>
      </c>
      <c r="G14" s="15">
        <f>[10]Dezembro!$H$10</f>
        <v>22.68</v>
      </c>
      <c r="H14" s="15">
        <f>[10]Dezembro!$H$11</f>
        <v>21.6</v>
      </c>
      <c r="I14" s="15">
        <f>[10]Dezembro!$H$12</f>
        <v>32.76</v>
      </c>
      <c r="J14" s="15">
        <f>[10]Dezembro!$H$13</f>
        <v>23.759999999999998</v>
      </c>
      <c r="K14" s="15">
        <f>[10]Dezembro!$H$14</f>
        <v>19.8</v>
      </c>
      <c r="L14" s="15">
        <f>[10]Dezembro!$H$15</f>
        <v>27.36</v>
      </c>
      <c r="M14" s="15">
        <f>[10]Dezembro!$H$16</f>
        <v>24.840000000000003</v>
      </c>
      <c r="N14" s="15">
        <f>[10]Dezembro!$H$17</f>
        <v>23.040000000000003</v>
      </c>
      <c r="O14" s="15">
        <f>[10]Dezembro!$H$18</f>
        <v>18.36</v>
      </c>
      <c r="P14" s="15">
        <f>[10]Dezembro!$H$19</f>
        <v>28.08</v>
      </c>
      <c r="Q14" s="15">
        <f>[10]Dezembro!$H$20</f>
        <v>27</v>
      </c>
      <c r="R14" s="15">
        <f>[10]Dezembro!$H$21</f>
        <v>18.720000000000002</v>
      </c>
      <c r="S14" s="15">
        <f>[10]Dezembro!$H$22</f>
        <v>23.759999999999998</v>
      </c>
      <c r="T14" s="15">
        <f>[10]Dezembro!$H$23</f>
        <v>27</v>
      </c>
      <c r="U14" s="15">
        <f>[10]Dezembro!$H$24</f>
        <v>16.920000000000002</v>
      </c>
      <c r="V14" s="15">
        <f>[10]Dezembro!$H$25</f>
        <v>14.04</v>
      </c>
      <c r="W14" s="15">
        <f>[10]Dezembro!$H$26</f>
        <v>19.079999999999998</v>
      </c>
      <c r="X14" s="15">
        <f>[10]Dezembro!$H$27</f>
        <v>18</v>
      </c>
      <c r="Y14" s="15">
        <f>[10]Dezembro!$H$28</f>
        <v>18</v>
      </c>
      <c r="Z14" s="15">
        <f>[10]Dezembro!$H$29</f>
        <v>24.12</v>
      </c>
      <c r="AA14" s="15">
        <f>[10]Dezembro!$H$30</f>
        <v>15.840000000000002</v>
      </c>
      <c r="AB14" s="15">
        <f>[10]Dezembro!$H$31</f>
        <v>24.840000000000003</v>
      </c>
      <c r="AC14" s="15">
        <f>[10]Dezembro!$H$32</f>
        <v>30.6</v>
      </c>
      <c r="AD14" s="15">
        <f>[10]Dezembro!$H$33</f>
        <v>22.68</v>
      </c>
      <c r="AE14" s="15">
        <f>[10]Dezembro!$H$34</f>
        <v>24.840000000000003</v>
      </c>
      <c r="AF14" s="15">
        <f>[10]Dezembro!$H$35</f>
        <v>22.32</v>
      </c>
      <c r="AG14" s="30">
        <f>MAX(B14:AF14)</f>
        <v>32.76</v>
      </c>
    </row>
    <row r="15" spans="1:33" ht="17.100000000000001" customHeight="1" x14ac:dyDescent="0.2">
      <c r="A15" s="14" t="s">
        <v>6</v>
      </c>
      <c r="B15" s="15">
        <f>[11]Dezembro!$H$5</f>
        <v>10.44</v>
      </c>
      <c r="C15" s="15">
        <f>[11]Dezembro!$H$6</f>
        <v>11.879999999999999</v>
      </c>
      <c r="D15" s="15">
        <f>[11]Dezembro!$H$7</f>
        <v>10.44</v>
      </c>
      <c r="E15" s="15">
        <f>[11]Dezembro!$H$8</f>
        <v>15.840000000000002</v>
      </c>
      <c r="F15" s="15">
        <f>[11]Dezembro!$H$9</f>
        <v>11.16</v>
      </c>
      <c r="G15" s="15">
        <f>[11]Dezembro!$H$10</f>
        <v>15.48</v>
      </c>
      <c r="H15" s="15">
        <f>[11]Dezembro!$H$11</f>
        <v>24.48</v>
      </c>
      <c r="I15" s="15">
        <f>[11]Dezembro!$H$12</f>
        <v>13.68</v>
      </c>
      <c r="J15" s="15">
        <f>[11]Dezembro!$H$13</f>
        <v>23.759999999999998</v>
      </c>
      <c r="K15" s="15">
        <f>[11]Dezembro!$H$14</f>
        <v>15.48</v>
      </c>
      <c r="L15" s="15">
        <f>[11]Dezembro!$H$15</f>
        <v>16.920000000000002</v>
      </c>
      <c r="M15" s="15">
        <f>[11]Dezembro!$H$16</f>
        <v>18.36</v>
      </c>
      <c r="N15" s="15">
        <f>[11]Dezembro!$H$17</f>
        <v>15.48</v>
      </c>
      <c r="O15" s="15">
        <f>[11]Dezembro!$H$18</f>
        <v>7.9200000000000008</v>
      </c>
      <c r="P15" s="15">
        <f>[11]Dezembro!$H$19</f>
        <v>12.6</v>
      </c>
      <c r="Q15" s="15">
        <f>[11]Dezembro!$H$20</f>
        <v>12.24</v>
      </c>
      <c r="R15" s="15">
        <f>[11]Dezembro!$H$21</f>
        <v>11.520000000000001</v>
      </c>
      <c r="S15" s="15">
        <f>[11]Dezembro!$H$22</f>
        <v>12.96</v>
      </c>
      <c r="T15" s="15">
        <f>[11]Dezembro!$H$23</f>
        <v>12.24</v>
      </c>
      <c r="U15" s="15">
        <f>[11]Dezembro!$H$24</f>
        <v>7.2</v>
      </c>
      <c r="V15" s="15">
        <f>[11]Dezembro!$H$25</f>
        <v>9.7200000000000006</v>
      </c>
      <c r="W15" s="15">
        <f>[11]Dezembro!$H$26</f>
        <v>7.5600000000000005</v>
      </c>
      <c r="X15" s="15">
        <f>[11]Dezembro!$H$27</f>
        <v>14.4</v>
      </c>
      <c r="Y15" s="15">
        <f>[11]Dezembro!$H$28</f>
        <v>9.7200000000000006</v>
      </c>
      <c r="Z15" s="15">
        <f>[11]Dezembro!$H$29</f>
        <v>14.04</v>
      </c>
      <c r="AA15" s="15">
        <f>[11]Dezembro!$H$30</f>
        <v>18</v>
      </c>
      <c r="AB15" s="15">
        <f>[11]Dezembro!$H$31</f>
        <v>11.16</v>
      </c>
      <c r="AC15" s="15">
        <f>[11]Dezembro!$H$32</f>
        <v>6.48</v>
      </c>
      <c r="AD15" s="15">
        <f>[11]Dezembro!$H$33</f>
        <v>11.16</v>
      </c>
      <c r="AE15" s="15">
        <f>[11]Dezembro!$H$34</f>
        <v>8.2799999999999994</v>
      </c>
      <c r="AF15" s="15">
        <f>[11]Dezembro!$H$35</f>
        <v>7.5600000000000005</v>
      </c>
      <c r="AG15" s="30">
        <f t="shared" si="1"/>
        <v>24.48</v>
      </c>
    </row>
    <row r="16" spans="1:33" ht="17.100000000000001" customHeight="1" x14ac:dyDescent="0.2">
      <c r="A16" s="14" t="s">
        <v>7</v>
      </c>
      <c r="B16" s="15">
        <f>[12]Dezembro!$H$5</f>
        <v>21.240000000000002</v>
      </c>
      <c r="C16" s="15">
        <f>[12]Dezembro!$H$6</f>
        <v>19.079999999999998</v>
      </c>
      <c r="D16" s="15">
        <f>[12]Dezembro!$H$7</f>
        <v>18</v>
      </c>
      <c r="E16" s="15">
        <f>[12]Dezembro!$H$8</f>
        <v>12.6</v>
      </c>
      <c r="F16" s="15">
        <f>[12]Dezembro!$H$9</f>
        <v>14.04</v>
      </c>
      <c r="G16" s="15">
        <f>[12]Dezembro!$H$10</f>
        <v>20.52</v>
      </c>
      <c r="H16" s="15">
        <f>[12]Dezembro!$H$11</f>
        <v>14.76</v>
      </c>
      <c r="I16" s="15">
        <f>[12]Dezembro!$H$12</f>
        <v>21.96</v>
      </c>
      <c r="J16" s="15">
        <f>[12]Dezembro!$H$13</f>
        <v>18</v>
      </c>
      <c r="K16" s="15">
        <f>[12]Dezembro!$H$14</f>
        <v>23.040000000000003</v>
      </c>
      <c r="L16" s="15">
        <f>[12]Dezembro!$H$15</f>
        <v>19.440000000000001</v>
      </c>
      <c r="M16" s="15">
        <f>[12]Dezembro!$H$16</f>
        <v>9</v>
      </c>
      <c r="N16" s="15">
        <f>[12]Dezembro!$H$17</f>
        <v>14.76</v>
      </c>
      <c r="O16" s="15">
        <f>[12]Dezembro!$H$18</f>
        <v>19.079999999999998</v>
      </c>
      <c r="P16" s="15">
        <f>[12]Dezembro!$H$19</f>
        <v>16.559999999999999</v>
      </c>
      <c r="Q16" s="15">
        <f>[12]Dezembro!$H$20</f>
        <v>21.240000000000002</v>
      </c>
      <c r="R16" s="15">
        <f>[12]Dezembro!$H$21</f>
        <v>15.120000000000001</v>
      </c>
      <c r="S16" s="15">
        <f>[12]Dezembro!$H$22</f>
        <v>19.079999999999998</v>
      </c>
      <c r="T16" s="15">
        <f>[12]Dezembro!$H$23</f>
        <v>17.28</v>
      </c>
      <c r="U16" s="15">
        <f>[12]Dezembro!$H$24</f>
        <v>12.6</v>
      </c>
      <c r="V16" s="15">
        <f>[12]Dezembro!$H$25</f>
        <v>16.920000000000002</v>
      </c>
      <c r="W16" s="15">
        <f>[12]Dezembro!$H$26</f>
        <v>19.079999999999998</v>
      </c>
      <c r="X16" s="15">
        <f>[12]Dezembro!$H$27</f>
        <v>16.920000000000002</v>
      </c>
      <c r="Y16" s="15">
        <f>[12]Dezembro!$H$28</f>
        <v>10.44</v>
      </c>
      <c r="Z16" s="15">
        <f>[12]Dezembro!$H$29</f>
        <v>16.920000000000002</v>
      </c>
      <c r="AA16" s="15">
        <f>[12]Dezembro!$H$30</f>
        <v>19.079999999999998</v>
      </c>
      <c r="AB16" s="15">
        <f>[12]Dezembro!$H$31</f>
        <v>18.720000000000002</v>
      </c>
      <c r="AC16" s="15">
        <f>[12]Dezembro!$H$32</f>
        <v>15.120000000000001</v>
      </c>
      <c r="AD16" s="15">
        <f>[12]Dezembro!$H$33</f>
        <v>20.16</v>
      </c>
      <c r="AE16" s="15">
        <f>[12]Dezembro!$H$34</f>
        <v>11.520000000000001</v>
      </c>
      <c r="AF16" s="15">
        <f>[12]Dezembro!$H$35</f>
        <v>19.079999999999998</v>
      </c>
      <c r="AG16" s="30">
        <f t="shared" si="1"/>
        <v>23.040000000000003</v>
      </c>
    </row>
    <row r="17" spans="1:33" ht="17.100000000000001" customHeight="1" x14ac:dyDescent="0.2">
      <c r="A17" s="14" t="s">
        <v>8</v>
      </c>
      <c r="B17" s="15">
        <f>[13]Dezembro!$H$5</f>
        <v>22.68</v>
      </c>
      <c r="C17" s="15">
        <f>[13]Dezembro!$H$6</f>
        <v>17.64</v>
      </c>
      <c r="D17" s="15">
        <f>[13]Dezembro!$H$7</f>
        <v>31.680000000000003</v>
      </c>
      <c r="E17" s="15">
        <f>[13]Dezembro!$H$8</f>
        <v>8.64</v>
      </c>
      <c r="F17" s="15">
        <f>[13]Dezembro!$H$9</f>
        <v>8.64</v>
      </c>
      <c r="G17" s="15">
        <f>[13]Dezembro!$H$10</f>
        <v>21.240000000000002</v>
      </c>
      <c r="H17" s="15">
        <f>[13]Dezembro!$H$11</f>
        <v>0.72000000000000008</v>
      </c>
      <c r="I17" s="15">
        <f>[13]Dezembro!$H$12</f>
        <v>8.64</v>
      </c>
      <c r="J17" s="15">
        <f>[13]Dezembro!$H$13</f>
        <v>3.24</v>
      </c>
      <c r="K17" s="15">
        <f>[13]Dezembro!$H$14</f>
        <v>16.2</v>
      </c>
      <c r="L17" s="15">
        <f>[13]Dezembro!$H$15</f>
        <v>15.48</v>
      </c>
      <c r="M17" s="15">
        <f>[13]Dezembro!$H$16</f>
        <v>6.84</v>
      </c>
      <c r="N17" s="15">
        <f>[13]Dezembro!$H$17</f>
        <v>7.5600000000000005</v>
      </c>
      <c r="O17" s="15">
        <f>[13]Dezembro!$H$18</f>
        <v>0</v>
      </c>
      <c r="P17" s="15">
        <f>[13]Dezembro!$H$19</f>
        <v>20.52</v>
      </c>
      <c r="Q17" s="15">
        <f>[13]Dezembro!$H$20</f>
        <v>27</v>
      </c>
      <c r="R17" s="15">
        <f>[13]Dezembro!$H$21</f>
        <v>20.16</v>
      </c>
      <c r="S17" s="15">
        <f>[13]Dezembro!$H$22</f>
        <v>18.36</v>
      </c>
      <c r="T17" s="15">
        <f>[13]Dezembro!$H$23</f>
        <v>23.040000000000003</v>
      </c>
      <c r="U17" s="15">
        <f>[13]Dezembro!$H$24</f>
        <v>0</v>
      </c>
      <c r="V17" s="15">
        <f>[13]Dezembro!$H$25</f>
        <v>16.559999999999999</v>
      </c>
      <c r="W17" s="15">
        <f>[13]Dezembro!$H$26</f>
        <v>19.079999999999998</v>
      </c>
      <c r="X17" s="15">
        <f>[13]Dezembro!$H$27</f>
        <v>20.52</v>
      </c>
      <c r="Y17" s="15">
        <f>[13]Dezembro!$H$28</f>
        <v>9.3600000000000012</v>
      </c>
      <c r="Z17" s="15">
        <f>[13]Dezembro!$H$29</f>
        <v>18</v>
      </c>
      <c r="AA17" s="15">
        <f>[13]Dezembro!$H$30</f>
        <v>14.76</v>
      </c>
      <c r="AB17" s="15">
        <f>[13]Dezembro!$H$31</f>
        <v>20.52</v>
      </c>
      <c r="AC17" s="15">
        <f>[13]Dezembro!$H$32</f>
        <v>10.44</v>
      </c>
      <c r="AD17" s="15">
        <f>[13]Dezembro!$H$33</f>
        <v>23.759999999999998</v>
      </c>
      <c r="AE17" s="15">
        <f>[13]Dezembro!$H$34</f>
        <v>7.2</v>
      </c>
      <c r="AF17" s="15">
        <f>[13]Dezembro!$H$35</f>
        <v>5.4</v>
      </c>
      <c r="AG17" s="30">
        <f t="shared" si="1"/>
        <v>31.680000000000003</v>
      </c>
    </row>
    <row r="18" spans="1:33" ht="17.100000000000001" customHeight="1" x14ac:dyDescent="0.2">
      <c r="A18" s="14" t="s">
        <v>9</v>
      </c>
      <c r="B18" s="15">
        <f>[14]Dezembro!$H$5</f>
        <v>21.240000000000002</v>
      </c>
      <c r="C18" s="15">
        <f>[14]Dezembro!$H$6</f>
        <v>15.120000000000001</v>
      </c>
      <c r="D18" s="15">
        <f>[14]Dezembro!$H$7</f>
        <v>30.6</v>
      </c>
      <c r="E18" s="15">
        <f>[14]Dezembro!$H$8</f>
        <v>15.48</v>
      </c>
      <c r="F18" s="15">
        <f>[14]Dezembro!$H$9</f>
        <v>17.64</v>
      </c>
      <c r="G18" s="15">
        <f>[14]Dezembro!$H$10</f>
        <v>28.08</v>
      </c>
      <c r="H18" s="15">
        <f>[14]Dezembro!$H$11</f>
        <v>27</v>
      </c>
      <c r="I18" s="15">
        <f>[14]Dezembro!$H$12</f>
        <v>23.040000000000003</v>
      </c>
      <c r="J18" s="15">
        <f>[14]Dezembro!$H$13</f>
        <v>11.520000000000001</v>
      </c>
      <c r="K18" s="15">
        <f>[14]Dezembro!$H$14</f>
        <v>20.16</v>
      </c>
      <c r="L18" s="15">
        <f>[14]Dezembro!$H$15</f>
        <v>23.040000000000003</v>
      </c>
      <c r="M18" s="15">
        <f>[14]Dezembro!$H$16</f>
        <v>11.16</v>
      </c>
      <c r="N18" s="15">
        <f>[14]Dezembro!$H$17</f>
        <v>16.920000000000002</v>
      </c>
      <c r="O18" s="15">
        <f>[14]Dezembro!$H$18</f>
        <v>22.68</v>
      </c>
      <c r="P18" s="15">
        <f>[14]Dezembro!$H$19</f>
        <v>16.559999999999999</v>
      </c>
      <c r="Q18" s="15" t="str">
        <f>[14]Dezembro!$H$20</f>
        <v>*</v>
      </c>
      <c r="R18" s="15" t="str">
        <f>[14]Dezembro!$H$21</f>
        <v>*</v>
      </c>
      <c r="S18" s="15" t="str">
        <f>[14]Dezembro!$H$22</f>
        <v>*</v>
      </c>
      <c r="T18" s="15" t="str">
        <f>[14]Dezembro!$H$23</f>
        <v>*</v>
      </c>
      <c r="U18" s="15" t="str">
        <f>[14]Dezembro!$H$24</f>
        <v>*</v>
      </c>
      <c r="V18" s="15" t="str">
        <f>[14]Dezembro!$H$25</f>
        <v>*</v>
      </c>
      <c r="W18" s="15" t="str">
        <f>[14]Dezembro!$H$26</f>
        <v>*</v>
      </c>
      <c r="X18" s="15" t="str">
        <f>[14]Dezembro!$H$27</f>
        <v>*</v>
      </c>
      <c r="Y18" s="15">
        <f>[14]Dezembro!$H$28</f>
        <v>13.32</v>
      </c>
      <c r="Z18" s="15">
        <f>[14]Dezembro!$H$29</f>
        <v>13.68</v>
      </c>
      <c r="AA18" s="15">
        <f>[14]Dezembro!$H$30</f>
        <v>17.28</v>
      </c>
      <c r="AB18" s="15">
        <f>[14]Dezembro!$H$31</f>
        <v>15.48</v>
      </c>
      <c r="AC18" s="15">
        <f>[14]Dezembro!$H$32</f>
        <v>15.120000000000001</v>
      </c>
      <c r="AD18" s="15">
        <f>[14]Dezembro!$H$33</f>
        <v>13.68</v>
      </c>
      <c r="AE18" s="15">
        <f>[14]Dezembro!$H$34</f>
        <v>19.8</v>
      </c>
      <c r="AF18" s="15">
        <f>[14]Dezembro!$H$35</f>
        <v>18.720000000000002</v>
      </c>
      <c r="AG18" s="30">
        <f t="shared" si="1"/>
        <v>30.6</v>
      </c>
    </row>
    <row r="19" spans="1:33" ht="17.100000000000001" customHeight="1" x14ac:dyDescent="0.2">
      <c r="A19" s="14" t="s">
        <v>49</v>
      </c>
      <c r="B19" s="15">
        <f>[15]Dezembro!$H$5</f>
        <v>10.44</v>
      </c>
      <c r="C19" s="15">
        <f>[15]Dezembro!$H$6</f>
        <v>19.079999999999998</v>
      </c>
      <c r="D19" s="15">
        <f>[15]Dezembro!$H$7</f>
        <v>14.04</v>
      </c>
      <c r="E19" s="15">
        <f>[15]Dezembro!$H$8</f>
        <v>10.08</v>
      </c>
      <c r="F19" s="15">
        <f>[15]Dezembro!$H$9</f>
        <v>11.879999999999999</v>
      </c>
      <c r="G19" s="15">
        <f>[15]Dezembro!$H$10</f>
        <v>12.6</v>
      </c>
      <c r="H19" s="15">
        <f>[15]Dezembro!$H$11</f>
        <v>7.5600000000000005</v>
      </c>
      <c r="I19" s="15">
        <f>[15]Dezembro!$H$12</f>
        <v>15.48</v>
      </c>
      <c r="J19" s="15">
        <f>[15]Dezembro!$H$13</f>
        <v>17.28</v>
      </c>
      <c r="K19" s="15">
        <f>[15]Dezembro!$H$14</f>
        <v>14.76</v>
      </c>
      <c r="L19" s="15">
        <f>[15]Dezembro!$H$15</f>
        <v>13.32</v>
      </c>
      <c r="M19" s="15">
        <f>[15]Dezembro!$H$16</f>
        <v>9</v>
      </c>
      <c r="N19" s="15">
        <f>[15]Dezembro!$H$17</f>
        <v>14.4</v>
      </c>
      <c r="O19" s="15">
        <f>[15]Dezembro!$H$18</f>
        <v>12.96</v>
      </c>
      <c r="P19" s="15">
        <f>[15]Dezembro!$H$19</f>
        <v>7.9200000000000008</v>
      </c>
      <c r="Q19" s="15">
        <f>[15]Dezembro!$H$20</f>
        <v>12.96</v>
      </c>
      <c r="R19" s="15">
        <f>[15]Dezembro!$H$21</f>
        <v>24.48</v>
      </c>
      <c r="S19" s="15">
        <f>[15]Dezembro!$H$22</f>
        <v>13.32</v>
      </c>
      <c r="T19" s="15">
        <f>[15]Dezembro!$H$23</f>
        <v>16.920000000000002</v>
      </c>
      <c r="U19" s="15">
        <f>[15]Dezembro!$H$24</f>
        <v>7.9200000000000008</v>
      </c>
      <c r="V19" s="15">
        <f>[15]Dezembro!$H$25</f>
        <v>18.36</v>
      </c>
      <c r="W19" s="15">
        <f>[15]Dezembro!$H$26</f>
        <v>15.48</v>
      </c>
      <c r="X19" s="15">
        <f>[15]Dezembro!$H$27</f>
        <v>17.64</v>
      </c>
      <c r="Y19" s="15">
        <f>[15]Dezembro!$H$28</f>
        <v>17.64</v>
      </c>
      <c r="Z19" s="15">
        <f>[15]Dezembro!$H$29</f>
        <v>18.720000000000002</v>
      </c>
      <c r="AA19" s="15">
        <f>[15]Dezembro!$H$30</f>
        <v>22.32</v>
      </c>
      <c r="AB19" s="15">
        <f>[15]Dezembro!$H$31</f>
        <v>16.2</v>
      </c>
      <c r="AC19" s="15">
        <f>[15]Dezembro!$H$32</f>
        <v>15.120000000000001</v>
      </c>
      <c r="AD19" s="15">
        <f>[15]Dezembro!$H$33</f>
        <v>11.879999999999999</v>
      </c>
      <c r="AE19" s="15">
        <f>[15]Dezembro!$H$34</f>
        <v>16.920000000000002</v>
      </c>
      <c r="AF19" s="15">
        <f>[15]Dezembro!$H$35</f>
        <v>20.88</v>
      </c>
      <c r="AG19" s="30">
        <f t="shared" si="1"/>
        <v>24.48</v>
      </c>
    </row>
    <row r="20" spans="1:33" ht="17.100000000000001" customHeight="1" x14ac:dyDescent="0.2">
      <c r="A20" s="14" t="s">
        <v>10</v>
      </c>
      <c r="B20" s="15">
        <f>[16]Dezembro!$H$5</f>
        <v>12.96</v>
      </c>
      <c r="C20" s="15">
        <f>[16]Dezembro!$H$6</f>
        <v>12.96</v>
      </c>
      <c r="D20" s="15">
        <f>[16]Dezembro!$H$7</f>
        <v>12.96</v>
      </c>
      <c r="E20" s="15">
        <f>[16]Dezembro!$H$8</f>
        <v>11.16</v>
      </c>
      <c r="F20" s="15">
        <f>[16]Dezembro!$H$9</f>
        <v>14.4</v>
      </c>
      <c r="G20" s="15">
        <f>[16]Dezembro!$H$10</f>
        <v>10.8</v>
      </c>
      <c r="H20" s="15">
        <f>[16]Dezembro!$H$11</f>
        <v>8.64</v>
      </c>
      <c r="I20" s="15">
        <f>[16]Dezembro!$H$12</f>
        <v>11.520000000000001</v>
      </c>
      <c r="J20" s="15">
        <f>[16]Dezembro!$H$13</f>
        <v>8.64</v>
      </c>
      <c r="K20" s="15">
        <f>[16]Dezembro!$H$14</f>
        <v>13.32</v>
      </c>
      <c r="L20" s="15">
        <f>[16]Dezembro!$H$15</f>
        <v>15.840000000000002</v>
      </c>
      <c r="M20" s="15">
        <f>[16]Dezembro!$H$16</f>
        <v>7.5600000000000005</v>
      </c>
      <c r="N20" s="15">
        <f>[16]Dezembro!$H$17</f>
        <v>11.16</v>
      </c>
      <c r="O20" s="15">
        <f>[16]Dezembro!$H$18</f>
        <v>15.840000000000002</v>
      </c>
      <c r="P20" s="15">
        <f>[16]Dezembro!$H$19</f>
        <v>13.68</v>
      </c>
      <c r="Q20" s="15">
        <f>[16]Dezembro!$H$20</f>
        <v>17.64</v>
      </c>
      <c r="R20" s="15">
        <f>[16]Dezembro!$H$21</f>
        <v>18.720000000000002</v>
      </c>
      <c r="S20" s="15">
        <f>[16]Dezembro!$H$22</f>
        <v>15.840000000000002</v>
      </c>
      <c r="T20" s="15">
        <f>[16]Dezembro!$H$23</f>
        <v>17.64</v>
      </c>
      <c r="U20" s="15">
        <f>[16]Dezembro!$H$24</f>
        <v>12.96</v>
      </c>
      <c r="V20" s="15">
        <f>[16]Dezembro!$H$25</f>
        <v>22.68</v>
      </c>
      <c r="W20" s="15">
        <f>[16]Dezembro!$H$26</f>
        <v>13.32</v>
      </c>
      <c r="X20" s="15">
        <f>[16]Dezembro!$H$27</f>
        <v>12.96</v>
      </c>
      <c r="Y20" s="15">
        <f>[16]Dezembro!$H$28</f>
        <v>9.3600000000000012</v>
      </c>
      <c r="Z20" s="15">
        <f>[16]Dezembro!$H$29</f>
        <v>15.120000000000001</v>
      </c>
      <c r="AA20" s="15">
        <f>[16]Dezembro!$H$30</f>
        <v>19.079999999999998</v>
      </c>
      <c r="AB20" s="15">
        <f>[16]Dezembro!$H$31</f>
        <v>17.64</v>
      </c>
      <c r="AC20" s="15">
        <f>[16]Dezembro!$H$32</f>
        <v>10.44</v>
      </c>
      <c r="AD20" s="15">
        <f>[16]Dezembro!$H$33</f>
        <v>11.520000000000001</v>
      </c>
      <c r="AE20" s="15">
        <f>[16]Dezembro!$H$34</f>
        <v>12.6</v>
      </c>
      <c r="AF20" s="15">
        <f>[16]Dezembro!$H$35</f>
        <v>15.120000000000001</v>
      </c>
      <c r="AG20" s="30">
        <f>MAX(B20:AF20)</f>
        <v>22.68</v>
      </c>
    </row>
    <row r="21" spans="1:33" ht="17.100000000000001" customHeight="1" x14ac:dyDescent="0.2">
      <c r="A21" s="14" t="s">
        <v>11</v>
      </c>
      <c r="B21" s="15">
        <f>[17]Dezembro!$H$5</f>
        <v>15.840000000000002</v>
      </c>
      <c r="C21" s="15">
        <f>[17]Dezembro!$H$6</f>
        <v>8.64</v>
      </c>
      <c r="D21" s="15">
        <f>[17]Dezembro!$H$7</f>
        <v>15.48</v>
      </c>
      <c r="E21" s="15">
        <f>[17]Dezembro!$H$8</f>
        <v>13.68</v>
      </c>
      <c r="F21" s="15">
        <f>[17]Dezembro!$H$9</f>
        <v>12.96</v>
      </c>
      <c r="G21" s="15">
        <f>[17]Dezembro!$H$10</f>
        <v>19.8</v>
      </c>
      <c r="H21" s="15">
        <f>[17]Dezembro!$H$11</f>
        <v>8.64</v>
      </c>
      <c r="I21" s="15">
        <f>[17]Dezembro!$H$12</f>
        <v>14.4</v>
      </c>
      <c r="J21" s="15">
        <f>[17]Dezembro!$H$13</f>
        <v>14.4</v>
      </c>
      <c r="K21" s="15">
        <f>[17]Dezembro!$H$14</f>
        <v>21.6</v>
      </c>
      <c r="L21" s="15">
        <f>[17]Dezembro!$H$15</f>
        <v>19.079999999999998</v>
      </c>
      <c r="M21" s="15">
        <f>[17]Dezembro!$H$16</f>
        <v>9.7200000000000006</v>
      </c>
      <c r="N21" s="15">
        <f>[17]Dezembro!$H$17</f>
        <v>16.2</v>
      </c>
      <c r="O21" s="15">
        <f>[17]Dezembro!$H$18</f>
        <v>14.76</v>
      </c>
      <c r="P21" s="15">
        <f>[17]Dezembro!$H$19</f>
        <v>12.24</v>
      </c>
      <c r="Q21" s="15">
        <f>[17]Dezembro!$H$20</f>
        <v>15.840000000000002</v>
      </c>
      <c r="R21" s="15">
        <f>[17]Dezembro!$H$21</f>
        <v>10.44</v>
      </c>
      <c r="S21" s="15">
        <f>[17]Dezembro!$H$22</f>
        <v>6.84</v>
      </c>
      <c r="T21" s="15">
        <f>[17]Dezembro!$H$23</f>
        <v>14.76</v>
      </c>
      <c r="U21" s="15">
        <f>[17]Dezembro!$H$24</f>
        <v>9.3600000000000012</v>
      </c>
      <c r="V21" s="15">
        <f>[17]Dezembro!$H$25</f>
        <v>8.64</v>
      </c>
      <c r="W21" s="15">
        <f>[17]Dezembro!$H$26</f>
        <v>6.84</v>
      </c>
      <c r="X21" s="15">
        <f>[17]Dezembro!$H$27</f>
        <v>5.4</v>
      </c>
      <c r="Y21" s="15">
        <f>[17]Dezembro!$H$28</f>
        <v>6.84</v>
      </c>
      <c r="Z21" s="15">
        <f>[17]Dezembro!$H$29</f>
        <v>8.64</v>
      </c>
      <c r="AA21" s="15">
        <f>[17]Dezembro!$H$30</f>
        <v>10.08</v>
      </c>
      <c r="AB21" s="15">
        <f>[17]Dezembro!$H$31</f>
        <v>11.879999999999999</v>
      </c>
      <c r="AC21" s="15">
        <f>[17]Dezembro!$H$32</f>
        <v>7.2</v>
      </c>
      <c r="AD21" s="15">
        <f>[17]Dezembro!$H$33</f>
        <v>19.8</v>
      </c>
      <c r="AE21" s="15">
        <f>[17]Dezembro!$H$34</f>
        <v>13.32</v>
      </c>
      <c r="AF21" s="15">
        <f>[17]Dezembro!$H$35</f>
        <v>7.9200000000000008</v>
      </c>
      <c r="AG21" s="30">
        <f>MAX(B21:AF21)</f>
        <v>21.6</v>
      </c>
    </row>
    <row r="22" spans="1:33" ht="17.100000000000001" customHeight="1" x14ac:dyDescent="0.2">
      <c r="A22" s="14" t="s">
        <v>12</v>
      </c>
      <c r="B22" s="15">
        <f>[18]Dezembro!$H$5</f>
        <v>11.520000000000001</v>
      </c>
      <c r="C22" s="15">
        <f>[18]Dezembro!$H$6</f>
        <v>11.16</v>
      </c>
      <c r="D22" s="15">
        <f>[18]Dezembro!$H$7</f>
        <v>10.08</v>
      </c>
      <c r="E22" s="15">
        <f>[18]Dezembro!$H$8</f>
        <v>9</v>
      </c>
      <c r="F22" s="15">
        <f>[18]Dezembro!$H$9</f>
        <v>10.08</v>
      </c>
      <c r="G22" s="15">
        <f>[18]Dezembro!$H$10</f>
        <v>12.24</v>
      </c>
      <c r="H22" s="15">
        <f>[18]Dezembro!$H$11</f>
        <v>15.120000000000001</v>
      </c>
      <c r="I22" s="15">
        <f>[18]Dezembro!$H$12</f>
        <v>10.8</v>
      </c>
      <c r="J22" s="15">
        <f>[18]Dezembro!$H$13</f>
        <v>15.120000000000001</v>
      </c>
      <c r="K22" s="15">
        <f>[18]Dezembro!$H$14</f>
        <v>16.2</v>
      </c>
      <c r="L22" s="15">
        <f>[18]Dezembro!$H$15</f>
        <v>11.879999999999999</v>
      </c>
      <c r="M22" s="15">
        <f>[18]Dezembro!$H$16</f>
        <v>8.2799999999999994</v>
      </c>
      <c r="N22" s="15">
        <f>[18]Dezembro!$H$17</f>
        <v>10.08</v>
      </c>
      <c r="O22" s="15">
        <f>[18]Dezembro!$H$18</f>
        <v>19.440000000000001</v>
      </c>
      <c r="P22" s="15">
        <f>[18]Dezembro!$H$19</f>
        <v>9.7200000000000006</v>
      </c>
      <c r="Q22" s="15">
        <f>[18]Dezembro!$H$20</f>
        <v>11.16</v>
      </c>
      <c r="R22" s="15">
        <f>[18]Dezembro!$H$21</f>
        <v>15.840000000000002</v>
      </c>
      <c r="S22" s="15">
        <f>[18]Dezembro!$H$22</f>
        <v>12.24</v>
      </c>
      <c r="T22" s="15">
        <f>[18]Dezembro!$H$23</f>
        <v>10.8</v>
      </c>
      <c r="U22" s="15">
        <f>[18]Dezembro!$H$24</f>
        <v>11.879999999999999</v>
      </c>
      <c r="V22" s="15">
        <f>[18]Dezembro!$H$25</f>
        <v>18.36</v>
      </c>
      <c r="W22" s="15">
        <f>[18]Dezembro!$H$26</f>
        <v>17.28</v>
      </c>
      <c r="X22" s="15">
        <f>[18]Dezembro!$H$27</f>
        <v>12.96</v>
      </c>
      <c r="Y22" s="15">
        <f>[18]Dezembro!$H$28</f>
        <v>15.120000000000001</v>
      </c>
      <c r="Z22" s="15">
        <f>[18]Dezembro!$H$29</f>
        <v>12.24</v>
      </c>
      <c r="AA22" s="15">
        <f>[18]Dezembro!$H$30</f>
        <v>13.32</v>
      </c>
      <c r="AB22" s="15">
        <f>[18]Dezembro!$H$31</f>
        <v>12.6</v>
      </c>
      <c r="AC22" s="15">
        <f>[18]Dezembro!$H$32</f>
        <v>7.9200000000000008</v>
      </c>
      <c r="AD22" s="15">
        <f>[18]Dezembro!$H$33</f>
        <v>16.559999999999999</v>
      </c>
      <c r="AE22" s="15">
        <f>[18]Dezembro!$H$34</f>
        <v>13.32</v>
      </c>
      <c r="AF22" s="15">
        <f>[18]Dezembro!$H$35</f>
        <v>14.4</v>
      </c>
      <c r="AG22" s="30">
        <f>MAX(B22:AF22)</f>
        <v>19.440000000000001</v>
      </c>
    </row>
    <row r="23" spans="1:33" ht="17.100000000000001" customHeight="1" x14ac:dyDescent="0.2">
      <c r="A23" s="14" t="s">
        <v>13</v>
      </c>
      <c r="B23" s="15">
        <f>[19]Dezembro!$H$5</f>
        <v>17.64</v>
      </c>
      <c r="C23" s="15">
        <f>[19]Dezembro!$H$6</f>
        <v>16.920000000000002</v>
      </c>
      <c r="D23" s="15">
        <f>[19]Dezembro!$H$7</f>
        <v>16.920000000000002</v>
      </c>
      <c r="E23" s="15">
        <f>[19]Dezembro!$H$8</f>
        <v>17.64</v>
      </c>
      <c r="F23" s="15">
        <f>[19]Dezembro!$H$9</f>
        <v>18.720000000000002</v>
      </c>
      <c r="G23" s="15">
        <f>[19]Dezembro!$H$10</f>
        <v>19.079999999999998</v>
      </c>
      <c r="H23" s="15">
        <f>[19]Dezembro!$H$11</f>
        <v>14.76</v>
      </c>
      <c r="I23" s="15">
        <f>[19]Dezembro!$H$12</f>
        <v>16.920000000000002</v>
      </c>
      <c r="J23" s="15">
        <f>[19]Dezembro!$H$13</f>
        <v>20.88</v>
      </c>
      <c r="K23" s="15">
        <f>[19]Dezembro!$H$14</f>
        <v>19.440000000000001</v>
      </c>
      <c r="L23" s="15">
        <f>[19]Dezembro!$H$15</f>
        <v>15.48</v>
      </c>
      <c r="M23" s="15">
        <f>[19]Dezembro!$H$16</f>
        <v>13.68</v>
      </c>
      <c r="N23" s="15">
        <f>[19]Dezembro!$H$17</f>
        <v>20.16</v>
      </c>
      <c r="O23" s="15">
        <f>[19]Dezembro!$H$18</f>
        <v>46.440000000000005</v>
      </c>
      <c r="P23" s="15">
        <f>[19]Dezembro!$H$19</f>
        <v>18.36</v>
      </c>
      <c r="Q23" s="15">
        <f>[19]Dezembro!$H$20</f>
        <v>13.68</v>
      </c>
      <c r="R23" s="15">
        <f>[19]Dezembro!$H$21</f>
        <v>27.36</v>
      </c>
      <c r="S23" s="15">
        <f>[19]Dezembro!$H$22</f>
        <v>20.16</v>
      </c>
      <c r="T23" s="15">
        <f>[19]Dezembro!$H$23</f>
        <v>20.16</v>
      </c>
      <c r="U23" s="15">
        <f>[19]Dezembro!$H$24</f>
        <v>11.520000000000001</v>
      </c>
      <c r="V23" s="15">
        <f>[19]Dezembro!$H$25</f>
        <v>24.48</v>
      </c>
      <c r="W23" s="15">
        <f>[19]Dezembro!$H$26</f>
        <v>26.28</v>
      </c>
      <c r="X23" s="15">
        <f>[19]Dezembro!$H$27</f>
        <v>19.440000000000001</v>
      </c>
      <c r="Y23" s="15">
        <f>[19]Dezembro!$H$28</f>
        <v>15.120000000000001</v>
      </c>
      <c r="Z23" s="15">
        <f>[19]Dezembro!$H$29</f>
        <v>27</v>
      </c>
      <c r="AA23" s="15">
        <f>[19]Dezembro!$H$30</f>
        <v>21.240000000000002</v>
      </c>
      <c r="AB23" s="15">
        <f>[19]Dezembro!$H$31</f>
        <v>26.28</v>
      </c>
      <c r="AC23" s="15">
        <f>[19]Dezembro!$H$32</f>
        <v>24.48</v>
      </c>
      <c r="AD23" s="15">
        <f>[19]Dezembro!$H$33</f>
        <v>11.879999999999999</v>
      </c>
      <c r="AE23" s="15">
        <f>[19]Dezembro!$H$34</f>
        <v>20.52</v>
      </c>
      <c r="AF23" s="15">
        <f>[19]Dezembro!$H$35</f>
        <v>23.040000000000003</v>
      </c>
      <c r="AG23" s="30">
        <f>MAX(B23:AF23)</f>
        <v>46.440000000000005</v>
      </c>
    </row>
    <row r="24" spans="1:33" ht="17.100000000000001" customHeight="1" x14ac:dyDescent="0.2">
      <c r="A24" s="14" t="s">
        <v>14</v>
      </c>
      <c r="B24" s="15">
        <f>[20]Dezembro!$H$5</f>
        <v>17.28</v>
      </c>
      <c r="C24" s="15">
        <f>[20]Dezembro!$H$6</f>
        <v>16.920000000000002</v>
      </c>
      <c r="D24" s="15">
        <f>[20]Dezembro!$H$7</f>
        <v>33.480000000000004</v>
      </c>
      <c r="E24" s="15">
        <f>[20]Dezembro!$H$8</f>
        <v>20.88</v>
      </c>
      <c r="F24" s="15">
        <f>[20]Dezembro!$H$9</f>
        <v>21.6</v>
      </c>
      <c r="G24" s="15">
        <f>[20]Dezembro!$H$10</f>
        <v>15.120000000000001</v>
      </c>
      <c r="H24" s="15">
        <f>[20]Dezembro!$H$11</f>
        <v>30.6</v>
      </c>
      <c r="I24" s="15">
        <f>[20]Dezembro!$H$12</f>
        <v>14.76</v>
      </c>
      <c r="J24" s="15">
        <f>[20]Dezembro!$H$13</f>
        <v>21.6</v>
      </c>
      <c r="K24" s="15">
        <f>[20]Dezembro!$H$14</f>
        <v>23.040000000000003</v>
      </c>
      <c r="L24" s="15">
        <f>[20]Dezembro!$H$15</f>
        <v>21.240000000000002</v>
      </c>
      <c r="M24" s="15">
        <f>[20]Dezembro!$H$16</f>
        <v>15.840000000000002</v>
      </c>
      <c r="N24" s="15">
        <f>[20]Dezembro!$H$17</f>
        <v>12.96</v>
      </c>
      <c r="O24" s="15">
        <f>[20]Dezembro!$H$18</f>
        <v>22.68</v>
      </c>
      <c r="P24" s="15">
        <f>[20]Dezembro!$H$19</f>
        <v>21.240000000000002</v>
      </c>
      <c r="Q24" s="15">
        <f>[20]Dezembro!$H$20</f>
        <v>18.36</v>
      </c>
      <c r="R24" s="15">
        <f>[20]Dezembro!$H$21</f>
        <v>16.920000000000002</v>
      </c>
      <c r="S24" s="15">
        <f>[20]Dezembro!$H$22</f>
        <v>13.68</v>
      </c>
      <c r="T24" s="15">
        <f>[20]Dezembro!$H$23</f>
        <v>19.8</v>
      </c>
      <c r="U24" s="15">
        <f>[20]Dezembro!$H$24</f>
        <v>18.36</v>
      </c>
      <c r="V24" s="15">
        <f>[20]Dezembro!$H$25</f>
        <v>17.28</v>
      </c>
      <c r="W24" s="15">
        <f>[20]Dezembro!$H$26</f>
        <v>11.520000000000001</v>
      </c>
      <c r="X24" s="15">
        <f>[20]Dezembro!$H$27</f>
        <v>16.920000000000002</v>
      </c>
      <c r="Y24" s="15">
        <f>[20]Dezembro!$H$28</f>
        <v>14.04</v>
      </c>
      <c r="Z24" s="15">
        <f>[20]Dezembro!$H$29</f>
        <v>18.36</v>
      </c>
      <c r="AA24" s="15">
        <f>[20]Dezembro!$H$30</f>
        <v>24.48</v>
      </c>
      <c r="AB24" s="15">
        <f>[20]Dezembro!$H$31</f>
        <v>20.52</v>
      </c>
      <c r="AC24" s="15">
        <f>[20]Dezembro!$H$32</f>
        <v>27</v>
      </c>
      <c r="AD24" s="15">
        <f>[20]Dezembro!$H$33</f>
        <v>20.88</v>
      </c>
      <c r="AE24" s="15">
        <f>[20]Dezembro!$H$34</f>
        <v>19.079999999999998</v>
      </c>
      <c r="AF24" s="15">
        <f>[20]Dezembro!$H$35</f>
        <v>12.24</v>
      </c>
      <c r="AG24" s="30">
        <f>MAX(B24:AF24)</f>
        <v>33.480000000000004</v>
      </c>
    </row>
    <row r="25" spans="1:33" ht="17.100000000000001" customHeight="1" x14ac:dyDescent="0.2">
      <c r="A25" s="14" t="s">
        <v>15</v>
      </c>
      <c r="B25" s="15">
        <f>[21]Dezembro!$H$5</f>
        <v>23.759999999999998</v>
      </c>
      <c r="C25" s="15">
        <f>[21]Dezembro!$H$6</f>
        <v>21.6</v>
      </c>
      <c r="D25" s="15">
        <f>[21]Dezembro!$H$7</f>
        <v>14.76</v>
      </c>
      <c r="E25" s="15">
        <f>[21]Dezembro!$H$8</f>
        <v>13.32</v>
      </c>
      <c r="F25" s="15">
        <f>[21]Dezembro!$H$9</f>
        <v>14.04</v>
      </c>
      <c r="G25" s="15">
        <f>[21]Dezembro!$H$10</f>
        <v>18</v>
      </c>
      <c r="H25" s="15">
        <f>[21]Dezembro!$H$11</f>
        <v>12.24</v>
      </c>
      <c r="I25" s="15">
        <f>[21]Dezembro!$H$12</f>
        <v>15.840000000000002</v>
      </c>
      <c r="J25" s="15">
        <f>[21]Dezembro!$H$13</f>
        <v>15.840000000000002</v>
      </c>
      <c r="K25" s="15">
        <f>[21]Dezembro!$H$14</f>
        <v>19.440000000000001</v>
      </c>
      <c r="L25" s="15">
        <f>[21]Dezembro!$H$15</f>
        <v>17.64</v>
      </c>
      <c r="M25" s="15">
        <f>[21]Dezembro!$H$16</f>
        <v>10.8</v>
      </c>
      <c r="N25" s="15">
        <f>[21]Dezembro!$H$17</f>
        <v>17.64</v>
      </c>
      <c r="O25" s="15">
        <f>[21]Dezembro!$H$18</f>
        <v>19.440000000000001</v>
      </c>
      <c r="P25" s="15">
        <f>[21]Dezembro!$H$19</f>
        <v>13.68</v>
      </c>
      <c r="Q25" s="15">
        <f>[21]Dezembro!$H$20</f>
        <v>28.8</v>
      </c>
      <c r="R25" s="15">
        <f>[21]Dezembro!$H$21</f>
        <v>18.720000000000002</v>
      </c>
      <c r="S25" s="15">
        <f>[21]Dezembro!$H$22</f>
        <v>22.68</v>
      </c>
      <c r="T25" s="15">
        <f>[21]Dezembro!$H$23</f>
        <v>15.840000000000002</v>
      </c>
      <c r="U25" s="15">
        <f>[21]Dezembro!$H$24</f>
        <v>14.76</v>
      </c>
      <c r="V25" s="15">
        <f>[21]Dezembro!$H$25</f>
        <v>15.840000000000002</v>
      </c>
      <c r="W25" s="15">
        <f>[21]Dezembro!$H$26</f>
        <v>18</v>
      </c>
      <c r="X25" s="15">
        <f>[21]Dezembro!$H$27</f>
        <v>16.2</v>
      </c>
      <c r="Y25" s="15">
        <f>[21]Dezembro!$H$28</f>
        <v>16.920000000000002</v>
      </c>
      <c r="Z25" s="15">
        <f>[21]Dezembro!$H$29</f>
        <v>17.28</v>
      </c>
      <c r="AA25" s="15">
        <f>[21]Dezembro!$H$30</f>
        <v>18</v>
      </c>
      <c r="AB25" s="15">
        <f>[21]Dezembro!$H$31</f>
        <v>14.04</v>
      </c>
      <c r="AC25" s="15">
        <f>[21]Dezembro!$H$32</f>
        <v>12.24</v>
      </c>
      <c r="AD25" s="15">
        <f>[21]Dezembro!$H$33</f>
        <v>11.520000000000001</v>
      </c>
      <c r="AE25" s="15">
        <f>[21]Dezembro!$H$34</f>
        <v>13.68</v>
      </c>
      <c r="AF25" s="15">
        <f>[21]Dezembro!$H$35</f>
        <v>16.920000000000002</v>
      </c>
      <c r="AG25" s="30">
        <f t="shared" ref="AG25:AG32" si="2">MAX(B25:AF25)</f>
        <v>28.8</v>
      </c>
    </row>
    <row r="26" spans="1:33" ht="17.100000000000001" customHeight="1" x14ac:dyDescent="0.2">
      <c r="A26" s="14" t="s">
        <v>61</v>
      </c>
      <c r="B26" s="15">
        <f>[22]Dezembro!$H$5</f>
        <v>18.720000000000002</v>
      </c>
      <c r="C26" s="15">
        <f>[22]Dezembro!$H$6</f>
        <v>12.6</v>
      </c>
      <c r="D26" s="15">
        <f>[22]Dezembro!$H$7</f>
        <v>10.44</v>
      </c>
      <c r="E26" s="15">
        <f>[22]Dezembro!$H$8</f>
        <v>10.8</v>
      </c>
      <c r="F26" s="15">
        <f>[22]Dezembro!$H$9</f>
        <v>11.879999999999999</v>
      </c>
      <c r="G26" s="15">
        <f>[22]Dezembro!$H$10</f>
        <v>14.04</v>
      </c>
      <c r="H26" s="15">
        <f>[22]Dezembro!$H$11</f>
        <v>17.64</v>
      </c>
      <c r="I26" s="15">
        <f>[22]Dezembro!$H$12</f>
        <v>18.720000000000002</v>
      </c>
      <c r="J26" s="15">
        <f>[22]Dezembro!$H$13</f>
        <v>14.4</v>
      </c>
      <c r="K26" s="15">
        <f>[22]Dezembro!$H$14</f>
        <v>12.6</v>
      </c>
      <c r="L26" s="15">
        <f>[22]Dezembro!$H$15</f>
        <v>9.3600000000000012</v>
      </c>
      <c r="M26" s="15">
        <f>[22]Dezembro!$H$16</f>
        <v>7.2</v>
      </c>
      <c r="N26" s="15">
        <f>[22]Dezembro!$H$17</f>
        <v>13.68</v>
      </c>
      <c r="O26" s="15">
        <f>[22]Dezembro!$H$18</f>
        <v>20.16</v>
      </c>
      <c r="P26" s="15">
        <f>[22]Dezembro!$H$19</f>
        <v>15.840000000000002</v>
      </c>
      <c r="Q26" s="15">
        <f>[22]Dezembro!$H$20</f>
        <v>14.04</v>
      </c>
      <c r="R26" s="15">
        <f>[22]Dezembro!$H$21</f>
        <v>14.76</v>
      </c>
      <c r="S26" s="15">
        <f>[22]Dezembro!$H$22</f>
        <v>15.48</v>
      </c>
      <c r="T26" s="15">
        <f>[22]Dezembro!$H$23</f>
        <v>14.76</v>
      </c>
      <c r="U26" s="15">
        <f>[22]Dezembro!$H$24</f>
        <v>10.8</v>
      </c>
      <c r="V26" s="15">
        <f>[22]Dezembro!$H$25</f>
        <v>12.96</v>
      </c>
      <c r="W26" s="15">
        <f>[22]Dezembro!$H$26</f>
        <v>17.28</v>
      </c>
      <c r="X26" s="15">
        <f>[22]Dezembro!$H$27</f>
        <v>14.76</v>
      </c>
      <c r="Y26" s="15">
        <f>[22]Dezembro!$H$28</f>
        <v>18</v>
      </c>
      <c r="Z26" s="15">
        <f>[22]Dezembro!$H$29</f>
        <v>18.720000000000002</v>
      </c>
      <c r="AA26" s="15">
        <f>[22]Dezembro!$H$30</f>
        <v>19.440000000000001</v>
      </c>
      <c r="AB26" s="15">
        <f>[22]Dezembro!$H$31</f>
        <v>14.76</v>
      </c>
      <c r="AC26" s="15">
        <f>[22]Dezembro!$H$32</f>
        <v>14.4</v>
      </c>
      <c r="AD26" s="15">
        <f>[22]Dezembro!$H$33</f>
        <v>8.64</v>
      </c>
      <c r="AE26" s="15">
        <f>[22]Dezembro!$H$34</f>
        <v>16.559999999999999</v>
      </c>
      <c r="AF26" s="15">
        <f>[22]Dezembro!$H$35</f>
        <v>14.04</v>
      </c>
      <c r="AG26" s="30">
        <f t="shared" si="2"/>
        <v>20.16</v>
      </c>
    </row>
    <row r="27" spans="1:33" ht="17.100000000000001" customHeight="1" x14ac:dyDescent="0.2">
      <c r="A27" s="14" t="s">
        <v>17</v>
      </c>
      <c r="B27" s="15">
        <f>[23]Dezembro!$H$5</f>
        <v>12.96</v>
      </c>
      <c r="C27" s="15">
        <f>[23]Dezembro!$H$6</f>
        <v>15.48</v>
      </c>
      <c r="D27" s="15">
        <f>[23]Dezembro!$H$7</f>
        <v>19.8</v>
      </c>
      <c r="E27" s="15">
        <f>[23]Dezembro!$H$8</f>
        <v>15.840000000000002</v>
      </c>
      <c r="F27" s="15">
        <f>[23]Dezembro!$H$9</f>
        <v>19.440000000000001</v>
      </c>
      <c r="G27" s="15">
        <f>[23]Dezembro!$H$10</f>
        <v>20.52</v>
      </c>
      <c r="H27" s="15">
        <f>[23]Dezembro!$H$11</f>
        <v>16.2</v>
      </c>
      <c r="I27" s="15">
        <f>[23]Dezembro!$H$12</f>
        <v>23.759999999999998</v>
      </c>
      <c r="J27" s="15">
        <f>[23]Dezembro!$H$13</f>
        <v>28.8</v>
      </c>
      <c r="K27" s="15">
        <f>[23]Dezembro!$H$14</f>
        <v>26.64</v>
      </c>
      <c r="L27" s="15">
        <f>[23]Dezembro!$H$15</f>
        <v>24.840000000000003</v>
      </c>
      <c r="M27" s="15">
        <f>[23]Dezembro!$H$16</f>
        <v>15.120000000000001</v>
      </c>
      <c r="N27" s="15">
        <f>[23]Dezembro!$H$17</f>
        <v>16.2</v>
      </c>
      <c r="O27" s="15">
        <f>[23]Dezembro!$H$18</f>
        <v>16.920000000000002</v>
      </c>
      <c r="P27" s="15">
        <f>[23]Dezembro!$H$19</f>
        <v>11.16</v>
      </c>
      <c r="Q27" s="15">
        <f>[23]Dezembro!$H$20</f>
        <v>14.4</v>
      </c>
      <c r="R27" s="15">
        <f>[23]Dezembro!$H$21</f>
        <v>14.76</v>
      </c>
      <c r="S27" s="15">
        <f>[23]Dezembro!$H$22</f>
        <v>18.36</v>
      </c>
      <c r="T27" s="15">
        <f>[23]Dezembro!$H$23</f>
        <v>14.76</v>
      </c>
      <c r="U27" s="15">
        <f>[23]Dezembro!$H$24</f>
        <v>11.16</v>
      </c>
      <c r="V27" s="15">
        <f>[23]Dezembro!$H$25</f>
        <v>20.88</v>
      </c>
      <c r="W27" s="15">
        <f>[23]Dezembro!$H$26</f>
        <v>12.6</v>
      </c>
      <c r="X27" s="15">
        <f>[23]Dezembro!$H$27</f>
        <v>24.840000000000003</v>
      </c>
      <c r="Y27" s="15">
        <f>[23]Dezembro!$H$28</f>
        <v>17.28</v>
      </c>
      <c r="Z27" s="15">
        <f>[23]Dezembro!$H$29</f>
        <v>14.76</v>
      </c>
      <c r="AA27" s="15">
        <f>[23]Dezembro!$H$30</f>
        <v>18</v>
      </c>
      <c r="AB27" s="15">
        <f>[23]Dezembro!$H$31</f>
        <v>15.840000000000002</v>
      </c>
      <c r="AC27" s="15">
        <f>[23]Dezembro!$H$32</f>
        <v>12.24</v>
      </c>
      <c r="AD27" s="15">
        <f>[23]Dezembro!$H$33</f>
        <v>20.16</v>
      </c>
      <c r="AE27" s="15">
        <f>[23]Dezembro!$H$34</f>
        <v>24.48</v>
      </c>
      <c r="AF27" s="15">
        <f>[23]Dezembro!$H$35</f>
        <v>14.04</v>
      </c>
      <c r="AG27" s="30">
        <f t="shared" si="2"/>
        <v>28.8</v>
      </c>
    </row>
    <row r="28" spans="1:33" ht="17.100000000000001" customHeight="1" x14ac:dyDescent="0.2">
      <c r="A28" s="14" t="s">
        <v>18</v>
      </c>
      <c r="B28" s="15">
        <f>[24]Dezembro!$H$5</f>
        <v>6.84</v>
      </c>
      <c r="C28" s="15">
        <f>[24]Dezembro!$H$6</f>
        <v>1.4400000000000002</v>
      </c>
      <c r="D28" s="15">
        <f>[24]Dezembro!$H$7</f>
        <v>15.48</v>
      </c>
      <c r="E28" s="15">
        <f>[24]Dezembro!$H$8</f>
        <v>24.48</v>
      </c>
      <c r="F28" s="15">
        <f>[24]Dezembro!$H$9</f>
        <v>22.68</v>
      </c>
      <c r="G28" s="15">
        <f>[24]Dezembro!$H$10</f>
        <v>26.28</v>
      </c>
      <c r="H28" s="15">
        <f>[24]Dezembro!$H$11</f>
        <v>26.64</v>
      </c>
      <c r="I28" s="15">
        <f>[24]Dezembro!$H$12</f>
        <v>22.68</v>
      </c>
      <c r="J28" s="15">
        <f>[24]Dezembro!$H$13</f>
        <v>19.079999999999998</v>
      </c>
      <c r="K28" s="15">
        <f>[24]Dezembro!$H$14</f>
        <v>29.52</v>
      </c>
      <c r="L28" s="15">
        <f>[24]Dezembro!$H$15</f>
        <v>27.720000000000002</v>
      </c>
      <c r="M28" s="15">
        <f>[24]Dezembro!$H$16</f>
        <v>22.32</v>
      </c>
      <c r="N28" s="15">
        <f>[24]Dezembro!$H$17</f>
        <v>27</v>
      </c>
      <c r="O28" s="15">
        <f>[24]Dezembro!$H$18</f>
        <v>5.7600000000000007</v>
      </c>
      <c r="P28" s="15">
        <f>[24]Dezembro!$H$19</f>
        <v>11.520000000000001</v>
      </c>
      <c r="Q28" s="15">
        <f>[24]Dezembro!$H$20</f>
        <v>10.8</v>
      </c>
      <c r="R28" s="15">
        <f>[24]Dezembro!$H$21</f>
        <v>14.76</v>
      </c>
      <c r="S28" s="15">
        <f>[24]Dezembro!$H$22</f>
        <v>4.32</v>
      </c>
      <c r="T28" s="15">
        <f>[24]Dezembro!$H$23</f>
        <v>10.8</v>
      </c>
      <c r="U28" s="15">
        <f>[24]Dezembro!$H$24</f>
        <v>21.6</v>
      </c>
      <c r="V28" s="15">
        <f>[24]Dezembro!$H$25</f>
        <v>6.12</v>
      </c>
      <c r="W28" s="15">
        <f>[24]Dezembro!$H$26</f>
        <v>5.04</v>
      </c>
      <c r="X28" s="15">
        <f>[24]Dezembro!$H$27</f>
        <v>1.08</v>
      </c>
      <c r="Y28" s="15">
        <f>[24]Dezembro!$H$28</f>
        <v>6.12</v>
      </c>
      <c r="Z28" s="15">
        <f>[24]Dezembro!$H$29</f>
        <v>12.6</v>
      </c>
      <c r="AA28" s="15">
        <f>[24]Dezembro!$H$30</f>
        <v>5.04</v>
      </c>
      <c r="AB28" s="15">
        <f>[24]Dezembro!$H$31</f>
        <v>15.48</v>
      </c>
      <c r="AC28" s="15">
        <f>[24]Dezembro!$H$32</f>
        <v>0</v>
      </c>
      <c r="AD28" s="15">
        <f>[24]Dezembro!$H$33</f>
        <v>0.36000000000000004</v>
      </c>
      <c r="AE28" s="15">
        <f>[24]Dezembro!$H$34</f>
        <v>7.2</v>
      </c>
      <c r="AF28" s="15">
        <f>[24]Dezembro!$H$35</f>
        <v>10.8</v>
      </c>
      <c r="AG28" s="30">
        <f t="shared" si="2"/>
        <v>29.52</v>
      </c>
    </row>
    <row r="29" spans="1:33" ht="17.100000000000001" customHeight="1" x14ac:dyDescent="0.2">
      <c r="A29" s="14" t="s">
        <v>19</v>
      </c>
      <c r="B29" s="15">
        <f>[25]Dezembro!$H$5</f>
        <v>20.88</v>
      </c>
      <c r="C29" s="15">
        <f>[25]Dezembro!$H$6</f>
        <v>20.16</v>
      </c>
      <c r="D29" s="15">
        <f>[25]Dezembro!$H$7</f>
        <v>20.52</v>
      </c>
      <c r="E29" s="15">
        <f>[25]Dezembro!$H$8</f>
        <v>11.16</v>
      </c>
      <c r="F29" s="15">
        <f>[25]Dezembro!$H$9</f>
        <v>11.879999999999999</v>
      </c>
      <c r="G29" s="15">
        <f>[25]Dezembro!$H$10</f>
        <v>19.8</v>
      </c>
      <c r="H29" s="15">
        <f>[25]Dezembro!$H$11</f>
        <v>13.68</v>
      </c>
      <c r="I29" s="15">
        <f>[25]Dezembro!$H$12</f>
        <v>14.76</v>
      </c>
      <c r="J29" s="15">
        <f>[25]Dezembro!$H$13</f>
        <v>11.879999999999999</v>
      </c>
      <c r="K29" s="15">
        <f>[25]Dezembro!$H$14</f>
        <v>14.4</v>
      </c>
      <c r="L29" s="15">
        <f>[25]Dezembro!$H$15</f>
        <v>11.520000000000001</v>
      </c>
      <c r="M29" s="15">
        <f>[25]Dezembro!$H$16</f>
        <v>8.64</v>
      </c>
      <c r="N29" s="15">
        <f>[25]Dezembro!$H$17</f>
        <v>10.8</v>
      </c>
      <c r="O29" s="15">
        <f>[25]Dezembro!$H$18</f>
        <v>20.88</v>
      </c>
      <c r="P29" s="15">
        <f>[25]Dezembro!$H$19</f>
        <v>13.68</v>
      </c>
      <c r="Q29" s="15">
        <f>[25]Dezembro!$H$20</f>
        <v>22.32</v>
      </c>
      <c r="R29" s="15">
        <f>[25]Dezembro!$H$21</f>
        <v>24.12</v>
      </c>
      <c r="S29" s="15">
        <f>[25]Dezembro!$H$22</f>
        <v>18</v>
      </c>
      <c r="T29" s="15">
        <f>[25]Dezembro!$H$23</f>
        <v>19.440000000000001</v>
      </c>
      <c r="U29" s="15">
        <f>[25]Dezembro!$H$24</f>
        <v>15.120000000000001</v>
      </c>
      <c r="V29" s="15">
        <f>[25]Dezembro!$H$25</f>
        <v>18.720000000000002</v>
      </c>
      <c r="W29" s="15">
        <f>[25]Dezembro!$H$26</f>
        <v>16.559999999999999</v>
      </c>
      <c r="X29" s="15">
        <f>[25]Dezembro!$H$27</f>
        <v>18</v>
      </c>
      <c r="Y29" s="15">
        <f>[25]Dezembro!$H$28</f>
        <v>12.6</v>
      </c>
      <c r="Z29" s="15">
        <f>[25]Dezembro!$H$29</f>
        <v>15.840000000000002</v>
      </c>
      <c r="AA29" s="15">
        <f>[25]Dezembro!$H$30</f>
        <v>19.079999999999998</v>
      </c>
      <c r="AB29" s="15">
        <f>[25]Dezembro!$H$31</f>
        <v>16.559999999999999</v>
      </c>
      <c r="AC29" s="15">
        <f>[25]Dezembro!$H$32</f>
        <v>14.4</v>
      </c>
      <c r="AD29" s="15">
        <f>[25]Dezembro!$H$33</f>
        <v>17.64</v>
      </c>
      <c r="AE29" s="15">
        <f>[25]Dezembro!$H$34</f>
        <v>12.24</v>
      </c>
      <c r="AF29" s="15">
        <f>[25]Dezembro!$H$35</f>
        <v>14.76</v>
      </c>
      <c r="AG29" s="30">
        <f t="shared" si="2"/>
        <v>24.12</v>
      </c>
    </row>
    <row r="30" spans="1:33" ht="17.100000000000001" customHeight="1" x14ac:dyDescent="0.2">
      <c r="A30" s="14" t="s">
        <v>31</v>
      </c>
      <c r="B30" s="15">
        <f>[26]Dezembro!$H$5</f>
        <v>11.520000000000001</v>
      </c>
      <c r="C30" s="15">
        <f>[26]Dezembro!$H$6</f>
        <v>20.88</v>
      </c>
      <c r="D30" s="15">
        <f>[26]Dezembro!$H$7</f>
        <v>11.16</v>
      </c>
      <c r="E30" s="15">
        <f>[26]Dezembro!$H$8</f>
        <v>16.559999999999999</v>
      </c>
      <c r="F30" s="15">
        <f>[26]Dezembro!$H$9</f>
        <v>13.32</v>
      </c>
      <c r="G30" s="15">
        <f>[26]Dezembro!$H$10</f>
        <v>18</v>
      </c>
      <c r="H30" s="15">
        <f>[26]Dezembro!$H$11</f>
        <v>20.52</v>
      </c>
      <c r="I30" s="15">
        <f>[26]Dezembro!$H$12</f>
        <v>18.36</v>
      </c>
      <c r="J30" s="15">
        <f>[26]Dezembro!$H$13</f>
        <v>19.079999999999998</v>
      </c>
      <c r="K30" s="15">
        <f>[26]Dezembro!$H$14</f>
        <v>18.36</v>
      </c>
      <c r="L30" s="15">
        <f>[26]Dezembro!$H$15</f>
        <v>15.48</v>
      </c>
      <c r="M30" s="15">
        <f>[26]Dezembro!$H$16</f>
        <v>12.6</v>
      </c>
      <c r="N30" s="15">
        <f>[26]Dezembro!$H$17</f>
        <v>18</v>
      </c>
      <c r="O30" s="15">
        <f>[26]Dezembro!$H$18</f>
        <v>18.36</v>
      </c>
      <c r="P30" s="15">
        <f>[26]Dezembro!$H$19</f>
        <v>16.559999999999999</v>
      </c>
      <c r="Q30" s="15">
        <f>[26]Dezembro!$H$20</f>
        <v>15.840000000000002</v>
      </c>
      <c r="R30" s="15">
        <f>[26]Dezembro!$H$21</f>
        <v>25.2</v>
      </c>
      <c r="S30" s="15">
        <f>[26]Dezembro!$H$22</f>
        <v>17.64</v>
      </c>
      <c r="T30" s="15">
        <f>[26]Dezembro!$H$23</f>
        <v>16.920000000000002</v>
      </c>
      <c r="U30" s="15">
        <f>[26]Dezembro!$H$24</f>
        <v>16.920000000000002</v>
      </c>
      <c r="V30" s="15">
        <f>[26]Dezembro!$H$25</f>
        <v>12.24</v>
      </c>
      <c r="W30" s="15">
        <f>[26]Dezembro!$H$26</f>
        <v>15.48</v>
      </c>
      <c r="X30" s="15">
        <f>[26]Dezembro!$H$27</f>
        <v>16.559999999999999</v>
      </c>
      <c r="Y30" s="15">
        <f>[26]Dezembro!$H$28</f>
        <v>11.16</v>
      </c>
      <c r="Z30" s="15">
        <f>[26]Dezembro!$H$29</f>
        <v>17.28</v>
      </c>
      <c r="AA30" s="15">
        <f>[26]Dezembro!$H$30</f>
        <v>18</v>
      </c>
      <c r="AB30" s="15">
        <f>[26]Dezembro!$H$31</f>
        <v>21.240000000000002</v>
      </c>
      <c r="AC30" s="15">
        <f>[26]Dezembro!$H$32</f>
        <v>9.3600000000000012</v>
      </c>
      <c r="AD30" s="15">
        <f>[26]Dezembro!$H$33</f>
        <v>12.96</v>
      </c>
      <c r="AE30" s="15">
        <f>[26]Dezembro!$H$34</f>
        <v>14.76</v>
      </c>
      <c r="AF30" s="15">
        <f>[26]Dezembro!$H$35</f>
        <v>13.32</v>
      </c>
      <c r="AG30" s="30">
        <f t="shared" si="2"/>
        <v>25.2</v>
      </c>
    </row>
    <row r="31" spans="1:33" ht="17.100000000000001" customHeight="1" x14ac:dyDescent="0.2">
      <c r="A31" s="14" t="s">
        <v>51</v>
      </c>
      <c r="B31" s="15">
        <f>[27]Dezembro!$H$5</f>
        <v>18</v>
      </c>
      <c r="C31" s="15">
        <f>[27]Dezembro!$H$6</f>
        <v>28.8</v>
      </c>
      <c r="D31" s="15">
        <f>[27]Dezembro!$H$7</f>
        <v>16.559999999999999</v>
      </c>
      <c r="E31" s="15">
        <f>[27]Dezembro!$H$8</f>
        <v>27</v>
      </c>
      <c r="F31" s="15">
        <f>[27]Dezembro!$H$9</f>
        <v>25.2</v>
      </c>
      <c r="G31" s="15">
        <f>[27]Dezembro!$H$10</f>
        <v>25.56</v>
      </c>
      <c r="H31" s="15">
        <f>[27]Dezembro!$H$11</f>
        <v>26.28</v>
      </c>
      <c r="I31" s="15">
        <f>[27]Dezembro!$H$12</f>
        <v>21.96</v>
      </c>
      <c r="J31" s="15">
        <f>[27]Dezembro!$H$13</f>
        <v>34.200000000000003</v>
      </c>
      <c r="K31" s="15">
        <f>[27]Dezembro!$H$14</f>
        <v>27</v>
      </c>
      <c r="L31" s="15">
        <f>[27]Dezembro!$H$15</f>
        <v>24.12</v>
      </c>
      <c r="M31" s="15">
        <f>[27]Dezembro!$H$16</f>
        <v>22.32</v>
      </c>
      <c r="N31" s="15">
        <f>[27]Dezembro!$H$17</f>
        <v>21.6</v>
      </c>
      <c r="O31" s="15">
        <f>[27]Dezembro!$H$18</f>
        <v>19.079999999999998</v>
      </c>
      <c r="P31" s="15">
        <f>[27]Dezembro!$H$19</f>
        <v>25.92</v>
      </c>
      <c r="Q31" s="15">
        <f>[27]Dezembro!$H$20</f>
        <v>25.92</v>
      </c>
      <c r="R31" s="15">
        <f>[27]Dezembro!$H$21</f>
        <v>26.64</v>
      </c>
      <c r="S31" s="15">
        <f>[27]Dezembro!$H$22</f>
        <v>25.92</v>
      </c>
      <c r="T31" s="15">
        <f>[27]Dezembro!$H$23</f>
        <v>20.16</v>
      </c>
      <c r="U31" s="15">
        <f>[27]Dezembro!$H$24</f>
        <v>16.920000000000002</v>
      </c>
      <c r="V31" s="15">
        <f>[27]Dezembro!$H$25</f>
        <v>26.64</v>
      </c>
      <c r="W31" s="15">
        <f>[27]Dezembro!$H$26</f>
        <v>22.32</v>
      </c>
      <c r="X31" s="15">
        <f>[27]Dezembro!$H$27</f>
        <v>18.720000000000002</v>
      </c>
      <c r="Y31" s="15">
        <f>[27]Dezembro!$H$28</f>
        <v>24.48</v>
      </c>
      <c r="Z31" s="15">
        <f>[27]Dezembro!$H$29</f>
        <v>27.36</v>
      </c>
      <c r="AA31" s="15">
        <f>[27]Dezembro!$H$30</f>
        <v>19.440000000000001</v>
      </c>
      <c r="AB31" s="15">
        <f>[27]Dezembro!$H$31</f>
        <v>18</v>
      </c>
      <c r="AC31" s="15">
        <f>[27]Dezembro!$H$32</f>
        <v>36.72</v>
      </c>
      <c r="AD31" s="15">
        <f>[27]Dezembro!$H$33</f>
        <v>19.079999999999998</v>
      </c>
      <c r="AE31" s="15">
        <f>[27]Dezembro!$H$34</f>
        <v>12.96</v>
      </c>
      <c r="AF31" s="15">
        <f>[27]Dezembro!$H$35</f>
        <v>16.559999999999999</v>
      </c>
      <c r="AG31" s="30">
        <f>MAX(B31:AF31)</f>
        <v>36.72</v>
      </c>
    </row>
    <row r="32" spans="1:33" ht="17.100000000000001" customHeight="1" x14ac:dyDescent="0.2">
      <c r="A32" s="14" t="s">
        <v>20</v>
      </c>
      <c r="B32" s="15">
        <f>[28]Dezembro!$H$5</f>
        <v>10.08</v>
      </c>
      <c r="C32" s="15">
        <f>[28]Dezembro!$H$6</f>
        <v>11.16</v>
      </c>
      <c r="D32" s="15">
        <f>[28]Dezembro!$H$7</f>
        <v>19.8</v>
      </c>
      <c r="E32" s="15">
        <f>[28]Dezembro!$H$8</f>
        <v>13.32</v>
      </c>
      <c r="F32" s="15">
        <f>[28]Dezembro!$H$9</f>
        <v>17.64</v>
      </c>
      <c r="G32" s="15">
        <f>[28]Dezembro!$H$10</f>
        <v>14.76</v>
      </c>
      <c r="H32" s="15">
        <f>[28]Dezembro!$H$11</f>
        <v>22.32</v>
      </c>
      <c r="I32" s="15">
        <f>[28]Dezembro!$H$12</f>
        <v>17.28</v>
      </c>
      <c r="J32" s="15">
        <f>[28]Dezembro!$H$13</f>
        <v>29.16</v>
      </c>
      <c r="K32" s="15">
        <f>[28]Dezembro!$H$14</f>
        <v>11.520000000000001</v>
      </c>
      <c r="L32" s="15">
        <f>[28]Dezembro!$H$15</f>
        <v>20.16</v>
      </c>
      <c r="M32" s="15">
        <f>[28]Dezembro!$H$16</f>
        <v>16.920000000000002</v>
      </c>
      <c r="N32" s="15">
        <f>[28]Dezembro!$H$17</f>
        <v>14.76</v>
      </c>
      <c r="O32" s="15">
        <f>[28]Dezembro!$H$18</f>
        <v>11.16</v>
      </c>
      <c r="P32" s="15">
        <f>[28]Dezembro!$H$19</f>
        <v>13.32</v>
      </c>
      <c r="Q32" s="15">
        <f>[28]Dezembro!$H$20</f>
        <v>13.68</v>
      </c>
      <c r="R32" s="15">
        <f>[28]Dezembro!$H$21</f>
        <v>11.879999999999999</v>
      </c>
      <c r="S32" s="15">
        <f>[28]Dezembro!$H$22</f>
        <v>15.48</v>
      </c>
      <c r="T32" s="15">
        <f>[28]Dezembro!$H$23</f>
        <v>22.68</v>
      </c>
      <c r="U32" s="15">
        <f>[28]Dezembro!$H$24</f>
        <v>13.68</v>
      </c>
      <c r="V32" s="15">
        <f>[28]Dezembro!$H$25</f>
        <v>12.96</v>
      </c>
      <c r="W32" s="15">
        <f>[28]Dezembro!$H$26</f>
        <v>12.24</v>
      </c>
      <c r="X32" s="15">
        <f>[28]Dezembro!$H$27</f>
        <v>11.16</v>
      </c>
      <c r="Y32" s="15">
        <f>[28]Dezembro!$H$28</f>
        <v>10.44</v>
      </c>
      <c r="Z32" s="15">
        <f>[28]Dezembro!$H$29</f>
        <v>13.68</v>
      </c>
      <c r="AA32" s="15">
        <f>[28]Dezembro!$H$30</f>
        <v>11.879999999999999</v>
      </c>
      <c r="AB32" s="15">
        <f>[28]Dezembro!$H$31</f>
        <v>12.6</v>
      </c>
      <c r="AC32" s="15">
        <f>[28]Dezembro!$H$32</f>
        <v>9.3600000000000012</v>
      </c>
      <c r="AD32" s="15">
        <f>[28]Dezembro!$H$33</f>
        <v>11.879999999999999</v>
      </c>
      <c r="AE32" s="15">
        <f>[28]Dezembro!$H$34</f>
        <v>13.68</v>
      </c>
      <c r="AF32" s="15">
        <f>[28]Dezembro!$H$35</f>
        <v>10.8</v>
      </c>
      <c r="AG32" s="30">
        <f t="shared" si="2"/>
        <v>29.16</v>
      </c>
    </row>
    <row r="33" spans="1:33" s="5" customFormat="1" ht="17.100000000000001" customHeight="1" thickBot="1" x14ac:dyDescent="0.25">
      <c r="A33" s="24" t="s">
        <v>33</v>
      </c>
      <c r="B33" s="25">
        <f t="shared" ref="B33:AG33" si="3">MAX(B5:B32)</f>
        <v>26.64</v>
      </c>
      <c r="C33" s="25">
        <f t="shared" si="3"/>
        <v>28.8</v>
      </c>
      <c r="D33" s="25">
        <f t="shared" si="3"/>
        <v>33.480000000000004</v>
      </c>
      <c r="E33" s="25">
        <f t="shared" si="3"/>
        <v>27</v>
      </c>
      <c r="F33" s="25">
        <f t="shared" si="3"/>
        <v>25.56</v>
      </c>
      <c r="G33" s="25">
        <f t="shared" si="3"/>
        <v>28.08</v>
      </c>
      <c r="H33" s="25">
        <f t="shared" si="3"/>
        <v>30.6</v>
      </c>
      <c r="I33" s="25">
        <f t="shared" si="3"/>
        <v>32.76</v>
      </c>
      <c r="J33" s="25">
        <f t="shared" si="3"/>
        <v>34.200000000000003</v>
      </c>
      <c r="K33" s="25">
        <f t="shared" si="3"/>
        <v>29.52</v>
      </c>
      <c r="L33" s="25">
        <f t="shared" si="3"/>
        <v>27.720000000000002</v>
      </c>
      <c r="M33" s="25">
        <f t="shared" si="3"/>
        <v>24.840000000000003</v>
      </c>
      <c r="N33" s="25">
        <f t="shared" si="3"/>
        <v>27.36</v>
      </c>
      <c r="O33" s="25">
        <f t="shared" si="3"/>
        <v>46.440000000000005</v>
      </c>
      <c r="P33" s="25">
        <f t="shared" si="3"/>
        <v>28.08</v>
      </c>
      <c r="Q33" s="25">
        <f t="shared" si="3"/>
        <v>34.56</v>
      </c>
      <c r="R33" s="25">
        <f t="shared" si="3"/>
        <v>27.36</v>
      </c>
      <c r="S33" s="25">
        <f t="shared" si="3"/>
        <v>25.92</v>
      </c>
      <c r="T33" s="25">
        <f t="shared" si="3"/>
        <v>29.52</v>
      </c>
      <c r="U33" s="25">
        <f t="shared" si="3"/>
        <v>27.36</v>
      </c>
      <c r="V33" s="25">
        <f t="shared" si="3"/>
        <v>26.64</v>
      </c>
      <c r="W33" s="25">
        <f t="shared" si="3"/>
        <v>26.28</v>
      </c>
      <c r="X33" s="25">
        <f t="shared" si="3"/>
        <v>24.840000000000003</v>
      </c>
      <c r="Y33" s="25">
        <f t="shared" si="3"/>
        <v>29.880000000000003</v>
      </c>
      <c r="Z33" s="25">
        <f t="shared" si="3"/>
        <v>27.36</v>
      </c>
      <c r="AA33" s="25">
        <f t="shared" si="3"/>
        <v>24.48</v>
      </c>
      <c r="AB33" s="25">
        <f t="shared" si="3"/>
        <v>26.28</v>
      </c>
      <c r="AC33" s="25">
        <f t="shared" si="3"/>
        <v>36.72</v>
      </c>
      <c r="AD33" s="25">
        <f t="shared" si="3"/>
        <v>23.759999999999998</v>
      </c>
      <c r="AE33" s="25">
        <f t="shared" si="3"/>
        <v>25.56</v>
      </c>
      <c r="AF33" s="25">
        <f t="shared" si="3"/>
        <v>23.040000000000003</v>
      </c>
      <c r="AG33" s="30">
        <f t="shared" si="3"/>
        <v>46.440000000000005</v>
      </c>
    </row>
    <row r="34" spans="1:33" x14ac:dyDescent="0.2">
      <c r="A34" s="83"/>
      <c r="B34" s="84"/>
      <c r="C34" s="84"/>
      <c r="D34" s="84" t="s">
        <v>64</v>
      </c>
      <c r="E34" s="84"/>
      <c r="F34" s="84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</row>
    <row r="35" spans="1:33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66"/>
    </row>
    <row r="36" spans="1:33" ht="13.5" thickBot="1" x14ac:dyDescent="0.25">
      <c r="A36" s="71"/>
      <c r="B36" s="73"/>
      <c r="C36" s="73"/>
      <c r="D36" s="73"/>
      <c r="E36" s="73"/>
      <c r="F36" s="73"/>
      <c r="G36" s="73"/>
      <c r="H36" s="73"/>
      <c r="I36" s="73"/>
      <c r="J36" s="78"/>
      <c r="K36" s="78"/>
      <c r="L36" s="78"/>
      <c r="M36" s="78" t="s">
        <v>54</v>
      </c>
      <c r="N36" s="78"/>
      <c r="O36" s="78"/>
      <c r="P36" s="78"/>
      <c r="Q36" s="73"/>
      <c r="R36" s="73"/>
      <c r="S36" s="73"/>
      <c r="T36" s="124" t="s">
        <v>67</v>
      </c>
      <c r="U36" s="124"/>
      <c r="V36" s="124"/>
      <c r="W36" s="124"/>
      <c r="X36" s="124"/>
      <c r="Y36" s="78"/>
      <c r="Z36" s="78"/>
      <c r="AA36" s="78"/>
      <c r="AB36" s="78"/>
      <c r="AC36" s="73"/>
      <c r="AD36" s="73"/>
      <c r="AE36" s="73"/>
      <c r="AF36" s="73"/>
      <c r="AG36" s="75"/>
    </row>
    <row r="39" spans="1:33" x14ac:dyDescent="0.2">
      <c r="N39" s="3" t="s">
        <v>52</v>
      </c>
    </row>
    <row r="40" spans="1:33" x14ac:dyDescent="0.2">
      <c r="G40" s="3" t="s">
        <v>52</v>
      </c>
      <c r="X40" s="3" t="s">
        <v>52</v>
      </c>
    </row>
    <row r="41" spans="1:33" x14ac:dyDescent="0.2">
      <c r="H41" s="3" t="s">
        <v>52</v>
      </c>
    </row>
    <row r="45" spans="1:33" x14ac:dyDescent="0.2">
      <c r="I45" s="3" t="s">
        <v>52</v>
      </c>
    </row>
  </sheetData>
  <sheetProtection password="C6EC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opLeftCell="A13" zoomScaleNormal="100" workbookViewId="0">
      <selection activeCell="AJ42" sqref="AJ42"/>
    </sheetView>
  </sheetViews>
  <sheetFormatPr defaultRowHeight="12.75" x14ac:dyDescent="0.2"/>
  <cols>
    <col min="1" max="1" width="20.7109375" style="2" bestFit="1" customWidth="1"/>
    <col min="2" max="2" width="3.5703125" style="2" customWidth="1"/>
    <col min="3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7" ht="20.100000000000001" customHeight="1" x14ac:dyDescent="0.2">
      <c r="A1" s="127" t="s">
        <v>29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</row>
    <row r="2" spans="1:37" s="4" customFormat="1" ht="15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7"/>
    </row>
    <row r="3" spans="1:37" s="5" customFormat="1" ht="14.25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52" t="s">
        <v>43</v>
      </c>
      <c r="AH3" s="10"/>
    </row>
    <row r="4" spans="1:37" s="5" customFormat="1" ht="12.75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52" t="s">
        <v>39</v>
      </c>
      <c r="AH4" s="10"/>
    </row>
    <row r="5" spans="1:37" s="5" customFormat="1" ht="13.5" customHeight="1" x14ac:dyDescent="0.2">
      <c r="A5" s="14" t="s">
        <v>47</v>
      </c>
      <c r="B5" s="17" t="str">
        <f>[1]Dezembro!$I$5</f>
        <v>SO</v>
      </c>
      <c r="C5" s="17" t="str">
        <f>[1]Dezembro!$I$6</f>
        <v>O</v>
      </c>
      <c r="D5" s="17" t="str">
        <f>[1]Dezembro!$I$7</f>
        <v>NE</v>
      </c>
      <c r="E5" s="17" t="str">
        <f>[1]Dezembro!$I$8</f>
        <v>N</v>
      </c>
      <c r="F5" s="17" t="str">
        <f>[1]Dezembro!$I$9</f>
        <v>NE</v>
      </c>
      <c r="G5" s="17" t="str">
        <f>[1]Dezembro!$I$10</f>
        <v>NO</v>
      </c>
      <c r="H5" s="17" t="str">
        <f>[1]Dezembro!$I$11</f>
        <v>NE</v>
      </c>
      <c r="I5" s="17" t="str">
        <f>[1]Dezembro!$I$12</f>
        <v>N</v>
      </c>
      <c r="J5" s="17" t="str">
        <f>[1]Dezembro!$I$13</f>
        <v>NE</v>
      </c>
      <c r="K5" s="17" t="str">
        <f>[1]Dezembro!$I$14</f>
        <v>L</v>
      </c>
      <c r="L5" s="17" t="str">
        <f>[1]Dezembro!$I$15</f>
        <v>NE</v>
      </c>
      <c r="M5" s="17" t="str">
        <f>[1]Dezembro!$I$16</f>
        <v>NE</v>
      </c>
      <c r="N5" s="17" t="str">
        <f>[1]Dezembro!$I$17</f>
        <v>NE</v>
      </c>
      <c r="O5" s="17" t="str">
        <f>[1]Dezembro!$I$18</f>
        <v>O</v>
      </c>
      <c r="P5" s="17" t="str">
        <f>[1]Dezembro!$I$19</f>
        <v>O</v>
      </c>
      <c r="Q5" s="17" t="str">
        <f>[1]Dezembro!$I$20</f>
        <v>SO</v>
      </c>
      <c r="R5" s="17" t="str">
        <f>[1]Dezembro!$I$21</f>
        <v>S</v>
      </c>
      <c r="S5" s="17" t="str">
        <f>[1]Dezembro!$I$22</f>
        <v>SE</v>
      </c>
      <c r="T5" s="17" t="str">
        <f>[1]Dezembro!$I$23</f>
        <v>SO</v>
      </c>
      <c r="U5" s="17" t="str">
        <f>[1]Dezembro!$I$24</f>
        <v>SO</v>
      </c>
      <c r="V5" s="17" t="str">
        <f>[1]Dezembro!$I$25</f>
        <v>S</v>
      </c>
      <c r="W5" s="17" t="str">
        <f>[1]Dezembro!$I$26</f>
        <v>SO</v>
      </c>
      <c r="X5" s="17" t="str">
        <f>[1]Dezembro!$I$27</f>
        <v>O</v>
      </c>
      <c r="Y5" s="17" t="str">
        <f>[1]Dezembro!$I$28</f>
        <v>O</v>
      </c>
      <c r="Z5" s="17" t="str">
        <f>[1]Dezembro!$I$29</f>
        <v>NE</v>
      </c>
      <c r="AA5" s="17" t="str">
        <f>[1]Dezembro!$I$30</f>
        <v>SE</v>
      </c>
      <c r="AB5" s="17" t="str">
        <f>[1]Dezembro!$I$31</f>
        <v>SE</v>
      </c>
      <c r="AC5" s="17" t="str">
        <f>[1]Dezembro!$I$32</f>
        <v>O</v>
      </c>
      <c r="AD5" s="17" t="str">
        <f>[1]Dezembro!$I$33</f>
        <v>SO</v>
      </c>
      <c r="AE5" s="17" t="str">
        <f>[1]Dezembro!$I$34</f>
        <v>S</v>
      </c>
      <c r="AF5" s="17" t="str">
        <f>[1]Dezembro!$I$35</f>
        <v>SE</v>
      </c>
      <c r="AG5" s="36" t="str">
        <f>[1]Dezembro!$I$36</f>
        <v>NE</v>
      </c>
      <c r="AH5" s="10"/>
      <c r="AK5" s="5" t="s">
        <v>52</v>
      </c>
    </row>
    <row r="6" spans="1:37" s="1" customFormat="1" ht="12.75" customHeight="1" x14ac:dyDescent="0.2">
      <c r="A6" s="14" t="s">
        <v>0</v>
      </c>
      <c r="B6" s="15" t="str">
        <f>[2]Dezembro!$I$5</f>
        <v>SO</v>
      </c>
      <c r="C6" s="15" t="str">
        <f>[2]Dezembro!$I$6</f>
        <v>SO</v>
      </c>
      <c r="D6" s="15" t="str">
        <f>[2]Dezembro!$I$7</f>
        <v>SO</v>
      </c>
      <c r="E6" s="15" t="str">
        <f>[2]Dezembro!$I$8</f>
        <v>SO</v>
      </c>
      <c r="F6" s="15" t="str">
        <f>[2]Dezembro!$I$9</f>
        <v>SO</v>
      </c>
      <c r="G6" s="15" t="str">
        <f>[2]Dezembro!$I$10</f>
        <v>SO</v>
      </c>
      <c r="H6" s="15" t="str">
        <f>[2]Dezembro!$I$11</f>
        <v>SO</v>
      </c>
      <c r="I6" s="15" t="str">
        <f>[2]Dezembro!$I$12</f>
        <v>SO</v>
      </c>
      <c r="J6" s="15" t="str">
        <f>[2]Dezembro!$I$13</f>
        <v>SO</v>
      </c>
      <c r="K6" s="15" t="str">
        <f>[2]Dezembro!$I$14</f>
        <v>SO</v>
      </c>
      <c r="L6" s="15" t="str">
        <f>[2]Dezembro!$I$15</f>
        <v>SO</v>
      </c>
      <c r="M6" s="15" t="str">
        <f>[2]Dezembro!$I$16</f>
        <v>SO</v>
      </c>
      <c r="N6" s="15" t="str">
        <f>[2]Dezembro!$I$17</f>
        <v>SO</v>
      </c>
      <c r="O6" s="15" t="str">
        <f>[2]Dezembro!$I$18</f>
        <v>SO</v>
      </c>
      <c r="P6" s="15" t="str">
        <f>[2]Dezembro!$I$19</f>
        <v>SO</v>
      </c>
      <c r="Q6" s="15" t="str">
        <f>[2]Dezembro!$I$20</f>
        <v>SO</v>
      </c>
      <c r="R6" s="15" t="str">
        <f>[2]Dezembro!$I$21</f>
        <v>SO</v>
      </c>
      <c r="S6" s="15" t="str">
        <f>[2]Dezembro!$I$22</f>
        <v>SO</v>
      </c>
      <c r="T6" s="17" t="str">
        <f>[2]Dezembro!$I$23</f>
        <v>SO</v>
      </c>
      <c r="U6" s="17" t="str">
        <f>[2]Dezembro!$I$24</f>
        <v>SO</v>
      </c>
      <c r="V6" s="17" t="str">
        <f>[2]Dezembro!$I$25</f>
        <v>SO</v>
      </c>
      <c r="W6" s="17" t="str">
        <f>[2]Dezembro!$I$26</f>
        <v>SO</v>
      </c>
      <c r="X6" s="17" t="str">
        <f>[2]Dezembro!$I$27</f>
        <v>SO</v>
      </c>
      <c r="Y6" s="17" t="str">
        <f>[2]Dezembro!$I$28</f>
        <v>SO</v>
      </c>
      <c r="Z6" s="17" t="str">
        <f>[2]Dezembro!$I$29</f>
        <v>SO</v>
      </c>
      <c r="AA6" s="17" t="str">
        <f>[2]Dezembro!$I$30</f>
        <v>SO</v>
      </c>
      <c r="AB6" s="17" t="str">
        <f>[2]Dezembro!$I$31</f>
        <v>SO</v>
      </c>
      <c r="AC6" s="17" t="str">
        <f>[2]Dezembro!$I$32</f>
        <v>SO</v>
      </c>
      <c r="AD6" s="17" t="str">
        <f>[2]Dezembro!$I$33</f>
        <v>SO</v>
      </c>
      <c r="AE6" s="17" t="str">
        <f>[2]Dezembro!$I$34</f>
        <v>SO</v>
      </c>
      <c r="AF6" s="17" t="str">
        <f>[2]Dezembro!$I$35</f>
        <v>SO</v>
      </c>
      <c r="AG6" s="36" t="str">
        <f>[2]Dezembro!$I$36</f>
        <v>SO</v>
      </c>
      <c r="AH6" s="2"/>
    </row>
    <row r="7" spans="1:37" ht="14.25" customHeight="1" x14ac:dyDescent="0.2">
      <c r="A7" s="14" t="s">
        <v>1</v>
      </c>
      <c r="B7" s="15" t="str">
        <f>[3]Dezembro!$I$5</f>
        <v>SE</v>
      </c>
      <c r="C7" s="15" t="str">
        <f>[3]Dezembro!$I$6</f>
        <v>NO</v>
      </c>
      <c r="D7" s="15" t="str">
        <f>[3]Dezembro!$I$7</f>
        <v>N</v>
      </c>
      <c r="E7" s="15" t="str">
        <f>[3]Dezembro!$I$8</f>
        <v>O</v>
      </c>
      <c r="F7" s="15" t="str">
        <f>[3]Dezembro!$I$9</f>
        <v>NO</v>
      </c>
      <c r="G7" s="15" t="str">
        <f>[3]Dezembro!$I$10</f>
        <v>NO</v>
      </c>
      <c r="H7" s="15" t="str">
        <f>[3]Dezembro!$I$11</f>
        <v>NO</v>
      </c>
      <c r="I7" s="15" t="str">
        <f>[3]Dezembro!$I$12</f>
        <v>NO</v>
      </c>
      <c r="J7" s="15" t="str">
        <f>[3]Dezembro!$I$13</f>
        <v>N</v>
      </c>
      <c r="K7" s="15" t="str">
        <f>[3]Dezembro!$I$14</f>
        <v>NO</v>
      </c>
      <c r="L7" s="15" t="str">
        <f>[3]Dezembro!$I$15</f>
        <v>NO</v>
      </c>
      <c r="M7" s="15" t="str">
        <f>[3]Dezembro!$I$16</f>
        <v>NO</v>
      </c>
      <c r="N7" s="15" t="str">
        <f>[3]Dezembro!$I$17</f>
        <v>NO</v>
      </c>
      <c r="O7" s="15" t="str">
        <f>[3]Dezembro!$I$18</f>
        <v>S</v>
      </c>
      <c r="P7" s="15" t="str">
        <f>[3]Dezembro!$I$19</f>
        <v>SE</v>
      </c>
      <c r="Q7" s="15" t="str">
        <f>[3]Dezembro!$I$20</f>
        <v>SE</v>
      </c>
      <c r="R7" s="15" t="str">
        <f>[3]Dezembro!$I$21</f>
        <v>L</v>
      </c>
      <c r="S7" s="15" t="str">
        <f>[3]Dezembro!$I$22</f>
        <v>N</v>
      </c>
      <c r="T7" s="17" t="str">
        <f>[3]Dezembro!$I$23</f>
        <v>NO</v>
      </c>
      <c r="U7" s="17" t="str">
        <f>[3]Dezembro!$I$24</f>
        <v>SE</v>
      </c>
      <c r="V7" s="17" t="str">
        <f>[3]Dezembro!$I$25</f>
        <v>N</v>
      </c>
      <c r="W7" s="17" t="str">
        <f>[3]Dezembro!$I$26</f>
        <v>N</v>
      </c>
      <c r="X7" s="17" t="str">
        <f>[3]Dezembro!$I$27</f>
        <v>SE</v>
      </c>
      <c r="Y7" s="17" t="str">
        <f>[3]Dezembro!$I$28</f>
        <v>SE</v>
      </c>
      <c r="Z7" s="17" t="str">
        <f>[3]Dezembro!$I$29</f>
        <v>N</v>
      </c>
      <c r="AA7" s="17" t="str">
        <f>[3]Dezembro!$I$30</f>
        <v>N</v>
      </c>
      <c r="AB7" s="17" t="str">
        <f>[3]Dezembro!$I$31</f>
        <v>N</v>
      </c>
      <c r="AC7" s="17" t="str">
        <f>[3]Dezembro!$I$32</f>
        <v>SE</v>
      </c>
      <c r="AD7" s="17" t="str">
        <f>[3]Dezembro!$I$33</f>
        <v>SE</v>
      </c>
      <c r="AE7" s="17" t="str">
        <f>[3]Dezembro!$I$34</f>
        <v>N</v>
      </c>
      <c r="AF7" s="17" t="str">
        <f>[3]Dezembro!$I$35</f>
        <v>NO</v>
      </c>
      <c r="AG7" s="36" t="str">
        <f>[3]Dezembro!$I$36</f>
        <v>NO</v>
      </c>
      <c r="AH7" s="2"/>
    </row>
    <row r="8" spans="1:37" ht="12.75" customHeight="1" x14ac:dyDescent="0.2">
      <c r="A8" s="14" t="s">
        <v>55</v>
      </c>
      <c r="B8" s="15" t="str">
        <f>[4]Dezembro!$I$5</f>
        <v>L</v>
      </c>
      <c r="C8" s="15" t="str">
        <f>[4]Dezembro!$I$6</f>
        <v>L</v>
      </c>
      <c r="D8" s="15" t="str">
        <f>[4]Dezembro!$I$7</f>
        <v>NO</v>
      </c>
      <c r="E8" s="15" t="str">
        <f>[4]Dezembro!$I$8</f>
        <v>SO</v>
      </c>
      <c r="F8" s="15" t="str">
        <f>[4]Dezembro!$I$9</f>
        <v>S</v>
      </c>
      <c r="G8" s="15" t="str">
        <f>[4]Dezembro!$I$10</f>
        <v>S</v>
      </c>
      <c r="H8" s="15" t="str">
        <f>[4]Dezembro!$I$11</f>
        <v>NO</v>
      </c>
      <c r="I8" s="15" t="str">
        <f>[4]Dezembro!$I$12</f>
        <v>NO</v>
      </c>
      <c r="J8" s="15" t="str">
        <f>[4]Dezembro!$I$13</f>
        <v>NE</v>
      </c>
      <c r="K8" s="15" t="str">
        <f>[4]Dezembro!$I$14</f>
        <v>N</v>
      </c>
      <c r="L8" s="15" t="str">
        <f>[4]Dezembro!$I$15</f>
        <v>NO</v>
      </c>
      <c r="M8" s="15" t="str">
        <f>[4]Dezembro!$I$16</f>
        <v>NO</v>
      </c>
      <c r="N8" s="15" t="str">
        <f>[4]Dezembro!$I$17</f>
        <v>O</v>
      </c>
      <c r="O8" s="15" t="str">
        <f>[4]Dezembro!$I$18</f>
        <v>SO</v>
      </c>
      <c r="P8" s="15" t="str">
        <f>[4]Dezembro!$I$19</f>
        <v>L</v>
      </c>
      <c r="Q8" s="15" t="str">
        <f>[4]Dezembro!$I$20</f>
        <v>L</v>
      </c>
      <c r="R8" s="15" t="str">
        <f>[4]Dezembro!$I$21</f>
        <v>L</v>
      </c>
      <c r="S8" s="15" t="str">
        <f>[4]Dezembro!$I$22</f>
        <v>L</v>
      </c>
      <c r="T8" s="17" t="str">
        <f>[4]Dezembro!$I$23</f>
        <v>SE</v>
      </c>
      <c r="U8" s="17" t="str">
        <f>[4]Dezembro!$I$24</f>
        <v>NE</v>
      </c>
      <c r="V8" s="17" t="str">
        <f>[4]Dezembro!$I$25</f>
        <v>L</v>
      </c>
      <c r="W8" s="17" t="str">
        <f>[4]Dezembro!$I$26</f>
        <v>NE</v>
      </c>
      <c r="X8" s="17" t="str">
        <f>[4]Dezembro!$I$27</f>
        <v>L</v>
      </c>
      <c r="Y8" s="17" t="str">
        <f>[4]Dezembro!$I$28</f>
        <v>S</v>
      </c>
      <c r="Z8" s="17" t="str">
        <f>[4]Dezembro!$I$29</f>
        <v>L</v>
      </c>
      <c r="AA8" s="17" t="str">
        <f>[4]Dezembro!$I$30</f>
        <v>L</v>
      </c>
      <c r="AB8" s="17" t="str">
        <f>[4]Dezembro!$I$31</f>
        <v>L</v>
      </c>
      <c r="AC8" s="17" t="str">
        <f>[4]Dezembro!$I$32</f>
        <v>NE</v>
      </c>
      <c r="AD8" s="17" t="str">
        <f>[4]Dezembro!$I$33</f>
        <v>NE</v>
      </c>
      <c r="AE8" s="17" t="str">
        <f>[4]Dezembro!$I$34</f>
        <v>NE</v>
      </c>
      <c r="AF8" s="17" t="str">
        <f>[4]Dezembro!$I$35</f>
        <v>N</v>
      </c>
      <c r="AG8" s="36" t="str">
        <f>[4]Dezembro!$I$36</f>
        <v>L</v>
      </c>
      <c r="AH8" s="2"/>
    </row>
    <row r="9" spans="1:37" ht="12" customHeight="1" x14ac:dyDescent="0.2">
      <c r="A9" s="14" t="s">
        <v>48</v>
      </c>
      <c r="B9" s="16" t="str">
        <f>[5]Dezembro!$I$5</f>
        <v>NE</v>
      </c>
      <c r="C9" s="16" t="str">
        <f>[5]Dezembro!$I$6</f>
        <v>NE</v>
      </c>
      <c r="D9" s="16" t="str">
        <f>[5]Dezembro!$I$7</f>
        <v>N</v>
      </c>
      <c r="E9" s="16" t="str">
        <f>[5]Dezembro!$I$8</f>
        <v>S</v>
      </c>
      <c r="F9" s="16" t="str">
        <f>[5]Dezembro!$I$9</f>
        <v>NE</v>
      </c>
      <c r="G9" s="16" t="str">
        <f>[5]Dezembro!$I$10</f>
        <v>NE</v>
      </c>
      <c r="H9" s="16" t="str">
        <f>[5]Dezembro!$I$11</f>
        <v>NE</v>
      </c>
      <c r="I9" s="16" t="str">
        <f>[5]Dezembro!$I$12</f>
        <v>NE</v>
      </c>
      <c r="J9" s="16" t="str">
        <f>[5]Dezembro!$I$13</f>
        <v>NE</v>
      </c>
      <c r="K9" s="16" t="str">
        <f>[5]Dezembro!$I$14</f>
        <v>N</v>
      </c>
      <c r="L9" s="16" t="str">
        <f>[5]Dezembro!$I$15</f>
        <v>O</v>
      </c>
      <c r="M9" s="16" t="str">
        <f>[5]Dezembro!$I$16</f>
        <v>NE</v>
      </c>
      <c r="N9" s="16" t="str">
        <f>[5]Dezembro!$I$17</f>
        <v>NE</v>
      </c>
      <c r="O9" s="16" t="str">
        <f>[5]Dezembro!$I$18</f>
        <v>S</v>
      </c>
      <c r="P9" s="16" t="str">
        <f>[5]Dezembro!$I$19</f>
        <v>S</v>
      </c>
      <c r="Q9" s="16" t="str">
        <f>[5]Dezembro!$I$20</f>
        <v>NE</v>
      </c>
      <c r="R9" s="16" t="str">
        <f>[5]Dezembro!$I$21</f>
        <v>N</v>
      </c>
      <c r="S9" s="16" t="str">
        <f>[5]Dezembro!$I$22</f>
        <v>NE</v>
      </c>
      <c r="T9" s="17" t="str">
        <f>[5]Dezembro!$I$23</f>
        <v>NE</v>
      </c>
      <c r="U9" s="17" t="str">
        <f>[5]Dezembro!$I$24</f>
        <v>N</v>
      </c>
      <c r="V9" s="17" t="str">
        <f>[5]Dezembro!$I$25</f>
        <v>N</v>
      </c>
      <c r="W9" s="17" t="str">
        <f>[5]Dezembro!$I$26</f>
        <v>NE</v>
      </c>
      <c r="X9" s="17" t="str">
        <f>[5]Dezembro!$I$27</f>
        <v>NE</v>
      </c>
      <c r="Y9" s="17" t="str">
        <f>[5]Dezembro!$I$28</f>
        <v>NE</v>
      </c>
      <c r="Z9" s="17" t="str">
        <f>[5]Dezembro!$I$29</f>
        <v>N</v>
      </c>
      <c r="AA9" s="17" t="str">
        <f>[5]Dezembro!$I$30</f>
        <v>N</v>
      </c>
      <c r="AB9" s="17" t="str">
        <f>[5]Dezembro!$I$31</f>
        <v>N</v>
      </c>
      <c r="AC9" s="17" t="str">
        <f>[5]Dezembro!$I$32</f>
        <v>NE</v>
      </c>
      <c r="AD9" s="17" t="str">
        <f>[5]Dezembro!$I$33</f>
        <v>N</v>
      </c>
      <c r="AE9" s="17" t="str">
        <f>[5]Dezembro!$I$34</f>
        <v>NE</v>
      </c>
      <c r="AF9" s="17" t="str">
        <f>[5]Dezembro!$I$35</f>
        <v>NE</v>
      </c>
      <c r="AG9" s="36" t="str">
        <f>[5]Dezembro!$I$36</f>
        <v>NE</v>
      </c>
      <c r="AH9" s="2"/>
    </row>
    <row r="10" spans="1:37" ht="13.5" customHeight="1" x14ac:dyDescent="0.2">
      <c r="A10" s="14" t="s">
        <v>2</v>
      </c>
      <c r="B10" s="16" t="str">
        <f>[6]Dezembro!$I$5</f>
        <v>SE</v>
      </c>
      <c r="C10" s="16" t="str">
        <f>[6]Dezembro!$I$6</f>
        <v>N</v>
      </c>
      <c r="D10" s="16" t="str">
        <f>[6]Dezembro!$I$7</f>
        <v>N</v>
      </c>
      <c r="E10" s="16" t="str">
        <f>[6]Dezembro!$I$8</f>
        <v>N</v>
      </c>
      <c r="F10" s="16" t="str">
        <f>[6]Dezembro!$I$9</f>
        <v>N</v>
      </c>
      <c r="G10" s="16" t="str">
        <f>[6]Dezembro!$I$10</f>
        <v>N</v>
      </c>
      <c r="H10" s="16" t="str">
        <f>[6]Dezembro!$I$11</f>
        <v>N</v>
      </c>
      <c r="I10" s="16" t="str">
        <f>[6]Dezembro!$I$12</f>
        <v>N</v>
      </c>
      <c r="J10" s="16" t="str">
        <f>[6]Dezembro!$I$13</f>
        <v>N</v>
      </c>
      <c r="K10" s="16" t="str">
        <f>[6]Dezembro!$I$14</f>
        <v>N</v>
      </c>
      <c r="L10" s="16" t="str">
        <f>[6]Dezembro!$I$15</f>
        <v>N</v>
      </c>
      <c r="M10" s="16" t="str">
        <f>[6]Dezembro!$I$16</f>
        <v>N</v>
      </c>
      <c r="N10" s="16" t="str">
        <f>[6]Dezembro!$I$17</f>
        <v>N</v>
      </c>
      <c r="O10" s="16" t="str">
        <f>[6]Dezembro!$I$18</f>
        <v>N</v>
      </c>
      <c r="P10" s="16" t="str">
        <f>[6]Dezembro!$I$19</f>
        <v>L</v>
      </c>
      <c r="Q10" s="16" t="str">
        <f>[6]Dezembro!$I$20</f>
        <v>SE</v>
      </c>
      <c r="R10" s="16" t="str">
        <f>[6]Dezembro!$I$21</f>
        <v>NE</v>
      </c>
      <c r="S10" s="16" t="str">
        <f>[6]Dezembro!$I$22</f>
        <v>N</v>
      </c>
      <c r="T10" s="17" t="str">
        <f>[6]Dezembro!$I$23</f>
        <v>N</v>
      </c>
      <c r="U10" s="17" t="str">
        <f>[6]Dezembro!$I$24</f>
        <v>N</v>
      </c>
      <c r="V10" s="16" t="str">
        <f>[6]Dezembro!$I$25</f>
        <v>L</v>
      </c>
      <c r="W10" s="17" t="str">
        <f>[6]Dezembro!$I$26</f>
        <v>NE</v>
      </c>
      <c r="X10" s="17" t="str">
        <f>[6]Dezembro!$I$27</f>
        <v>N</v>
      </c>
      <c r="Y10" s="17" t="str">
        <f>[6]Dezembro!$I$28</f>
        <v>L</v>
      </c>
      <c r="Z10" s="17" t="str">
        <f>[6]Dezembro!$I$29</f>
        <v>N</v>
      </c>
      <c r="AA10" s="17" t="str">
        <f>[6]Dezembro!$I$30</f>
        <v>N</v>
      </c>
      <c r="AB10" s="17" t="str">
        <f>[6]Dezembro!$I$31</f>
        <v>N</v>
      </c>
      <c r="AC10" s="17" t="str">
        <f>[6]Dezembro!$I$32</f>
        <v>N</v>
      </c>
      <c r="AD10" s="17" t="str">
        <f>[6]Dezembro!$I$33</f>
        <v>L</v>
      </c>
      <c r="AE10" s="17" t="str">
        <f>[6]Dezembro!$I$34</f>
        <v>N</v>
      </c>
      <c r="AF10" s="17" t="str">
        <f>[6]Dezembro!$I$35</f>
        <v>NE</v>
      </c>
      <c r="AG10" s="36" t="str">
        <f>[6]Dezembro!$I$36</f>
        <v>N</v>
      </c>
      <c r="AH10" s="2"/>
    </row>
    <row r="11" spans="1:37" ht="12.75" customHeight="1" x14ac:dyDescent="0.2">
      <c r="A11" s="14" t="s">
        <v>3</v>
      </c>
      <c r="B11" s="16" t="str">
        <f>[7]Dezembro!$I$5</f>
        <v>L</v>
      </c>
      <c r="C11" s="16" t="str">
        <f>[7]Dezembro!$I$6</f>
        <v>SE</v>
      </c>
      <c r="D11" s="16" t="str">
        <f>[7]Dezembro!$I$7</f>
        <v>O</v>
      </c>
      <c r="E11" s="16" t="str">
        <f>[7]Dezembro!$I$8</f>
        <v>O</v>
      </c>
      <c r="F11" s="16" t="str">
        <f>[7]Dezembro!$I$9</f>
        <v>O</v>
      </c>
      <c r="G11" s="16" t="str">
        <f>[7]Dezembro!$I$10</f>
        <v>O</v>
      </c>
      <c r="H11" s="16" t="str">
        <f>[7]Dezembro!$I$11</f>
        <v>NO</v>
      </c>
      <c r="I11" s="16" t="str">
        <f>[7]Dezembro!$I$12</f>
        <v>O</v>
      </c>
      <c r="J11" s="16" t="str">
        <f>[7]Dezembro!$I$13</f>
        <v>O</v>
      </c>
      <c r="K11" s="16" t="str">
        <f>[7]Dezembro!$I$14</f>
        <v>O</v>
      </c>
      <c r="L11" s="16" t="str">
        <f>[7]Dezembro!$I$15</f>
        <v>O</v>
      </c>
      <c r="M11" s="16" t="str">
        <f>[7]Dezembro!$I$16</f>
        <v>O</v>
      </c>
      <c r="N11" s="16" t="str">
        <f>[7]Dezembro!$I$17</f>
        <v>O</v>
      </c>
      <c r="O11" s="16" t="str">
        <f>[7]Dezembro!$I$18</f>
        <v>NO</v>
      </c>
      <c r="P11" s="16" t="str">
        <f>[7]Dezembro!$I$19</f>
        <v>L</v>
      </c>
      <c r="Q11" s="16" t="str">
        <f>[7]Dezembro!$I$20</f>
        <v>L</v>
      </c>
      <c r="R11" s="16" t="str">
        <f>[7]Dezembro!$I$21</f>
        <v>L</v>
      </c>
      <c r="S11" s="16" t="str">
        <f>[7]Dezembro!$I$22</f>
        <v>NE</v>
      </c>
      <c r="T11" s="17" t="str">
        <f>[7]Dezembro!$I$23</f>
        <v>NO</v>
      </c>
      <c r="U11" s="17" t="str">
        <f>[7]Dezembro!$I$24</f>
        <v>NE</v>
      </c>
      <c r="V11" s="17" t="str">
        <f>[7]Dezembro!$I$25</f>
        <v>L</v>
      </c>
      <c r="W11" s="17" t="str">
        <f>[7]Dezembro!$I$26</f>
        <v>L</v>
      </c>
      <c r="X11" s="17" t="str">
        <f>[7]Dezembro!$I$27</f>
        <v>N</v>
      </c>
      <c r="Y11" s="17" t="str">
        <f>[7]Dezembro!$I$28</f>
        <v>L</v>
      </c>
      <c r="Z11" s="17" t="str">
        <f>[7]Dezembro!$I$29</f>
        <v>NO</v>
      </c>
      <c r="AA11" s="17" t="str">
        <f>[7]Dezembro!$I$30</f>
        <v>O</v>
      </c>
      <c r="AB11" s="17" t="str">
        <f>[7]Dezembro!$I$31</f>
        <v>O</v>
      </c>
      <c r="AC11" s="17" t="str">
        <f>[7]Dezembro!$I$32</f>
        <v>NO</v>
      </c>
      <c r="AD11" s="17" t="str">
        <f>[7]Dezembro!$I$33</f>
        <v>O</v>
      </c>
      <c r="AE11" s="17" t="str">
        <f>[7]Dezembro!$I$34</f>
        <v>SO</v>
      </c>
      <c r="AF11" s="17" t="str">
        <f>[7]Dezembro!$I$35</f>
        <v>O</v>
      </c>
      <c r="AG11" s="36" t="str">
        <f>[7]Dezembro!$I$36</f>
        <v>O</v>
      </c>
      <c r="AH11" s="2"/>
      <c r="AJ11" s="11"/>
    </row>
    <row r="12" spans="1:37" ht="14.25" customHeight="1" x14ac:dyDescent="0.2">
      <c r="A12" s="14" t="s">
        <v>4</v>
      </c>
      <c r="B12" s="16" t="str">
        <f>[8]Dezembro!$I$5</f>
        <v>O</v>
      </c>
      <c r="C12" s="16" t="str">
        <f>[8]Dezembro!$I$6</f>
        <v>SO</v>
      </c>
      <c r="D12" s="16" t="str">
        <f>[8]Dezembro!$I$7</f>
        <v>SE</v>
      </c>
      <c r="E12" s="16" t="str">
        <f>[8]Dezembro!$I$8</f>
        <v>SE</v>
      </c>
      <c r="F12" s="16" t="str">
        <f>[8]Dezembro!$I$9</f>
        <v>SE</v>
      </c>
      <c r="G12" s="16" t="str">
        <f>[8]Dezembro!$I$10</f>
        <v>S</v>
      </c>
      <c r="H12" s="16" t="str">
        <f>[8]Dezembro!$I$11</f>
        <v>SO</v>
      </c>
      <c r="I12" s="16" t="str">
        <f>[8]Dezembro!$I$12</f>
        <v>SE</v>
      </c>
      <c r="J12" s="16" t="str">
        <f>[8]Dezembro!$I$13</f>
        <v>S</v>
      </c>
      <c r="K12" s="16" t="str">
        <f>[8]Dezembro!$I$14</f>
        <v>SE</v>
      </c>
      <c r="L12" s="16" t="str">
        <f>[8]Dezembro!$I$15</f>
        <v>SE</v>
      </c>
      <c r="M12" s="16" t="str">
        <f>[8]Dezembro!$I$16</f>
        <v>SE</v>
      </c>
      <c r="N12" s="16" t="str">
        <f>[8]Dezembro!$I$17</f>
        <v>SE</v>
      </c>
      <c r="O12" s="16" t="str">
        <f>[8]Dezembro!$I$18</f>
        <v>L</v>
      </c>
      <c r="P12" s="16" t="str">
        <f>[8]Dezembro!$I$19</f>
        <v>NO</v>
      </c>
      <c r="Q12" s="16" t="str">
        <f>[8]Dezembro!$I$20</f>
        <v>NO</v>
      </c>
      <c r="R12" s="16" t="str">
        <f>[8]Dezembro!$I$21</f>
        <v>O</v>
      </c>
      <c r="S12" s="16" t="str">
        <f>[8]Dezembro!$I$22</f>
        <v>SO</v>
      </c>
      <c r="T12" s="17" t="str">
        <f>[8]Dezembro!$I$23</f>
        <v>S</v>
      </c>
      <c r="U12" s="17" t="str">
        <f>[8]Dezembro!$I$24</f>
        <v>SO</v>
      </c>
      <c r="V12" s="17" t="str">
        <f>[8]Dezembro!$I$25</f>
        <v>SO</v>
      </c>
      <c r="W12" s="17" t="str">
        <f>[8]Dezembro!$I$26</f>
        <v>O</v>
      </c>
      <c r="X12" s="17" t="str">
        <f>[8]Dezembro!$I$27</f>
        <v>N</v>
      </c>
      <c r="Y12" s="17" t="str">
        <f>[8]Dezembro!$I$28</f>
        <v>N</v>
      </c>
      <c r="Z12" s="17" t="str">
        <f>[8]Dezembro!$I$29</f>
        <v>N</v>
      </c>
      <c r="AA12" s="17" t="str">
        <f>[8]Dezembro!$I$30</f>
        <v>S</v>
      </c>
      <c r="AB12" s="17" t="str">
        <f>[8]Dezembro!$I$31</f>
        <v>S</v>
      </c>
      <c r="AC12" s="17" t="str">
        <f>[8]Dezembro!$I$32</f>
        <v>NO</v>
      </c>
      <c r="AD12" s="17" t="str">
        <f>[8]Dezembro!$I$33</f>
        <v>O</v>
      </c>
      <c r="AE12" s="17" t="str">
        <f>[8]Dezembro!$I$34</f>
        <v>SE</v>
      </c>
      <c r="AF12" s="17" t="str">
        <f>[8]Dezembro!$I$35</f>
        <v>S</v>
      </c>
      <c r="AG12" s="36" t="str">
        <f>[8]Dezembro!$I$36</f>
        <v>SE</v>
      </c>
      <c r="AH12" s="2"/>
    </row>
    <row r="13" spans="1:37" ht="12.75" customHeight="1" x14ac:dyDescent="0.2">
      <c r="A13" s="14" t="s">
        <v>5</v>
      </c>
      <c r="B13" s="17" t="str">
        <f>[9]Dezembro!$I$5</f>
        <v>L</v>
      </c>
      <c r="C13" s="17" t="str">
        <f>[9]Dezembro!$I$6</f>
        <v>L</v>
      </c>
      <c r="D13" s="17" t="str">
        <f>[9]Dezembro!$I$7</f>
        <v>NO</v>
      </c>
      <c r="E13" s="17" t="str">
        <f>[9]Dezembro!$I$8</f>
        <v>NO</v>
      </c>
      <c r="F13" s="17" t="str">
        <f>[9]Dezembro!$I$9</f>
        <v>NO</v>
      </c>
      <c r="G13" s="17" t="str">
        <f>[9]Dezembro!$I$10</f>
        <v>NO</v>
      </c>
      <c r="H13" s="17" t="str">
        <f>[9]Dezembro!$I$11</f>
        <v>NO</v>
      </c>
      <c r="I13" s="17" t="str">
        <f>[9]Dezembro!$I$12</f>
        <v>L</v>
      </c>
      <c r="J13" s="17" t="str">
        <f>[9]Dezembro!$I$13</f>
        <v>NO</v>
      </c>
      <c r="K13" s="17" t="str">
        <f>[9]Dezembro!$I$14</f>
        <v>NO</v>
      </c>
      <c r="L13" s="17" t="str">
        <f>[9]Dezembro!$I$15</f>
        <v>O</v>
      </c>
      <c r="M13" s="17" t="str">
        <f>[9]Dezembro!$I$16</f>
        <v>NO</v>
      </c>
      <c r="N13" s="17" t="str">
        <f>[9]Dezembro!$I$17</f>
        <v>NO</v>
      </c>
      <c r="O13" s="17" t="str">
        <f>[9]Dezembro!$I$18</f>
        <v>L</v>
      </c>
      <c r="P13" s="17" t="str">
        <f>[9]Dezembro!$I$19</f>
        <v>SO</v>
      </c>
      <c r="Q13" s="17" t="str">
        <f>[9]Dezembro!$I$20</f>
        <v>L</v>
      </c>
      <c r="R13" s="17" t="str">
        <f>[9]Dezembro!$I$21</f>
        <v>L</v>
      </c>
      <c r="S13" s="17" t="str">
        <f>[9]Dezembro!$I$22</f>
        <v>NE</v>
      </c>
      <c r="T13" s="17" t="str">
        <f>[9]Dezembro!$I$23</f>
        <v>L</v>
      </c>
      <c r="U13" s="17" t="str">
        <f>[9]Dezembro!$I$24</f>
        <v>L</v>
      </c>
      <c r="V13" s="17" t="str">
        <f>[9]Dezembro!$I$25</f>
        <v>L</v>
      </c>
      <c r="W13" s="17" t="str">
        <f>[9]Dezembro!$I$26</f>
        <v>L</v>
      </c>
      <c r="X13" s="17" t="str">
        <f>[9]Dezembro!$I$27</f>
        <v>L</v>
      </c>
      <c r="Y13" s="17" t="str">
        <f>[9]Dezembro!$I$28</f>
        <v>L</v>
      </c>
      <c r="Z13" s="17" t="str">
        <f>[9]Dezembro!$I$29</f>
        <v>L</v>
      </c>
      <c r="AA13" s="17" t="str">
        <f>[9]Dezembro!$I$30</f>
        <v>N</v>
      </c>
      <c r="AB13" s="17" t="str">
        <f>[9]Dezembro!$I$31</f>
        <v>NE</v>
      </c>
      <c r="AC13" s="17" t="str">
        <f>[9]Dezembro!$I$32</f>
        <v>O</v>
      </c>
      <c r="AD13" s="17" t="str">
        <f>[9]Dezembro!$I$33</f>
        <v>SO</v>
      </c>
      <c r="AE13" s="17" t="str">
        <f>[9]Dezembro!$I$34</f>
        <v>NE</v>
      </c>
      <c r="AF13" s="17" t="str">
        <f>[9]Dezembro!$I$35</f>
        <v>NE</v>
      </c>
      <c r="AG13" s="36" t="str">
        <f>[9]Dezembro!$I$36</f>
        <v>L</v>
      </c>
      <c r="AH13" s="2"/>
    </row>
    <row r="14" spans="1:37" ht="14.25" customHeight="1" x14ac:dyDescent="0.2">
      <c r="A14" s="14" t="s">
        <v>50</v>
      </c>
      <c r="B14" s="17" t="str">
        <f>[10]Dezembro!$I$5</f>
        <v>NE</v>
      </c>
      <c r="C14" s="17" t="str">
        <f>[10]Dezembro!$I$6</f>
        <v>N</v>
      </c>
      <c r="D14" s="17" t="str">
        <f>[10]Dezembro!$I$7</f>
        <v>O</v>
      </c>
      <c r="E14" s="17" t="str">
        <f>[10]Dezembro!$I$8</f>
        <v>NO</v>
      </c>
      <c r="F14" s="17" t="str">
        <f>[10]Dezembro!$I$9</f>
        <v>NO</v>
      </c>
      <c r="G14" s="17" t="str">
        <f>[10]Dezembro!$I$10</f>
        <v>N</v>
      </c>
      <c r="H14" s="17" t="str">
        <f>[10]Dezembro!$I$11</f>
        <v>NE</v>
      </c>
      <c r="I14" s="17" t="str">
        <f>[10]Dezembro!$I$12</f>
        <v>NO</v>
      </c>
      <c r="J14" s="17" t="str">
        <f>[10]Dezembro!$I$13</f>
        <v>NE</v>
      </c>
      <c r="K14" s="17" t="str">
        <f>[10]Dezembro!$I$14</f>
        <v>N</v>
      </c>
      <c r="L14" s="17" t="str">
        <f>[10]Dezembro!$I$15</f>
        <v>O</v>
      </c>
      <c r="M14" s="17" t="str">
        <f>[10]Dezembro!$I$16</f>
        <v>NO</v>
      </c>
      <c r="N14" s="17" t="str">
        <f>[10]Dezembro!$I$17</f>
        <v>N</v>
      </c>
      <c r="O14" s="17" t="str">
        <f>[10]Dezembro!$I$18</f>
        <v>S</v>
      </c>
      <c r="P14" s="17" t="str">
        <f>[10]Dezembro!$I$19</f>
        <v>SE</v>
      </c>
      <c r="Q14" s="17" t="str">
        <f>[10]Dezembro!$I$20</f>
        <v>L</v>
      </c>
      <c r="R14" s="17" t="str">
        <f>[10]Dezembro!$I$21</f>
        <v>NE</v>
      </c>
      <c r="S14" s="17" t="str">
        <f>[10]Dezembro!$I$22</f>
        <v>NE</v>
      </c>
      <c r="T14" s="17" t="str">
        <f>[10]Dezembro!$I$23</f>
        <v>NE</v>
      </c>
      <c r="U14" s="17" t="str">
        <f>[10]Dezembro!$I$24</f>
        <v>NE</v>
      </c>
      <c r="V14" s="17" t="str">
        <f>[10]Dezembro!$I$25</f>
        <v>NE</v>
      </c>
      <c r="W14" s="17" t="str">
        <f>[10]Dezembro!$I$26</f>
        <v>NE</v>
      </c>
      <c r="X14" s="17" t="str">
        <f>[10]Dezembro!$I$27</f>
        <v>L</v>
      </c>
      <c r="Y14" s="17" t="str">
        <f>[10]Dezembro!$I$28</f>
        <v>L</v>
      </c>
      <c r="Z14" s="17" t="str">
        <f>[10]Dezembro!$I$29</f>
        <v>NE</v>
      </c>
      <c r="AA14" s="17" t="str">
        <f>[10]Dezembro!$I$30</f>
        <v>NE</v>
      </c>
      <c r="AB14" s="17" t="str">
        <f>[10]Dezembro!$I$31</f>
        <v>NE</v>
      </c>
      <c r="AC14" s="17" t="str">
        <f>[10]Dezembro!$I$32</f>
        <v>NE</v>
      </c>
      <c r="AD14" s="17" t="str">
        <f>[10]Dezembro!$I$33</f>
        <v>NE</v>
      </c>
      <c r="AE14" s="17" t="str">
        <f>[10]Dezembro!$I$34</f>
        <v>NE</v>
      </c>
      <c r="AF14" s="17" t="str">
        <f>[10]Dezembro!$I$35</f>
        <v>NE</v>
      </c>
      <c r="AG14" s="36" t="str">
        <f>[10]Dezembro!$I$36</f>
        <v>NE</v>
      </c>
      <c r="AH14" s="2"/>
    </row>
    <row r="15" spans="1:37" ht="12" customHeight="1" x14ac:dyDescent="0.2">
      <c r="A15" s="14" t="s">
        <v>6</v>
      </c>
      <c r="B15" s="17" t="str">
        <f>[11]Dezembro!$I$5</f>
        <v>L</v>
      </c>
      <c r="C15" s="17" t="str">
        <f>[11]Dezembro!$I$6</f>
        <v>L</v>
      </c>
      <c r="D15" s="17" t="str">
        <f>[11]Dezembro!$I$7</f>
        <v>NO</v>
      </c>
      <c r="E15" s="17" t="str">
        <f>[11]Dezembro!$I$8</f>
        <v>NO</v>
      </c>
      <c r="F15" s="17" t="str">
        <f>[11]Dezembro!$I$9</f>
        <v>NO</v>
      </c>
      <c r="G15" s="17" t="str">
        <f>[11]Dezembro!$I$10</f>
        <v>NO</v>
      </c>
      <c r="H15" s="17" t="str">
        <f>[11]Dezembro!$I$11</f>
        <v>NO</v>
      </c>
      <c r="I15" s="17" t="str">
        <f>[11]Dezembro!$I$12</f>
        <v>NE</v>
      </c>
      <c r="J15" s="17" t="str">
        <f>[11]Dezembro!$I$13</f>
        <v>NO</v>
      </c>
      <c r="K15" s="17" t="str">
        <f>[11]Dezembro!$I$14</f>
        <v>NE</v>
      </c>
      <c r="L15" s="17" t="str">
        <f>[11]Dezembro!$I$15</f>
        <v>O</v>
      </c>
      <c r="M15" s="17" t="str">
        <f>[11]Dezembro!$I$16</f>
        <v>O</v>
      </c>
      <c r="N15" s="17" t="str">
        <f>[11]Dezembro!$I$17</f>
        <v>O</v>
      </c>
      <c r="O15" s="17" t="str">
        <f>[11]Dezembro!$I$18</f>
        <v>O</v>
      </c>
      <c r="P15" s="17" t="str">
        <f>[11]Dezembro!$I$19</f>
        <v>SE</v>
      </c>
      <c r="Q15" s="17" t="str">
        <f>[11]Dezembro!$I$20</f>
        <v>L</v>
      </c>
      <c r="R15" s="17" t="str">
        <f>[11]Dezembro!$I$21</f>
        <v>L</v>
      </c>
      <c r="S15" s="17" t="str">
        <f>[11]Dezembro!$I$22</f>
        <v>NE</v>
      </c>
      <c r="T15" s="17" t="str">
        <f>[11]Dezembro!$I$23</f>
        <v>NO</v>
      </c>
      <c r="U15" s="17" t="str">
        <f>[11]Dezembro!$I$24</f>
        <v>SE</v>
      </c>
      <c r="V15" s="17" t="str">
        <f>[11]Dezembro!$I$25</f>
        <v>L</v>
      </c>
      <c r="W15" s="17" t="str">
        <f>[11]Dezembro!$I$26</f>
        <v>SE</v>
      </c>
      <c r="X15" s="17" t="str">
        <f>[11]Dezembro!$I$27</f>
        <v>S</v>
      </c>
      <c r="Y15" s="17" t="str">
        <f>[11]Dezembro!$I$28</f>
        <v>SE</v>
      </c>
      <c r="Z15" s="17" t="str">
        <f>[11]Dezembro!$I$29</f>
        <v>L</v>
      </c>
      <c r="AA15" s="17" t="str">
        <f>[11]Dezembro!$I$30</f>
        <v>L</v>
      </c>
      <c r="AB15" s="17" t="str">
        <f>[11]Dezembro!$I$31</f>
        <v>L</v>
      </c>
      <c r="AC15" s="17" t="str">
        <f>[11]Dezembro!$I$32</f>
        <v>S</v>
      </c>
      <c r="AD15" s="17" t="str">
        <f>[11]Dezembro!$I$33</f>
        <v>NE</v>
      </c>
      <c r="AE15" s="17" t="str">
        <f>[11]Dezembro!$I$34</f>
        <v>NE</v>
      </c>
      <c r="AF15" s="17" t="str">
        <f>[11]Dezembro!$I$35</f>
        <v>L</v>
      </c>
      <c r="AG15" s="36" t="str">
        <f>[11]Dezembro!$I$36</f>
        <v>L</v>
      </c>
      <c r="AH15" s="2" t="s">
        <v>52</v>
      </c>
    </row>
    <row r="16" spans="1:37" ht="12.75" customHeight="1" x14ac:dyDescent="0.2">
      <c r="A16" s="14" t="s">
        <v>7</v>
      </c>
      <c r="B16" s="16" t="str">
        <f>[12]Dezembro!$I$5</f>
        <v>N</v>
      </c>
      <c r="C16" s="16" t="str">
        <f>[12]Dezembro!$I$6</f>
        <v>N</v>
      </c>
      <c r="D16" s="16" t="str">
        <f>[12]Dezembro!$I$7</f>
        <v>N</v>
      </c>
      <c r="E16" s="16" t="str">
        <f>[12]Dezembro!$I$8</f>
        <v>N</v>
      </c>
      <c r="F16" s="16" t="str">
        <f>[12]Dezembro!$I$9</f>
        <v>N</v>
      </c>
      <c r="G16" s="16" t="str">
        <f>[12]Dezembro!$I$10</f>
        <v>N</v>
      </c>
      <c r="H16" s="16" t="str">
        <f>[12]Dezembro!$I$11</f>
        <v>N</v>
      </c>
      <c r="I16" s="16" t="str">
        <f>[12]Dezembro!$I$12</f>
        <v>N</v>
      </c>
      <c r="J16" s="16" t="str">
        <f>[12]Dezembro!$I$13</f>
        <v>N</v>
      </c>
      <c r="K16" s="16" t="str">
        <f>[12]Dezembro!$I$14</f>
        <v>N</v>
      </c>
      <c r="L16" s="16" t="str">
        <f>[12]Dezembro!$I$15</f>
        <v>N</v>
      </c>
      <c r="M16" s="16" t="str">
        <f>[12]Dezembro!$I$16</f>
        <v>N</v>
      </c>
      <c r="N16" s="16" t="str">
        <f>[12]Dezembro!$I$17</f>
        <v>N</v>
      </c>
      <c r="O16" s="16" t="str">
        <f>[12]Dezembro!$I$18</f>
        <v>N</v>
      </c>
      <c r="P16" s="16" t="str">
        <f>[12]Dezembro!$I$19</f>
        <v>N</v>
      </c>
      <c r="Q16" s="16" t="str">
        <f>[12]Dezembro!$I$20</f>
        <v>N</v>
      </c>
      <c r="R16" s="16" t="str">
        <f>[12]Dezembro!$I$21</f>
        <v>N</v>
      </c>
      <c r="S16" s="16" t="str">
        <f>[12]Dezembro!$I$22</f>
        <v>N</v>
      </c>
      <c r="T16" s="17" t="str">
        <f>[12]Dezembro!$I$23</f>
        <v>N</v>
      </c>
      <c r="U16" s="17" t="str">
        <f>[12]Dezembro!$I$24</f>
        <v>N</v>
      </c>
      <c r="V16" s="17" t="str">
        <f>[12]Dezembro!$I$25</f>
        <v>N</v>
      </c>
      <c r="W16" s="17" t="str">
        <f>[12]Dezembro!$I$26</f>
        <v>N</v>
      </c>
      <c r="X16" s="17" t="str">
        <f>[12]Dezembro!$I$27</f>
        <v>N</v>
      </c>
      <c r="Y16" s="17" t="str">
        <f>[12]Dezembro!$I$28</f>
        <v>N</v>
      </c>
      <c r="Z16" s="17" t="str">
        <f>[12]Dezembro!$I$29</f>
        <v>N</v>
      </c>
      <c r="AA16" s="17" t="str">
        <f>[12]Dezembro!$I$30</f>
        <v>N</v>
      </c>
      <c r="AB16" s="17" t="str">
        <f>[12]Dezembro!$I$31</f>
        <v>N</v>
      </c>
      <c r="AC16" s="17" t="str">
        <f>[12]Dezembro!$I$32</f>
        <v>N</v>
      </c>
      <c r="AD16" s="17" t="str">
        <f>[12]Dezembro!$I$33</f>
        <v>N</v>
      </c>
      <c r="AE16" s="17" t="str">
        <f>[12]Dezembro!$I$34</f>
        <v>N</v>
      </c>
      <c r="AF16" s="17" t="str">
        <f>[12]Dezembro!$I$35</f>
        <v>N</v>
      </c>
      <c r="AG16" s="36" t="str">
        <f>[12]Dezembro!$I$36</f>
        <v>N</v>
      </c>
      <c r="AH16" s="2"/>
      <c r="AI16" s="23" t="s">
        <v>52</v>
      </c>
    </row>
    <row r="17" spans="1:37" ht="14.25" customHeight="1" x14ac:dyDescent="0.2">
      <c r="A17" s="14" t="s">
        <v>8</v>
      </c>
      <c r="B17" s="16" t="str">
        <f>[13]Dezembro!$I$5</f>
        <v>NE</v>
      </c>
      <c r="C17" s="16" t="str">
        <f>[13]Dezembro!$I$6</f>
        <v>NE</v>
      </c>
      <c r="D17" s="16" t="str">
        <f>[13]Dezembro!$I$7</f>
        <v>NO</v>
      </c>
      <c r="E17" s="16" t="str">
        <f>[13]Dezembro!$I$8</f>
        <v>O</v>
      </c>
      <c r="F17" s="16" t="str">
        <f>[13]Dezembro!$I$9</f>
        <v>SE</v>
      </c>
      <c r="G17" s="16" t="str">
        <f>[13]Dezembro!$I$10</f>
        <v>S</v>
      </c>
      <c r="H17" s="16" t="str">
        <f>[13]Dezembro!$I$11</f>
        <v>SE</v>
      </c>
      <c r="I17" s="16" t="str">
        <f>[13]Dezembro!$I$12</f>
        <v>NO</v>
      </c>
      <c r="J17" s="16" t="str">
        <f>[13]Dezembro!$I$13</f>
        <v>L</v>
      </c>
      <c r="K17" s="16" t="str">
        <f>[13]Dezembro!$I$14</f>
        <v>NO</v>
      </c>
      <c r="L17" s="16" t="str">
        <f>[13]Dezembro!$I$15</f>
        <v>NO</v>
      </c>
      <c r="M17" s="16" t="str">
        <f>[13]Dezembro!$I$16</f>
        <v>SO</v>
      </c>
      <c r="N17" s="16" t="str">
        <f>[13]Dezembro!$I$17</f>
        <v>SE</v>
      </c>
      <c r="O17" s="16" t="str">
        <f>[13]Dezembro!$I$18</f>
        <v>SE</v>
      </c>
      <c r="P17" s="16" t="str">
        <f>[13]Dezembro!$I$19</f>
        <v>S</v>
      </c>
      <c r="Q17" s="17" t="str">
        <f>[13]Dezembro!$I$20</f>
        <v>NE</v>
      </c>
      <c r="R17" s="17" t="str">
        <f>[13]Dezembro!$I$21</f>
        <v>NE</v>
      </c>
      <c r="S17" s="17" t="str">
        <f>[13]Dezembro!$I$22</f>
        <v>NE</v>
      </c>
      <c r="T17" s="17" t="str">
        <f>[13]Dezembro!$I$23</f>
        <v>NE</v>
      </c>
      <c r="U17" s="17" t="str">
        <f>[13]Dezembro!$I$24</f>
        <v>NE</v>
      </c>
      <c r="V17" s="17" t="str">
        <f>[13]Dezembro!$I$25</f>
        <v>NE</v>
      </c>
      <c r="W17" s="17" t="str">
        <f>[13]Dezembro!$I$26</f>
        <v>N</v>
      </c>
      <c r="X17" s="17" t="str">
        <f>[13]Dezembro!$I$27</f>
        <v>NE</v>
      </c>
      <c r="Y17" s="17" t="str">
        <f>[13]Dezembro!$I$28</f>
        <v>NE</v>
      </c>
      <c r="Z17" s="17" t="str">
        <f>[13]Dezembro!$I$29</f>
        <v>N</v>
      </c>
      <c r="AA17" s="17" t="str">
        <f>[13]Dezembro!$I$30</f>
        <v>N</v>
      </c>
      <c r="AB17" s="17" t="str">
        <f>[13]Dezembro!$I$31</f>
        <v>NO</v>
      </c>
      <c r="AC17" s="17" t="str">
        <f>[13]Dezembro!$I$32</f>
        <v>O</v>
      </c>
      <c r="AD17" s="17" t="str">
        <f>[13]Dezembro!$I$33</f>
        <v>SE</v>
      </c>
      <c r="AE17" s="17" t="str">
        <f>[13]Dezembro!$I$34</f>
        <v>N</v>
      </c>
      <c r="AF17" s="17" t="str">
        <f>[13]Dezembro!$I$35</f>
        <v>N</v>
      </c>
      <c r="AG17" s="36" t="str">
        <f>[13]Dezembro!$I$36</f>
        <v>NE</v>
      </c>
      <c r="AH17" s="2"/>
    </row>
    <row r="18" spans="1:37" ht="13.5" customHeight="1" x14ac:dyDescent="0.2">
      <c r="A18" s="14" t="s">
        <v>9</v>
      </c>
      <c r="B18" s="16" t="str">
        <f>[14]Dezembro!$I$5</f>
        <v>L</v>
      </c>
      <c r="C18" s="16" t="str">
        <f>[14]Dezembro!$I$6</f>
        <v>L</v>
      </c>
      <c r="D18" s="16" t="str">
        <f>[14]Dezembro!$I$7</f>
        <v>O</v>
      </c>
      <c r="E18" s="16" t="str">
        <f>[14]Dezembro!$I$8</f>
        <v>O</v>
      </c>
      <c r="F18" s="16" t="str">
        <f>[14]Dezembro!$I$9</f>
        <v>S</v>
      </c>
      <c r="G18" s="16" t="str">
        <f>[14]Dezembro!$I$10</f>
        <v>NO</v>
      </c>
      <c r="H18" s="16" t="str">
        <f>[14]Dezembro!$I$11</f>
        <v>N</v>
      </c>
      <c r="I18" s="16" t="str">
        <f>[14]Dezembro!$I$12</f>
        <v>NE</v>
      </c>
      <c r="J18" s="16" t="str">
        <f>[14]Dezembro!$I$13</f>
        <v>NE</v>
      </c>
      <c r="K18" s="16" t="str">
        <f>[14]Dezembro!$I$14</f>
        <v>NO</v>
      </c>
      <c r="L18" s="16" t="str">
        <f>[14]Dezembro!$I$15</f>
        <v>NO</v>
      </c>
      <c r="M18" s="16" t="str">
        <f>[14]Dezembro!$I$16</f>
        <v>NO</v>
      </c>
      <c r="N18" s="16" t="str">
        <f>[14]Dezembro!$I$17</f>
        <v>SO</v>
      </c>
      <c r="O18" s="16" t="str">
        <f>[14]Dezembro!$I$18</f>
        <v>S</v>
      </c>
      <c r="P18" s="16" t="str">
        <f>[14]Dezembro!$I$19</f>
        <v>L</v>
      </c>
      <c r="Q18" s="16" t="str">
        <f>[14]Dezembro!$I$20</f>
        <v>*</v>
      </c>
      <c r="R18" s="16" t="str">
        <f>[14]Dezembro!$I$21</f>
        <v>*</v>
      </c>
      <c r="S18" s="16" t="str">
        <f>[14]Dezembro!$I$22</f>
        <v>*</v>
      </c>
      <c r="T18" s="17" t="str">
        <f>[14]Dezembro!$I$23</f>
        <v>*</v>
      </c>
      <c r="U18" s="17" t="str">
        <f>[14]Dezembro!$I$24</f>
        <v>*</v>
      </c>
      <c r="V18" s="17" t="str">
        <f>[14]Dezembro!$I$25</f>
        <v>*</v>
      </c>
      <c r="W18" s="17" t="str">
        <f>[14]Dezembro!$I$26</f>
        <v>*</v>
      </c>
      <c r="X18" s="17" t="str">
        <f>[14]Dezembro!$I$27</f>
        <v>*</v>
      </c>
      <c r="Y18" s="17" t="str">
        <f>[14]Dezembro!$I$28</f>
        <v>NE</v>
      </c>
      <c r="Z18" s="17" t="str">
        <f>[14]Dezembro!$I$29</f>
        <v>N</v>
      </c>
      <c r="AA18" s="17" t="str">
        <f>[14]Dezembro!$I$30</f>
        <v>N</v>
      </c>
      <c r="AB18" s="17" t="str">
        <f>[14]Dezembro!$I$31</f>
        <v>N</v>
      </c>
      <c r="AC18" s="17" t="str">
        <f>[14]Dezembro!$I$32</f>
        <v>N</v>
      </c>
      <c r="AD18" s="17" t="str">
        <f>[14]Dezembro!$I$33</f>
        <v>S</v>
      </c>
      <c r="AE18" s="17" t="str">
        <f>[14]Dezembro!$I$34</f>
        <v>N</v>
      </c>
      <c r="AF18" s="17" t="str">
        <f>[14]Dezembro!$I$35</f>
        <v>N</v>
      </c>
      <c r="AG18" s="36" t="str">
        <f>[14]Dezembro!$I$36</f>
        <v>N</v>
      </c>
      <c r="AH18" s="2"/>
    </row>
    <row r="19" spans="1:37" ht="14.25" customHeight="1" x14ac:dyDescent="0.2">
      <c r="A19" s="14" t="s">
        <v>49</v>
      </c>
      <c r="B19" s="16" t="str">
        <f>[15]Dezembro!$I$5</f>
        <v>L</v>
      </c>
      <c r="C19" s="16" t="str">
        <f>[15]Dezembro!$I$6</f>
        <v>N</v>
      </c>
      <c r="D19" s="16" t="str">
        <f>[15]Dezembro!$I$7</f>
        <v>N</v>
      </c>
      <c r="E19" s="16" t="str">
        <f>[15]Dezembro!$I$8</f>
        <v>S</v>
      </c>
      <c r="F19" s="16" t="str">
        <f>[15]Dezembro!$I$9</f>
        <v>S</v>
      </c>
      <c r="G19" s="16" t="str">
        <f>[15]Dezembro!$I$10</f>
        <v>SE</v>
      </c>
      <c r="H19" s="16" t="str">
        <f>[15]Dezembro!$I$11</f>
        <v>SE</v>
      </c>
      <c r="I19" s="16" t="str">
        <f>[15]Dezembro!$I$12</f>
        <v>N</v>
      </c>
      <c r="J19" s="16" t="str">
        <f>[15]Dezembro!$I$13</f>
        <v>N</v>
      </c>
      <c r="K19" s="16" t="str">
        <f>[15]Dezembro!$I$14</f>
        <v>N</v>
      </c>
      <c r="L19" s="16" t="str">
        <f>[15]Dezembro!$I$15</f>
        <v>NO</v>
      </c>
      <c r="M19" s="16" t="str">
        <f>[15]Dezembro!$I$16</f>
        <v>SE</v>
      </c>
      <c r="N19" s="16" t="str">
        <f>[15]Dezembro!$I$17</f>
        <v>L</v>
      </c>
      <c r="O19" s="16" t="str">
        <f>[15]Dezembro!$I$18</f>
        <v>S</v>
      </c>
      <c r="P19" s="16" t="str">
        <f>[15]Dezembro!$I$19</f>
        <v>S</v>
      </c>
      <c r="Q19" s="16" t="str">
        <f>[15]Dezembro!$I$20</f>
        <v>L</v>
      </c>
      <c r="R19" s="16" t="str">
        <f>[15]Dezembro!$I$21</f>
        <v>NE</v>
      </c>
      <c r="S19" s="16" t="str">
        <f>[15]Dezembro!$I$22</f>
        <v>N</v>
      </c>
      <c r="T19" s="17" t="str">
        <f>[15]Dezembro!$I$23</f>
        <v>N</v>
      </c>
      <c r="U19" s="17" t="str">
        <f>[15]Dezembro!$I$24</f>
        <v>N</v>
      </c>
      <c r="V19" s="17" t="str">
        <f>[15]Dezembro!$I$25</f>
        <v>NE</v>
      </c>
      <c r="W19" s="17" t="str">
        <f>[15]Dezembro!$I$26</f>
        <v>N</v>
      </c>
      <c r="X19" s="17" t="str">
        <f>[15]Dezembro!$I$27</f>
        <v>N</v>
      </c>
      <c r="Y19" s="17" t="str">
        <f>[15]Dezembro!$I$28</f>
        <v>N</v>
      </c>
      <c r="Z19" s="17" t="str">
        <f>[15]Dezembro!$I$29</f>
        <v>N</v>
      </c>
      <c r="AA19" s="17" t="str">
        <f>[15]Dezembro!$I$30</f>
        <v>N</v>
      </c>
      <c r="AB19" s="17" t="str">
        <f>[15]Dezembro!$I$31</f>
        <v>N</v>
      </c>
      <c r="AC19" s="17" t="str">
        <f>[15]Dezembro!$I$32</f>
        <v>SE</v>
      </c>
      <c r="AD19" s="17" t="str">
        <f>[15]Dezembro!$I$33</f>
        <v>NE</v>
      </c>
      <c r="AE19" s="17" t="str">
        <f>[15]Dezembro!$I$34</f>
        <v>NE</v>
      </c>
      <c r="AF19" s="17" t="str">
        <f>[15]Dezembro!$I$35</f>
        <v>N</v>
      </c>
      <c r="AG19" s="36" t="str">
        <f>[15]Dezembro!$I$36</f>
        <v>N</v>
      </c>
      <c r="AH19" s="2"/>
    </row>
    <row r="20" spans="1:37" ht="12" customHeight="1" x14ac:dyDescent="0.2">
      <c r="A20" s="14" t="s">
        <v>10</v>
      </c>
      <c r="B20" s="15" t="str">
        <f>[16]Dezembro!$I$5</f>
        <v>O</v>
      </c>
      <c r="C20" s="15" t="str">
        <f>[16]Dezembro!$I$6</f>
        <v>O</v>
      </c>
      <c r="D20" s="15" t="str">
        <f>[16]Dezembro!$I$7</f>
        <v>S</v>
      </c>
      <c r="E20" s="15" t="str">
        <f>[16]Dezembro!$I$8</f>
        <v>L</v>
      </c>
      <c r="F20" s="15" t="str">
        <f>[16]Dezembro!$I$9</f>
        <v>L</v>
      </c>
      <c r="G20" s="15" t="str">
        <f>[16]Dezembro!$I$10</f>
        <v>N</v>
      </c>
      <c r="H20" s="15" t="str">
        <f>[16]Dezembro!$I$11</f>
        <v>S</v>
      </c>
      <c r="I20" s="15" t="str">
        <f>[16]Dezembro!$I$12</f>
        <v>SO</v>
      </c>
      <c r="J20" s="15" t="str">
        <f>[16]Dezembro!$I$13</f>
        <v>O</v>
      </c>
      <c r="K20" s="15" t="str">
        <f>[16]Dezembro!$I$14</f>
        <v>S</v>
      </c>
      <c r="L20" s="15" t="str">
        <f>[16]Dezembro!$I$15</f>
        <v>S</v>
      </c>
      <c r="M20" s="15" t="str">
        <f>[16]Dezembro!$I$16</f>
        <v>SE</v>
      </c>
      <c r="N20" s="15" t="str">
        <f>[16]Dezembro!$I$17</f>
        <v>L</v>
      </c>
      <c r="O20" s="15" t="str">
        <f>[16]Dezembro!$I$18</f>
        <v>NE</v>
      </c>
      <c r="P20" s="15" t="str">
        <f>[16]Dezembro!$I$19</f>
        <v>N</v>
      </c>
      <c r="Q20" s="15" t="str">
        <f>[16]Dezembro!$I$20</f>
        <v>NO</v>
      </c>
      <c r="R20" s="15" t="str">
        <f>[16]Dezembro!$I$21</f>
        <v>O</v>
      </c>
      <c r="S20" s="15" t="str">
        <f>[16]Dezembro!$I$22</f>
        <v>SO</v>
      </c>
      <c r="T20" s="17" t="str">
        <f>[16]Dezembro!$I$23</f>
        <v>O</v>
      </c>
      <c r="U20" s="17" t="str">
        <f>[16]Dezembro!$I$24</f>
        <v>SO</v>
      </c>
      <c r="V20" s="17" t="str">
        <f>[16]Dezembro!$I$25</f>
        <v>SO</v>
      </c>
      <c r="W20" s="17" t="str">
        <f>[16]Dezembro!$I$26</f>
        <v>SO</v>
      </c>
      <c r="X20" s="17" t="str">
        <f>[16]Dezembro!$I$27</f>
        <v>SO</v>
      </c>
      <c r="Y20" s="17" t="str">
        <f>[16]Dezembro!$I$28</f>
        <v>S</v>
      </c>
      <c r="Z20" s="17" t="str">
        <f>[16]Dezembro!$I$29</f>
        <v>SO</v>
      </c>
      <c r="AA20" s="17" t="str">
        <f>[16]Dezembro!$I$30</f>
        <v>SO</v>
      </c>
      <c r="AB20" s="17" t="str">
        <f>[16]Dezembro!$I$31</f>
        <v>SO</v>
      </c>
      <c r="AC20" s="17" t="str">
        <f>[16]Dezembro!$I$32</f>
        <v>SE</v>
      </c>
      <c r="AD20" s="17" t="str">
        <f>[16]Dezembro!$I$33</f>
        <v>NO</v>
      </c>
      <c r="AE20" s="17" t="str">
        <f>[16]Dezembro!$I$34</f>
        <v>S</v>
      </c>
      <c r="AF20" s="17" t="str">
        <f>[16]Dezembro!$I$35</f>
        <v>S</v>
      </c>
      <c r="AG20" s="36" t="str">
        <f>[16]Dezembro!$I$36</f>
        <v>SO</v>
      </c>
      <c r="AH20" s="2"/>
    </row>
    <row r="21" spans="1:37" ht="13.5" customHeight="1" x14ac:dyDescent="0.2">
      <c r="A21" s="14" t="s">
        <v>11</v>
      </c>
      <c r="B21" s="16" t="str">
        <f>[17]Dezembro!$I$5</f>
        <v>SO</v>
      </c>
      <c r="C21" s="16" t="str">
        <f>[17]Dezembro!$I$6</f>
        <v>SO</v>
      </c>
      <c r="D21" s="16" t="str">
        <f>[17]Dezembro!$I$7</f>
        <v>NE</v>
      </c>
      <c r="E21" s="16" t="str">
        <f>[17]Dezembro!$I$8</f>
        <v>NE</v>
      </c>
      <c r="F21" s="16" t="str">
        <f>[17]Dezembro!$I$9</f>
        <v>NE</v>
      </c>
      <c r="G21" s="16" t="str">
        <f>[17]Dezembro!$I$10</f>
        <v>NE</v>
      </c>
      <c r="H21" s="16" t="str">
        <f>[17]Dezembro!$I$11</f>
        <v>L</v>
      </c>
      <c r="I21" s="16" t="str">
        <f>[17]Dezembro!$I$12</f>
        <v>NE</v>
      </c>
      <c r="J21" s="16" t="str">
        <f>[17]Dezembro!$I$13</f>
        <v>L</v>
      </c>
      <c r="K21" s="16" t="str">
        <f>[17]Dezembro!$I$14</f>
        <v>NE</v>
      </c>
      <c r="L21" s="16" t="str">
        <f>[17]Dezembro!$I$15</f>
        <v>NE</v>
      </c>
      <c r="M21" s="16" t="str">
        <f>[17]Dezembro!$I$16</f>
        <v>NE</v>
      </c>
      <c r="N21" s="16" t="str">
        <f>[17]Dezembro!$I$17</f>
        <v>NE</v>
      </c>
      <c r="O21" s="16" t="str">
        <f>[17]Dezembro!$I$18</f>
        <v>O</v>
      </c>
      <c r="P21" s="16" t="str">
        <f>[17]Dezembro!$I$19</f>
        <v>SO</v>
      </c>
      <c r="Q21" s="16" t="str">
        <f>[17]Dezembro!$I$20</f>
        <v>SO</v>
      </c>
      <c r="R21" s="16" t="str">
        <f>[17]Dezembro!$I$21</f>
        <v>S</v>
      </c>
      <c r="S21" s="16" t="str">
        <f>[17]Dezembro!$I$22</f>
        <v>L</v>
      </c>
      <c r="T21" s="17" t="str">
        <f>[17]Dezembro!$I$23</f>
        <v>L</v>
      </c>
      <c r="U21" s="17" t="str">
        <f>[17]Dezembro!$I$24</f>
        <v>SO</v>
      </c>
      <c r="V21" s="17" t="str">
        <f>[17]Dezembro!$I$25</f>
        <v>SE</v>
      </c>
      <c r="W21" s="17" t="str">
        <f>[17]Dezembro!$I$26</f>
        <v>L</v>
      </c>
      <c r="X21" s="17" t="str">
        <f>[17]Dezembro!$I$27</f>
        <v>L</v>
      </c>
      <c r="Y21" s="17" t="str">
        <f>[17]Dezembro!$I$28</f>
        <v>SO</v>
      </c>
      <c r="Z21" s="17" t="str">
        <f>[17]Dezembro!$I$29</f>
        <v>L</v>
      </c>
      <c r="AA21" s="17" t="str">
        <f>[17]Dezembro!$I$30</f>
        <v>L</v>
      </c>
      <c r="AB21" s="17" t="str">
        <f>[17]Dezembro!$I$31</f>
        <v>L</v>
      </c>
      <c r="AC21" s="17" t="str">
        <f>[17]Dezembro!$I$32</f>
        <v>NE</v>
      </c>
      <c r="AD21" s="17" t="str">
        <f>[17]Dezembro!$I$33</f>
        <v>NE</v>
      </c>
      <c r="AE21" s="17" t="str">
        <f>[17]Dezembro!$I$34</f>
        <v>NE</v>
      </c>
      <c r="AF21" s="17" t="str">
        <f>[17]Dezembro!$I$35</f>
        <v>L</v>
      </c>
      <c r="AG21" s="36" t="str">
        <f>[17]Dezembro!$I$36</f>
        <v>NE</v>
      </c>
      <c r="AH21" s="2"/>
    </row>
    <row r="22" spans="1:37" ht="14.25" customHeight="1" x14ac:dyDescent="0.2">
      <c r="A22" s="14" t="s">
        <v>12</v>
      </c>
      <c r="B22" s="16" t="str">
        <f>[18]Dezembro!$I$5</f>
        <v>SE</v>
      </c>
      <c r="C22" s="16" t="str">
        <f>[18]Dezembro!$I$6</f>
        <v>L</v>
      </c>
      <c r="D22" s="16" t="str">
        <f>[18]Dezembro!$I$7</f>
        <v>N</v>
      </c>
      <c r="E22" s="16" t="str">
        <f>[18]Dezembro!$I$8</f>
        <v>S</v>
      </c>
      <c r="F22" s="16" t="str">
        <f>[18]Dezembro!$I$9</f>
        <v>N</v>
      </c>
      <c r="G22" s="16" t="str">
        <f>[18]Dezembro!$I$10</f>
        <v>NO</v>
      </c>
      <c r="H22" s="16" t="str">
        <f>[18]Dezembro!$I$11</f>
        <v>N</v>
      </c>
      <c r="I22" s="16" t="str">
        <f>[18]Dezembro!$I$12</f>
        <v>N</v>
      </c>
      <c r="J22" s="16" t="str">
        <f>[18]Dezembro!$I$13</f>
        <v>N</v>
      </c>
      <c r="K22" s="16" t="str">
        <f>[18]Dezembro!$I$14</f>
        <v>N</v>
      </c>
      <c r="L22" s="16" t="str">
        <f>[18]Dezembro!$I$15</f>
        <v>NO</v>
      </c>
      <c r="M22" s="16" t="str">
        <f>[18]Dezembro!$I$16</f>
        <v>N</v>
      </c>
      <c r="N22" s="16" t="str">
        <f>[18]Dezembro!$I$17</f>
        <v>L</v>
      </c>
      <c r="O22" s="16" t="str">
        <f>[18]Dezembro!$I$18</f>
        <v>S</v>
      </c>
      <c r="P22" s="16" t="str">
        <f>[18]Dezembro!$I$19</f>
        <v>S</v>
      </c>
      <c r="Q22" s="16" t="str">
        <f>[18]Dezembro!$I$20</f>
        <v>S</v>
      </c>
      <c r="R22" s="16" t="str">
        <f>[18]Dezembro!$I$21</f>
        <v>NE</v>
      </c>
      <c r="S22" s="16" t="str">
        <f>[18]Dezembro!$I$22</f>
        <v>NE</v>
      </c>
      <c r="T22" s="16" t="str">
        <f>[18]Dezembro!$I$23</f>
        <v>N</v>
      </c>
      <c r="U22" s="16" t="str">
        <f>[18]Dezembro!$I$24</f>
        <v>SE</v>
      </c>
      <c r="V22" s="16" t="str">
        <f>[18]Dezembro!$I$25</f>
        <v>NE</v>
      </c>
      <c r="W22" s="16" t="str">
        <f>[18]Dezembro!$I$26</f>
        <v>N</v>
      </c>
      <c r="X22" s="16" t="str">
        <f>[18]Dezembro!$I$27</f>
        <v>S</v>
      </c>
      <c r="Y22" s="16" t="str">
        <f>[18]Dezembro!$I$28</f>
        <v>S</v>
      </c>
      <c r="Z22" s="16" t="str">
        <f>[18]Dezembro!$I$29</f>
        <v>N</v>
      </c>
      <c r="AA22" s="16" t="str">
        <f>[18]Dezembro!$I$30</f>
        <v>N</v>
      </c>
      <c r="AB22" s="16" t="str">
        <f>[18]Dezembro!$I$31</f>
        <v>N</v>
      </c>
      <c r="AC22" s="16" t="str">
        <f>[18]Dezembro!$I$32</f>
        <v>O</v>
      </c>
      <c r="AD22" s="16" t="str">
        <f>[18]Dezembro!$I$33</f>
        <v>SO</v>
      </c>
      <c r="AE22" s="16" t="str">
        <f>[18]Dezembro!$I$34</f>
        <v>NE</v>
      </c>
      <c r="AF22" s="16" t="str">
        <f>[18]Dezembro!$I$35</f>
        <v>NE</v>
      </c>
      <c r="AG22" s="36" t="str">
        <f>[18]Dezembro!$I$36</f>
        <v>N</v>
      </c>
      <c r="AH22" s="2"/>
    </row>
    <row r="23" spans="1:37" ht="13.5" customHeight="1" x14ac:dyDescent="0.2">
      <c r="A23" s="14" t="s">
        <v>13</v>
      </c>
      <c r="B23" s="17" t="str">
        <f>[19]Dezembro!$I$5</f>
        <v>N</v>
      </c>
      <c r="C23" s="17" t="str">
        <f>[19]Dezembro!$I$6</f>
        <v>L</v>
      </c>
      <c r="D23" s="17" t="str">
        <f>[19]Dezembro!$I$7</f>
        <v>O</v>
      </c>
      <c r="E23" s="17" t="str">
        <f>[19]Dezembro!$I$8</f>
        <v>SO</v>
      </c>
      <c r="F23" s="17" t="str">
        <f>[19]Dezembro!$I$9</f>
        <v>O</v>
      </c>
      <c r="G23" s="17" t="str">
        <f>[19]Dezembro!$I$10</f>
        <v>NO</v>
      </c>
      <c r="H23" s="17" t="str">
        <f>[19]Dezembro!$I$11</f>
        <v>NO</v>
      </c>
      <c r="I23" s="17" t="str">
        <f>[19]Dezembro!$I$12</f>
        <v>O</v>
      </c>
      <c r="J23" s="17" t="str">
        <f>[19]Dezembro!$I$13</f>
        <v>NO</v>
      </c>
      <c r="K23" s="17" t="str">
        <f>[19]Dezembro!$I$14</f>
        <v>NO</v>
      </c>
      <c r="L23" s="17" t="str">
        <f>[19]Dezembro!$I$15</f>
        <v>O</v>
      </c>
      <c r="M23" s="17" t="str">
        <f>[19]Dezembro!$I$16</f>
        <v>NO</v>
      </c>
      <c r="N23" s="17" t="str">
        <f>[19]Dezembro!$I$17</f>
        <v>O</v>
      </c>
      <c r="O23" s="17" t="str">
        <f>[19]Dezembro!$I$18</f>
        <v>N</v>
      </c>
      <c r="P23" s="17" t="str">
        <f>[19]Dezembro!$I$19</f>
        <v>SE</v>
      </c>
      <c r="Q23" s="17" t="str">
        <f>[19]Dezembro!$I$20</f>
        <v>SE</v>
      </c>
      <c r="R23" s="17" t="str">
        <f>[19]Dezembro!$I$21</f>
        <v>N</v>
      </c>
      <c r="S23" s="17" t="str">
        <f>[19]Dezembro!$I$22</f>
        <v>N</v>
      </c>
      <c r="T23" s="17" t="str">
        <f>[19]Dezembro!$I$23</f>
        <v>N</v>
      </c>
      <c r="U23" s="17" t="str">
        <f>[19]Dezembro!$I$24</f>
        <v>L</v>
      </c>
      <c r="V23" s="17" t="str">
        <f>[19]Dezembro!$I$25</f>
        <v>N</v>
      </c>
      <c r="W23" s="17" t="str">
        <f>[19]Dezembro!$I$26</f>
        <v>N</v>
      </c>
      <c r="X23" s="17" t="str">
        <f>[19]Dezembro!$I$27</f>
        <v>NE</v>
      </c>
      <c r="Y23" s="17" t="str">
        <f>[19]Dezembro!$I$28</f>
        <v>NE</v>
      </c>
      <c r="Z23" s="17" t="str">
        <f>[19]Dezembro!$I$29</f>
        <v>N</v>
      </c>
      <c r="AA23" s="17" t="str">
        <f>[19]Dezembro!$I$30</f>
        <v>NO</v>
      </c>
      <c r="AB23" s="17" t="str">
        <f>[19]Dezembro!$I$31</f>
        <v>N</v>
      </c>
      <c r="AC23" s="17" t="str">
        <f>[19]Dezembro!$I$32</f>
        <v>O</v>
      </c>
      <c r="AD23" s="17" t="str">
        <f>[19]Dezembro!$I$33</f>
        <v>S</v>
      </c>
      <c r="AE23" s="17" t="str">
        <f>[19]Dezembro!$I$34</f>
        <v>N</v>
      </c>
      <c r="AF23" s="17" t="str">
        <f>[19]Dezembro!$I$35</f>
        <v>N</v>
      </c>
      <c r="AG23" s="36" t="str">
        <f>[19]Dezembro!$I$36</f>
        <v>N</v>
      </c>
      <c r="AH23" s="2"/>
    </row>
    <row r="24" spans="1:37" ht="14.25" customHeight="1" x14ac:dyDescent="0.2">
      <c r="A24" s="14" t="s">
        <v>14</v>
      </c>
      <c r="B24" s="16" t="str">
        <f>[20]Dezembro!$I$5</f>
        <v>SE</v>
      </c>
      <c r="C24" s="16" t="str">
        <f>[20]Dezembro!$I$6</f>
        <v>NE</v>
      </c>
      <c r="D24" s="16" t="str">
        <f>[20]Dezembro!$I$7</f>
        <v>N</v>
      </c>
      <c r="E24" s="16" t="str">
        <f>[20]Dezembro!$I$8</f>
        <v>O</v>
      </c>
      <c r="F24" s="16" t="str">
        <f>[20]Dezembro!$I$9</f>
        <v>NO</v>
      </c>
      <c r="G24" s="16" t="str">
        <f>[20]Dezembro!$I$10</f>
        <v>N</v>
      </c>
      <c r="H24" s="16" t="str">
        <f>[20]Dezembro!$I$11</f>
        <v>N</v>
      </c>
      <c r="I24" s="16" t="str">
        <f>[20]Dezembro!$I$12</f>
        <v>O</v>
      </c>
      <c r="J24" s="16" t="str">
        <f>[20]Dezembro!$I$13</f>
        <v>N</v>
      </c>
      <c r="K24" s="16" t="str">
        <f>[20]Dezembro!$I$14</f>
        <v>N</v>
      </c>
      <c r="L24" s="16" t="str">
        <f>[20]Dezembro!$I$15</f>
        <v>O</v>
      </c>
      <c r="M24" s="16" t="str">
        <f>[20]Dezembro!$I$16</f>
        <v>O</v>
      </c>
      <c r="N24" s="16" t="str">
        <f>[20]Dezembro!$I$17</f>
        <v>N</v>
      </c>
      <c r="O24" s="16" t="str">
        <f>[20]Dezembro!$I$18</f>
        <v>N</v>
      </c>
      <c r="P24" s="16" t="str">
        <f>[20]Dezembro!$I$19</f>
        <v>SE</v>
      </c>
      <c r="Q24" s="16" t="str">
        <f>[20]Dezembro!$I$20</f>
        <v>L</v>
      </c>
      <c r="R24" s="16" t="str">
        <f>[20]Dezembro!$I$21</f>
        <v>NE</v>
      </c>
      <c r="S24" s="16" t="str">
        <f>[20]Dezembro!$I$22</f>
        <v>NE</v>
      </c>
      <c r="T24" s="16" t="str">
        <f>[20]Dezembro!$I$23</f>
        <v>O</v>
      </c>
      <c r="U24" s="16" t="str">
        <f>[20]Dezembro!$I$24</f>
        <v>NE</v>
      </c>
      <c r="V24" s="16" t="str">
        <f>[20]Dezembro!$I$25</f>
        <v>L</v>
      </c>
      <c r="W24" s="16" t="str">
        <f>[20]Dezembro!$I$26</f>
        <v>L</v>
      </c>
      <c r="X24" s="16" t="str">
        <f>[20]Dezembro!$I$27</f>
        <v>NE</v>
      </c>
      <c r="Y24" s="16" t="str">
        <f>[20]Dezembro!$I$28</f>
        <v>SO</v>
      </c>
      <c r="Z24" s="16" t="str">
        <f>[20]Dezembro!$I$29</f>
        <v>SO</v>
      </c>
      <c r="AA24" s="16" t="str">
        <f>[20]Dezembro!$I$30</f>
        <v>SO</v>
      </c>
      <c r="AB24" s="16" t="str">
        <f>[20]Dezembro!$I$31</f>
        <v>SO</v>
      </c>
      <c r="AC24" s="16" t="str">
        <f>[20]Dezembro!$I$32</f>
        <v>O</v>
      </c>
      <c r="AD24" s="16" t="str">
        <f>[20]Dezembro!$I$33</f>
        <v>N</v>
      </c>
      <c r="AE24" s="16" t="str">
        <f>[20]Dezembro!$I$34</f>
        <v>N</v>
      </c>
      <c r="AF24" s="16" t="str">
        <f>[20]Dezembro!$I$35</f>
        <v>SO</v>
      </c>
      <c r="AG24" s="36" t="str">
        <f>[20]Dezembro!$I$36</f>
        <v>SE</v>
      </c>
      <c r="AH24" s="2"/>
    </row>
    <row r="25" spans="1:37" ht="13.5" customHeight="1" x14ac:dyDescent="0.2">
      <c r="A25" s="14" t="s">
        <v>15</v>
      </c>
      <c r="B25" s="16" t="str">
        <f>[21]Dezembro!$I$5</f>
        <v>NO</v>
      </c>
      <c r="C25" s="16" t="str">
        <f>[21]Dezembro!$I$6</f>
        <v>NO</v>
      </c>
      <c r="D25" s="16" t="str">
        <f>[21]Dezembro!$I$7</f>
        <v>N</v>
      </c>
      <c r="E25" s="16" t="str">
        <f>[21]Dezembro!$I$8</f>
        <v>SO</v>
      </c>
      <c r="F25" s="16" t="str">
        <f>[21]Dezembro!$I$9</f>
        <v>NO</v>
      </c>
      <c r="G25" s="16" t="str">
        <f>[21]Dezembro!$I$10</f>
        <v>NO</v>
      </c>
      <c r="H25" s="16" t="str">
        <f>[21]Dezembro!$I$11</f>
        <v>NO</v>
      </c>
      <c r="I25" s="16" t="str">
        <f>[21]Dezembro!$I$12</f>
        <v>NE</v>
      </c>
      <c r="J25" s="16" t="str">
        <f>[21]Dezembro!$I$13</f>
        <v>NE</v>
      </c>
      <c r="K25" s="16" t="str">
        <f>[21]Dezembro!$I$14</f>
        <v>NO</v>
      </c>
      <c r="L25" s="16" t="str">
        <f>[21]Dezembro!$I$15</f>
        <v>O</v>
      </c>
      <c r="M25" s="16" t="str">
        <f>[21]Dezembro!$I$16</f>
        <v>SO</v>
      </c>
      <c r="N25" s="16" t="str">
        <f>[21]Dezembro!$I$17</f>
        <v>NO</v>
      </c>
      <c r="O25" s="16" t="str">
        <f>[21]Dezembro!$I$18</f>
        <v>S</v>
      </c>
      <c r="P25" s="16" t="str">
        <f>[21]Dezembro!$I$19</f>
        <v>S</v>
      </c>
      <c r="Q25" s="16" t="str">
        <f>[21]Dezembro!$I$20</f>
        <v>NE</v>
      </c>
      <c r="R25" s="16" t="str">
        <f>[21]Dezembro!$I$21</f>
        <v>NE</v>
      </c>
      <c r="S25" s="16" t="str">
        <f>[21]Dezembro!$I$22</f>
        <v>NO</v>
      </c>
      <c r="T25" s="16" t="str">
        <f>[21]Dezembro!$I$23</f>
        <v>NO</v>
      </c>
      <c r="U25" s="16" t="str">
        <f>[21]Dezembro!$I$24</f>
        <v>NO</v>
      </c>
      <c r="V25" s="16" t="str">
        <f>[21]Dezembro!$I$25</f>
        <v>NO</v>
      </c>
      <c r="W25" s="16" t="str">
        <f>[21]Dezembro!$I$26</f>
        <v>NO</v>
      </c>
      <c r="X25" s="16" t="str">
        <f>[21]Dezembro!$I$27</f>
        <v>NO</v>
      </c>
      <c r="Y25" s="16" t="str">
        <f>[21]Dezembro!$I$28</f>
        <v>NO</v>
      </c>
      <c r="Z25" s="16" t="str">
        <f>[21]Dezembro!$I$29</f>
        <v>NO</v>
      </c>
      <c r="AA25" s="16" t="str">
        <f>[21]Dezembro!$I$30</f>
        <v>NO</v>
      </c>
      <c r="AB25" s="16" t="str">
        <f>[21]Dezembro!$I$31</f>
        <v>NO</v>
      </c>
      <c r="AC25" s="16" t="str">
        <f>[21]Dezembro!$I$32</f>
        <v>NO</v>
      </c>
      <c r="AD25" s="16" t="str">
        <f>[21]Dezembro!$I$33</f>
        <v>NO</v>
      </c>
      <c r="AE25" s="16" t="str">
        <f>[21]Dezembro!$I$34</f>
        <v>NO</v>
      </c>
      <c r="AF25" s="16" t="str">
        <f>[21]Dezembro!$I$35</f>
        <v>NO</v>
      </c>
      <c r="AG25" s="36" t="str">
        <f>[21]Dezembro!$I$36</f>
        <v>NO</v>
      </c>
      <c r="AH25" s="2"/>
    </row>
    <row r="26" spans="1:37" ht="13.5" customHeight="1" x14ac:dyDescent="0.2">
      <c r="A26" s="92" t="s">
        <v>69</v>
      </c>
      <c r="B26" s="18" t="str">
        <f>[22]Dezembro!$I$5</f>
        <v>S</v>
      </c>
      <c r="C26" s="18" t="str">
        <f>[22]Dezembro!$I$6</f>
        <v>N</v>
      </c>
      <c r="D26" s="18" t="str">
        <f>[22]Dezembro!$I$7</f>
        <v>N</v>
      </c>
      <c r="E26" s="18" t="str">
        <f>[22]Dezembro!$I$8</f>
        <v>S</v>
      </c>
      <c r="F26" s="18" t="str">
        <f>[22]Dezembro!$I$9</f>
        <v>L</v>
      </c>
      <c r="G26" s="18" t="str">
        <f>[22]Dezembro!$I$10</f>
        <v>NE</v>
      </c>
      <c r="H26" s="18" t="str">
        <f>[22]Dezembro!$I$11</f>
        <v>L</v>
      </c>
      <c r="I26" s="18" t="str">
        <f>[22]Dezembro!$I$12</f>
        <v>N</v>
      </c>
      <c r="J26" s="18" t="str">
        <f>[22]Dezembro!$I$13</f>
        <v>N</v>
      </c>
      <c r="K26" s="18" t="str">
        <f>[22]Dezembro!$I$14</f>
        <v>O</v>
      </c>
      <c r="L26" s="18" t="str">
        <f>[22]Dezembro!$I$15</f>
        <v>SO</v>
      </c>
      <c r="M26" s="18" t="str">
        <f>[22]Dezembro!$I$16</f>
        <v>NE</v>
      </c>
      <c r="N26" s="18" t="str">
        <f>[22]Dezembro!$I$17</f>
        <v>N</v>
      </c>
      <c r="O26" s="18" t="str">
        <f>[22]Dezembro!$I$18</f>
        <v>S</v>
      </c>
      <c r="P26" s="18" t="str">
        <f>[22]Dezembro!$I$19</f>
        <v>S</v>
      </c>
      <c r="Q26" s="18" t="str">
        <f>[22]Dezembro!$I$20</f>
        <v>S</v>
      </c>
      <c r="R26" s="18" t="str">
        <f>[22]Dezembro!$I$21</f>
        <v>N</v>
      </c>
      <c r="S26" s="18" t="str">
        <f>[22]Dezembro!$I$22</f>
        <v>N</v>
      </c>
      <c r="T26" s="18" t="str">
        <f>[22]Dezembro!$I$23</f>
        <v>N</v>
      </c>
      <c r="U26" s="18" t="str">
        <f>[22]Dezembro!$I$24</f>
        <v>S</v>
      </c>
      <c r="V26" s="18" t="str">
        <f>[22]Dezembro!$I$25</f>
        <v>N</v>
      </c>
      <c r="W26" s="18" t="str">
        <f>[22]Dezembro!$I$26</f>
        <v>N</v>
      </c>
      <c r="X26" s="18" t="str">
        <f>[22]Dezembro!$I$27</f>
        <v>N</v>
      </c>
      <c r="Y26" s="18" t="str">
        <f>[22]Dezembro!$I$28</f>
        <v>N</v>
      </c>
      <c r="Z26" s="18" t="str">
        <f>[22]Dezembro!$I$29</f>
        <v>N</v>
      </c>
      <c r="AA26" s="18" t="str">
        <f>[22]Dezembro!$I$30</f>
        <v>N</v>
      </c>
      <c r="AB26" s="18" t="str">
        <f>[22]Dezembro!$I$31</f>
        <v>N</v>
      </c>
      <c r="AC26" s="18" t="str">
        <f>[22]Dezembro!$I$32</f>
        <v>O</v>
      </c>
      <c r="AD26" s="18" t="str">
        <f>[22]Dezembro!$I$33</f>
        <v>NO</v>
      </c>
      <c r="AE26" s="18" t="str">
        <f>[22]Dezembro!$I$34</f>
        <v>NE</v>
      </c>
      <c r="AF26" s="18" t="str">
        <f>[22]Dezembro!$I$35</f>
        <v>N</v>
      </c>
      <c r="AG26" s="36" t="str">
        <f>[22]Dezembro!$I$36</f>
        <v>N</v>
      </c>
      <c r="AH26" s="2"/>
    </row>
    <row r="27" spans="1:37" ht="12" customHeight="1" x14ac:dyDescent="0.2">
      <c r="A27" s="14" t="s">
        <v>17</v>
      </c>
      <c r="B27" s="16" t="str">
        <f>[23]Dezembro!$I$5</f>
        <v>NE</v>
      </c>
      <c r="C27" s="16" t="str">
        <f>[23]Dezembro!$I$6</f>
        <v>NE</v>
      </c>
      <c r="D27" s="16" t="str">
        <f>[23]Dezembro!$I$7</f>
        <v>O</v>
      </c>
      <c r="E27" s="16" t="str">
        <f>[23]Dezembro!$I$8</f>
        <v>S</v>
      </c>
      <c r="F27" s="16" t="str">
        <f>[23]Dezembro!$I$9</f>
        <v>SO</v>
      </c>
      <c r="G27" s="16" t="str">
        <f>[23]Dezembro!$I$10</f>
        <v>O</v>
      </c>
      <c r="H27" s="16" t="str">
        <f>[23]Dezembro!$I$11</f>
        <v>NO</v>
      </c>
      <c r="I27" s="16" t="str">
        <f>[23]Dezembro!$I$12</f>
        <v>N</v>
      </c>
      <c r="J27" s="16" t="str">
        <f>[23]Dezembro!$I$13</f>
        <v>O</v>
      </c>
      <c r="K27" s="16" t="str">
        <f>[23]Dezembro!$I$14</f>
        <v>O</v>
      </c>
      <c r="L27" s="16" t="str">
        <f>[23]Dezembro!$I$15</f>
        <v>O</v>
      </c>
      <c r="M27" s="16" t="str">
        <f>[23]Dezembro!$I$16</f>
        <v>SO</v>
      </c>
      <c r="N27" s="16" t="str">
        <f>[23]Dezembro!$I$17</f>
        <v>O</v>
      </c>
      <c r="O27" s="16" t="str">
        <f>[23]Dezembro!$I$18</f>
        <v>SE</v>
      </c>
      <c r="P27" s="16" t="str">
        <f>[23]Dezembro!$I$19</f>
        <v>SE</v>
      </c>
      <c r="Q27" s="16" t="str">
        <f>[23]Dezembro!$I$20</f>
        <v>NE</v>
      </c>
      <c r="R27" s="16" t="str">
        <f>[23]Dezembro!$I$21</f>
        <v>N</v>
      </c>
      <c r="S27" s="16" t="str">
        <f>[23]Dezembro!$I$22</f>
        <v>O</v>
      </c>
      <c r="T27" s="16" t="str">
        <f>[23]Dezembro!$I$23</f>
        <v>NO</v>
      </c>
      <c r="U27" s="16" t="str">
        <f>[23]Dezembro!$I$24</f>
        <v>NE</v>
      </c>
      <c r="V27" s="16" t="str">
        <f>[23]Dezembro!$I$25</f>
        <v>NO</v>
      </c>
      <c r="W27" s="16" t="str">
        <f>[23]Dezembro!$I$26</f>
        <v>N</v>
      </c>
      <c r="X27" s="16" t="str">
        <f>[23]Dezembro!$I$27</f>
        <v>N</v>
      </c>
      <c r="Y27" s="16" t="str">
        <f>[23]Dezembro!$I$28</f>
        <v>N</v>
      </c>
      <c r="Z27" s="16" t="str">
        <f>[23]Dezembro!$I$29</f>
        <v>N</v>
      </c>
      <c r="AA27" s="16" t="str">
        <f>[23]Dezembro!$I$30</f>
        <v>O</v>
      </c>
      <c r="AB27" s="16" t="str">
        <f>[23]Dezembro!$I$31</f>
        <v>NO</v>
      </c>
      <c r="AC27" s="16" t="str">
        <f>[23]Dezembro!$I$32</f>
        <v>O</v>
      </c>
      <c r="AD27" s="16" t="str">
        <f>[23]Dezembro!$I$33</f>
        <v>N</v>
      </c>
      <c r="AE27" s="16" t="str">
        <f>[23]Dezembro!$I$34</f>
        <v>NO</v>
      </c>
      <c r="AF27" s="16" t="str">
        <f>[23]Dezembro!$I$35</f>
        <v>NO</v>
      </c>
      <c r="AG27" s="36" t="str">
        <f>[23]Dezembro!$I$36</f>
        <v>O</v>
      </c>
      <c r="AH27" s="2"/>
      <c r="AJ27" s="23" t="s">
        <v>52</v>
      </c>
    </row>
    <row r="28" spans="1:37" ht="12" customHeight="1" x14ac:dyDescent="0.2">
      <c r="A28" s="14" t="s">
        <v>18</v>
      </c>
      <c r="B28" s="16" t="str">
        <f>[24]Dezembro!$I$5</f>
        <v>L</v>
      </c>
      <c r="C28" s="16" t="str">
        <f>[24]Dezembro!$I$6</f>
        <v>L</v>
      </c>
      <c r="D28" s="16" t="str">
        <f>[24]Dezembro!$I$7</f>
        <v>O</v>
      </c>
      <c r="E28" s="16" t="str">
        <f>[24]Dezembro!$I$8</f>
        <v>O</v>
      </c>
      <c r="F28" s="16" t="str">
        <f>[24]Dezembro!$I$9</f>
        <v>O</v>
      </c>
      <c r="G28" s="16" t="str">
        <f>[24]Dezembro!$I$10</f>
        <v>NO</v>
      </c>
      <c r="H28" s="16" t="str">
        <f>[24]Dezembro!$I$11</f>
        <v>L</v>
      </c>
      <c r="I28" s="16" t="str">
        <f>[24]Dezembro!$I$12</f>
        <v>L</v>
      </c>
      <c r="J28" s="16" t="str">
        <f>[24]Dezembro!$I$13</f>
        <v>L</v>
      </c>
      <c r="K28" s="16" t="str">
        <f>[24]Dezembro!$I$14</f>
        <v>NO</v>
      </c>
      <c r="L28" s="16" t="str">
        <f>[24]Dezembro!$I$15</f>
        <v>O</v>
      </c>
      <c r="M28" s="16" t="str">
        <f>[24]Dezembro!$I$16</f>
        <v>O</v>
      </c>
      <c r="N28" s="16" t="str">
        <f>[24]Dezembro!$I$17</f>
        <v>NO</v>
      </c>
      <c r="O28" s="16" t="str">
        <f>[24]Dezembro!$I$18</f>
        <v>S</v>
      </c>
      <c r="P28" s="16" t="str">
        <f>[24]Dezembro!$I$19</f>
        <v>S</v>
      </c>
      <c r="Q28" s="16" t="str">
        <f>[24]Dezembro!$I$20</f>
        <v>L</v>
      </c>
      <c r="R28" s="16" t="str">
        <f>[24]Dezembro!$I$21</f>
        <v>NE</v>
      </c>
      <c r="S28" s="16" t="str">
        <f>[24]Dezembro!$I$22</f>
        <v>L</v>
      </c>
      <c r="T28" s="16" t="str">
        <f>[24]Dezembro!$I$23</f>
        <v>N</v>
      </c>
      <c r="U28" s="16" t="str">
        <f>[24]Dezembro!$I$24</f>
        <v>L</v>
      </c>
      <c r="V28" s="16" t="str">
        <f>[24]Dezembro!$I$25</f>
        <v>N</v>
      </c>
      <c r="W28" s="16" t="str">
        <f>[24]Dezembro!$I$26</f>
        <v>NE</v>
      </c>
      <c r="X28" s="16" t="str">
        <f>[24]Dezembro!$I$27</f>
        <v>L</v>
      </c>
      <c r="Y28" s="16" t="str">
        <f>[24]Dezembro!$I$28</f>
        <v>L</v>
      </c>
      <c r="Z28" s="16" t="str">
        <f>[24]Dezembro!$I$29</f>
        <v>N</v>
      </c>
      <c r="AA28" s="16" t="str">
        <f>[24]Dezembro!$I$30</f>
        <v>N</v>
      </c>
      <c r="AB28" s="16" t="str">
        <f>[24]Dezembro!$I$31</f>
        <v>O</v>
      </c>
      <c r="AC28" s="16" t="str">
        <f>[24]Dezembro!$I$32</f>
        <v>S</v>
      </c>
      <c r="AD28" s="16" t="str">
        <f>[24]Dezembro!$I$33</f>
        <v>N</v>
      </c>
      <c r="AE28" s="16" t="str">
        <f>[24]Dezembro!$I$34</f>
        <v>NO</v>
      </c>
      <c r="AF28" s="16" t="str">
        <f>[24]Dezembro!$I$35</f>
        <v>N</v>
      </c>
      <c r="AG28" s="36" t="str">
        <f>[24]Dezembro!$I$36</f>
        <v>L</v>
      </c>
      <c r="AH28" s="2"/>
    </row>
    <row r="29" spans="1:37" ht="13.5" customHeight="1" x14ac:dyDescent="0.2">
      <c r="A29" s="14" t="s">
        <v>19</v>
      </c>
      <c r="B29" s="16" t="str">
        <f>[25]Dezembro!$I$5</f>
        <v>L</v>
      </c>
      <c r="C29" s="16" t="str">
        <f>[25]Dezembro!$I$6</f>
        <v>NE</v>
      </c>
      <c r="D29" s="16" t="str">
        <f>[25]Dezembro!$I$7</f>
        <v>O</v>
      </c>
      <c r="E29" s="16" t="str">
        <f>[25]Dezembro!$I$8</f>
        <v>SO</v>
      </c>
      <c r="F29" s="16" t="str">
        <f>[25]Dezembro!$I$9</f>
        <v>SE</v>
      </c>
      <c r="G29" s="16" t="str">
        <f>[25]Dezembro!$I$10</f>
        <v>SE</v>
      </c>
      <c r="H29" s="16" t="str">
        <f>[25]Dezembro!$I$11</f>
        <v>N</v>
      </c>
      <c r="I29" s="16" t="str">
        <f>[25]Dezembro!$I$12</f>
        <v>NE</v>
      </c>
      <c r="J29" s="16" t="str">
        <f>[25]Dezembro!$I$13</f>
        <v>NE</v>
      </c>
      <c r="K29" s="16" t="str">
        <f>[25]Dezembro!$I$14</f>
        <v>NO</v>
      </c>
      <c r="L29" s="16" t="str">
        <f>[25]Dezembro!$I$15</f>
        <v>SO</v>
      </c>
      <c r="M29" s="16" t="str">
        <f>[25]Dezembro!$I$16</f>
        <v>SO</v>
      </c>
      <c r="N29" s="16" t="str">
        <f>[25]Dezembro!$I$17</f>
        <v>NE</v>
      </c>
      <c r="O29" s="16" t="str">
        <f>[25]Dezembro!$I$18</f>
        <v>S</v>
      </c>
      <c r="P29" s="16" t="str">
        <f>[25]Dezembro!$I$19</f>
        <v>S</v>
      </c>
      <c r="Q29" s="16" t="str">
        <f>[25]Dezembro!$I$20</f>
        <v>L</v>
      </c>
      <c r="R29" s="16" t="str">
        <f>[25]Dezembro!$I$21</f>
        <v>NE</v>
      </c>
      <c r="S29" s="16" t="str">
        <f>[25]Dezembro!$I$22</f>
        <v>NE</v>
      </c>
      <c r="T29" s="16" t="str">
        <f>[25]Dezembro!$I$23</f>
        <v>NE</v>
      </c>
      <c r="U29" s="16" t="str">
        <f>[25]Dezembro!$I$24</f>
        <v>N</v>
      </c>
      <c r="V29" s="16" t="str">
        <f>[25]Dezembro!$I$25</f>
        <v>NE</v>
      </c>
      <c r="W29" s="16" t="str">
        <f>[25]Dezembro!$I$26</f>
        <v>NE</v>
      </c>
      <c r="X29" s="16" t="str">
        <f>[25]Dezembro!$I$27</f>
        <v>NE</v>
      </c>
      <c r="Y29" s="16" t="str">
        <f>[25]Dezembro!$I$28</f>
        <v>NE</v>
      </c>
      <c r="Z29" s="16" t="str">
        <f>[25]Dezembro!$I$29</f>
        <v>N</v>
      </c>
      <c r="AA29" s="16" t="str">
        <f>[25]Dezembro!$I$30</f>
        <v>N</v>
      </c>
      <c r="AB29" s="16" t="str">
        <f>[25]Dezembro!$I$31</f>
        <v>N</v>
      </c>
      <c r="AC29" s="16" t="str">
        <f>[25]Dezembro!$I$32</f>
        <v>S</v>
      </c>
      <c r="AD29" s="16" t="str">
        <f>[25]Dezembro!$I$33</f>
        <v>NE</v>
      </c>
      <c r="AE29" s="16" t="str">
        <f>[25]Dezembro!$I$34</f>
        <v>NE</v>
      </c>
      <c r="AF29" s="16" t="str">
        <f>[25]Dezembro!$I$35</f>
        <v>NO</v>
      </c>
      <c r="AG29" s="36" t="str">
        <f>[25]Dezembro!$I$36</f>
        <v>L</v>
      </c>
      <c r="AH29" s="2" t="s">
        <v>52</v>
      </c>
      <c r="AK29" s="23" t="s">
        <v>52</v>
      </c>
    </row>
    <row r="30" spans="1:37" ht="10.5" customHeight="1" x14ac:dyDescent="0.2">
      <c r="A30" s="14" t="s">
        <v>31</v>
      </c>
      <c r="B30" s="16" t="str">
        <f>[26]Dezembro!$I$5</f>
        <v>SE</v>
      </c>
      <c r="C30" s="16" t="str">
        <f>[26]Dezembro!$I$6</f>
        <v>N</v>
      </c>
      <c r="D30" s="16" t="str">
        <f>[26]Dezembro!$I$7</f>
        <v>NO</v>
      </c>
      <c r="E30" s="16" t="str">
        <f>[26]Dezembro!$I$8</f>
        <v>NO</v>
      </c>
      <c r="F30" s="16" t="str">
        <f>[26]Dezembro!$I$9</f>
        <v>SE</v>
      </c>
      <c r="G30" s="16" t="str">
        <f>[26]Dezembro!$I$10</f>
        <v>NO</v>
      </c>
      <c r="H30" s="16" t="str">
        <f>[26]Dezembro!$I$11</f>
        <v>NE</v>
      </c>
      <c r="I30" s="16" t="str">
        <f>[26]Dezembro!$I$12</f>
        <v>NO</v>
      </c>
      <c r="J30" s="16" t="str">
        <f>[26]Dezembro!$I$13</f>
        <v>NO</v>
      </c>
      <c r="K30" s="16" t="str">
        <f>[26]Dezembro!$I$14</f>
        <v>NO</v>
      </c>
      <c r="L30" s="16" t="str">
        <f>[26]Dezembro!$I$15</f>
        <v>NO</v>
      </c>
      <c r="M30" s="16" t="str">
        <f>[26]Dezembro!$I$16</f>
        <v>NO</v>
      </c>
      <c r="N30" s="16" t="str">
        <f>[26]Dezembro!$I$17</f>
        <v>NO</v>
      </c>
      <c r="O30" s="16" t="str">
        <f>[26]Dezembro!$I$18</f>
        <v>SE</v>
      </c>
      <c r="P30" s="16" t="str">
        <f>[26]Dezembro!$I$19</f>
        <v>SE</v>
      </c>
      <c r="Q30" s="16" t="str">
        <f>[26]Dezembro!$I$20</f>
        <v>L</v>
      </c>
      <c r="R30" s="16" t="str">
        <f>[26]Dezembro!$I$21</f>
        <v>N</v>
      </c>
      <c r="S30" s="16" t="str">
        <f>[26]Dezembro!$I$22</f>
        <v>N</v>
      </c>
      <c r="T30" s="16" t="str">
        <f>[26]Dezembro!$I$23</f>
        <v>NO</v>
      </c>
      <c r="U30" s="16" t="str">
        <f>[26]Dezembro!$I$24</f>
        <v>SE</v>
      </c>
      <c r="V30" s="16" t="str">
        <f>[26]Dezembro!$I$25</f>
        <v>N</v>
      </c>
      <c r="W30" s="16" t="str">
        <f>[26]Dezembro!$I$26</f>
        <v>N</v>
      </c>
      <c r="X30" s="16" t="str">
        <f>[26]Dezembro!$I$27</f>
        <v>NO</v>
      </c>
      <c r="Y30" s="16" t="str">
        <f>[26]Dezembro!$I$28</f>
        <v>L</v>
      </c>
      <c r="Z30" s="16" t="str">
        <f>[26]Dezembro!$I$29</f>
        <v>N</v>
      </c>
      <c r="AA30" s="16" t="str">
        <f>[26]Dezembro!$I$30</f>
        <v>NO</v>
      </c>
      <c r="AB30" s="16" t="str">
        <f>[26]Dezembro!$I$31</f>
        <v>N</v>
      </c>
      <c r="AC30" s="16" t="str">
        <f>[26]Dezembro!$I$32</f>
        <v>NE</v>
      </c>
      <c r="AD30" s="16" t="str">
        <f>[26]Dezembro!$I$33</f>
        <v>SE</v>
      </c>
      <c r="AE30" s="16" t="str">
        <f>[26]Dezembro!$I$34</f>
        <v>NO</v>
      </c>
      <c r="AF30" s="16" t="str">
        <f>[26]Dezembro!$I$35</f>
        <v>NO</v>
      </c>
      <c r="AG30" s="36" t="str">
        <f>[26]Dezembro!$I$36</f>
        <v>NO</v>
      </c>
      <c r="AH30" s="2"/>
    </row>
    <row r="31" spans="1:37" ht="12.75" customHeight="1" x14ac:dyDescent="0.2">
      <c r="A31" s="14" t="s">
        <v>51</v>
      </c>
      <c r="B31" s="16" t="str">
        <f>[27]Dezembro!$I$5</f>
        <v>NE</v>
      </c>
      <c r="C31" s="16" t="str">
        <f>[27]Dezembro!$I$6</f>
        <v>L</v>
      </c>
      <c r="D31" s="16" t="str">
        <f>[27]Dezembro!$I$7</f>
        <v>NO</v>
      </c>
      <c r="E31" s="16" t="str">
        <f>[27]Dezembro!$I$8</f>
        <v>NE</v>
      </c>
      <c r="F31" s="16" t="str">
        <f>[27]Dezembro!$I$9</f>
        <v>N</v>
      </c>
      <c r="G31" s="16" t="str">
        <f>[27]Dezembro!$I$10</f>
        <v>NO</v>
      </c>
      <c r="H31" s="16" t="str">
        <f>[27]Dezembro!$I$11</f>
        <v>NE</v>
      </c>
      <c r="I31" s="16" t="str">
        <f>[27]Dezembro!$I$12</f>
        <v>L</v>
      </c>
      <c r="J31" s="16" t="str">
        <f>[27]Dezembro!$I$13</f>
        <v>NE</v>
      </c>
      <c r="K31" s="16" t="str">
        <f>[27]Dezembro!$I$14</f>
        <v>NE</v>
      </c>
      <c r="L31" s="16" t="str">
        <f>[27]Dezembro!$I$15</f>
        <v>NE</v>
      </c>
      <c r="M31" s="16" t="str">
        <f>[27]Dezembro!$I$16</f>
        <v>NE</v>
      </c>
      <c r="N31" s="16" t="str">
        <f>[27]Dezembro!$I$17</f>
        <v>NE</v>
      </c>
      <c r="O31" s="16" t="str">
        <f>[27]Dezembro!$I$18</f>
        <v>NE</v>
      </c>
      <c r="P31" s="16" t="str">
        <f>[27]Dezembro!$I$19</f>
        <v>SE</v>
      </c>
      <c r="Q31" s="16" t="str">
        <f>[27]Dezembro!$I$20</f>
        <v>NE</v>
      </c>
      <c r="R31" s="16" t="str">
        <f>[27]Dezembro!$I$21</f>
        <v>L</v>
      </c>
      <c r="S31" s="16" t="str">
        <f>[27]Dezembro!$I$22</f>
        <v>NE</v>
      </c>
      <c r="T31" s="16" t="str">
        <f>[27]Dezembro!$I$23</f>
        <v>NE</v>
      </c>
      <c r="U31" s="16" t="str">
        <f>[27]Dezembro!$I$24</f>
        <v>L</v>
      </c>
      <c r="V31" s="16" t="str">
        <f>[27]Dezembro!$I$25</f>
        <v>L</v>
      </c>
      <c r="W31" s="16" t="str">
        <f>[27]Dezembro!$I$26</f>
        <v>NE</v>
      </c>
      <c r="X31" s="16" t="str">
        <f>[27]Dezembro!$I$27</f>
        <v>SE</v>
      </c>
      <c r="Y31" s="16" t="str">
        <f>[27]Dezembro!$I$28</f>
        <v>L</v>
      </c>
      <c r="Z31" s="16" t="str">
        <f>[27]Dezembro!$I$29</f>
        <v>L</v>
      </c>
      <c r="AA31" s="16" t="str">
        <f>[27]Dezembro!$I$30</f>
        <v>NO</v>
      </c>
      <c r="AB31" s="16" t="str">
        <f>[27]Dezembro!$I$31</f>
        <v>N</v>
      </c>
      <c r="AC31" s="16" t="str">
        <f>[27]Dezembro!$I$32</f>
        <v>L</v>
      </c>
      <c r="AD31" s="16" t="str">
        <f>[27]Dezembro!$I$33</f>
        <v>NE</v>
      </c>
      <c r="AE31" s="16" t="str">
        <f>[27]Dezembro!$I$34</f>
        <v>NE</v>
      </c>
      <c r="AF31" s="16" t="str">
        <f>[27]Dezembro!$I$35</f>
        <v>L</v>
      </c>
      <c r="AG31" s="36" t="str">
        <f>[27]Dezembro!$I$36</f>
        <v>NE</v>
      </c>
      <c r="AH31" s="2"/>
    </row>
    <row r="32" spans="1:37" ht="12" customHeight="1" x14ac:dyDescent="0.2">
      <c r="A32" s="14" t="s">
        <v>20</v>
      </c>
      <c r="B32" s="17" t="str">
        <f>[28]Dezembro!$I$5</f>
        <v>SE</v>
      </c>
      <c r="C32" s="17" t="str">
        <f>[28]Dezembro!$I$6</f>
        <v>L</v>
      </c>
      <c r="D32" s="17" t="str">
        <f>[28]Dezembro!$I$7</f>
        <v>O</v>
      </c>
      <c r="E32" s="17" t="str">
        <f>[28]Dezembro!$I$8</f>
        <v>SO</v>
      </c>
      <c r="F32" s="17" t="str">
        <f>[28]Dezembro!$I$9</f>
        <v>O</v>
      </c>
      <c r="G32" s="17" t="str">
        <f>[28]Dezembro!$I$10</f>
        <v>O</v>
      </c>
      <c r="H32" s="17" t="str">
        <f>[28]Dezembro!$I$11</f>
        <v>NO</v>
      </c>
      <c r="I32" s="17" t="str">
        <f>[28]Dezembro!$I$12</f>
        <v>NO</v>
      </c>
      <c r="J32" s="17" t="str">
        <f>[28]Dezembro!$I$13</f>
        <v>N</v>
      </c>
      <c r="K32" s="17" t="str">
        <f>[28]Dezembro!$I$14</f>
        <v>N</v>
      </c>
      <c r="L32" s="17" t="str">
        <f>[28]Dezembro!$I$15</f>
        <v>O</v>
      </c>
      <c r="M32" s="17" t="str">
        <f>[28]Dezembro!$I$16</f>
        <v>O</v>
      </c>
      <c r="N32" s="17" t="str">
        <f>[28]Dezembro!$I$17</f>
        <v>N</v>
      </c>
      <c r="O32" s="17" t="str">
        <f>[28]Dezembro!$I$18</f>
        <v>S</v>
      </c>
      <c r="P32" s="17" t="str">
        <f>[28]Dezembro!$I$19</f>
        <v>SE</v>
      </c>
      <c r="Q32" s="17" t="str">
        <f>[28]Dezembro!$I$20</f>
        <v>L</v>
      </c>
      <c r="R32" s="17" t="str">
        <f>[28]Dezembro!$I$21</f>
        <v>L</v>
      </c>
      <c r="S32" s="17" t="str">
        <f>[28]Dezembro!$I$22</f>
        <v>NE</v>
      </c>
      <c r="T32" s="17" t="str">
        <f>[28]Dezembro!$I$23</f>
        <v>NE</v>
      </c>
      <c r="U32" s="17" t="str">
        <f>[28]Dezembro!$I$24</f>
        <v>N</v>
      </c>
      <c r="V32" s="17" t="str">
        <f>[28]Dezembro!$I$25</f>
        <v>S</v>
      </c>
      <c r="W32" s="17" t="str">
        <f>[28]Dezembro!$I$26</f>
        <v>NE</v>
      </c>
      <c r="X32" s="17" t="str">
        <f>[28]Dezembro!$I$27</f>
        <v>S</v>
      </c>
      <c r="Y32" s="17" t="str">
        <f>[28]Dezembro!$I$28</f>
        <v>S</v>
      </c>
      <c r="Z32" s="17" t="str">
        <f>[28]Dezembro!$I$29</f>
        <v>NE</v>
      </c>
      <c r="AA32" s="17" t="str">
        <f>[28]Dezembro!$I$30</f>
        <v>N</v>
      </c>
      <c r="AB32" s="17" t="str">
        <f>[28]Dezembro!$I$31</f>
        <v>O</v>
      </c>
      <c r="AC32" s="17" t="str">
        <f>[28]Dezembro!$I$32</f>
        <v>L</v>
      </c>
      <c r="AD32" s="17" t="str">
        <f>[28]Dezembro!$I$33</f>
        <v>N</v>
      </c>
      <c r="AE32" s="17" t="str">
        <f>[28]Dezembro!$I$34</f>
        <v>N</v>
      </c>
      <c r="AF32" s="17" t="str">
        <f>[28]Dezembro!$I$35</f>
        <v>NO</v>
      </c>
      <c r="AG32" s="36" t="str">
        <f>[28]Dezembro!$I$36</f>
        <v>N</v>
      </c>
      <c r="AH32" s="2"/>
    </row>
    <row r="33" spans="1:35" s="5" customFormat="1" ht="12.75" customHeight="1" x14ac:dyDescent="0.2">
      <c r="A33" s="24" t="s">
        <v>38</v>
      </c>
      <c r="B33" s="25" t="s">
        <v>56</v>
      </c>
      <c r="C33" s="25" t="s">
        <v>56</v>
      </c>
      <c r="D33" s="25" t="s">
        <v>59</v>
      </c>
      <c r="E33" s="25" t="s">
        <v>57</v>
      </c>
      <c r="F33" s="25" t="s">
        <v>62</v>
      </c>
      <c r="G33" s="25" t="s">
        <v>62</v>
      </c>
      <c r="H33" s="25" t="s">
        <v>62</v>
      </c>
      <c r="I33" s="25" t="s">
        <v>59</v>
      </c>
      <c r="J33" s="25" t="s">
        <v>58</v>
      </c>
      <c r="K33" s="25" t="s">
        <v>62</v>
      </c>
      <c r="L33" s="25" t="s">
        <v>71</v>
      </c>
      <c r="M33" s="25" t="s">
        <v>62</v>
      </c>
      <c r="N33" s="25" t="s">
        <v>59</v>
      </c>
      <c r="O33" s="25" t="s">
        <v>57</v>
      </c>
      <c r="P33" s="26" t="s">
        <v>72</v>
      </c>
      <c r="Q33" s="26" t="s">
        <v>56</v>
      </c>
      <c r="R33" s="26" t="s">
        <v>58</v>
      </c>
      <c r="S33" s="26" t="s">
        <v>58</v>
      </c>
      <c r="T33" s="26" t="s">
        <v>59</v>
      </c>
      <c r="U33" s="26" t="s">
        <v>58</v>
      </c>
      <c r="V33" s="26" t="s">
        <v>59</v>
      </c>
      <c r="W33" s="26" t="s">
        <v>58</v>
      </c>
      <c r="X33" s="26" t="s">
        <v>59</v>
      </c>
      <c r="Y33" s="26" t="s">
        <v>56</v>
      </c>
      <c r="Z33" s="26" t="s">
        <v>59</v>
      </c>
      <c r="AA33" s="26" t="s">
        <v>59</v>
      </c>
      <c r="AB33" s="26" t="s">
        <v>59</v>
      </c>
      <c r="AC33" s="25" t="s">
        <v>71</v>
      </c>
      <c r="AD33" s="26" t="s">
        <v>58</v>
      </c>
      <c r="AE33" s="26" t="s">
        <v>59</v>
      </c>
      <c r="AF33" s="26" t="s">
        <v>59</v>
      </c>
      <c r="AG33" s="38"/>
      <c r="AH33" s="10"/>
      <c r="AI33" s="5" t="s">
        <v>52</v>
      </c>
    </row>
    <row r="34" spans="1:35" ht="13.5" thickBot="1" x14ac:dyDescent="0.25">
      <c r="A34" s="128" t="s">
        <v>37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9"/>
      <c r="AG34" s="37" t="s">
        <v>59</v>
      </c>
      <c r="AH34" s="2"/>
    </row>
    <row r="35" spans="1:35" x14ac:dyDescent="0.2">
      <c r="A35" s="83"/>
      <c r="B35" s="84"/>
      <c r="C35" s="84"/>
      <c r="D35" s="84" t="s">
        <v>64</v>
      </c>
      <c r="E35" s="84"/>
      <c r="F35" s="84"/>
      <c r="G35" s="8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6"/>
      <c r="AE35" s="87"/>
      <c r="AF35" s="88"/>
      <c r="AG35" s="89"/>
      <c r="AH35" s="2"/>
    </row>
    <row r="36" spans="1:35" x14ac:dyDescent="0.2">
      <c r="A36" s="57"/>
      <c r="B36" s="64"/>
      <c r="C36" s="64"/>
      <c r="D36" s="64"/>
      <c r="E36" s="64" t="s">
        <v>65</v>
      </c>
      <c r="F36" s="64"/>
      <c r="G36" s="64"/>
      <c r="H36" s="64"/>
      <c r="I36" s="64"/>
      <c r="J36" s="65"/>
      <c r="K36" s="65"/>
      <c r="L36" s="65"/>
      <c r="M36" s="65"/>
      <c r="N36" s="65"/>
      <c r="O36" s="65"/>
      <c r="P36" s="65"/>
      <c r="Q36" s="65"/>
      <c r="R36" s="65" t="s">
        <v>53</v>
      </c>
      <c r="S36" s="65"/>
      <c r="T36" s="65"/>
      <c r="U36" s="65"/>
      <c r="V36" s="65"/>
      <c r="W36" s="65"/>
      <c r="X36" s="116"/>
      <c r="Y36" s="116"/>
      <c r="Z36" s="116"/>
      <c r="AA36" s="116"/>
      <c r="AB36" s="116"/>
      <c r="AC36" s="65"/>
      <c r="AD36" s="65"/>
      <c r="AE36" s="65"/>
      <c r="AF36" s="65"/>
      <c r="AG36" s="90"/>
      <c r="AH36" s="2"/>
      <c r="AI36" s="2"/>
    </row>
    <row r="37" spans="1:35" ht="13.5" thickBot="1" x14ac:dyDescent="0.25">
      <c r="A37" s="71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8"/>
      <c r="P37" s="78"/>
      <c r="Q37" s="78"/>
      <c r="R37" s="78" t="s">
        <v>54</v>
      </c>
      <c r="S37" s="78"/>
      <c r="T37" s="78"/>
      <c r="U37" s="78"/>
      <c r="V37" s="73"/>
      <c r="W37" s="73"/>
      <c r="X37" s="124"/>
      <c r="Y37" s="124"/>
      <c r="Z37" s="124"/>
      <c r="AA37" s="124"/>
      <c r="AB37" s="124"/>
      <c r="AC37" s="78"/>
      <c r="AD37" s="78"/>
      <c r="AE37" s="78"/>
      <c r="AF37" s="78"/>
      <c r="AG37" s="91"/>
      <c r="AH37" s="22"/>
      <c r="AI37" s="2"/>
    </row>
    <row r="38" spans="1:35" x14ac:dyDescent="0.2">
      <c r="AG38" s="9"/>
      <c r="AH38" s="2"/>
    </row>
    <row r="40" spans="1:35" x14ac:dyDescent="0.2">
      <c r="I40" s="2" t="s">
        <v>52</v>
      </c>
      <c r="P40" s="2" t="s">
        <v>52</v>
      </c>
      <c r="AD40" s="2" t="s">
        <v>52</v>
      </c>
    </row>
    <row r="43" spans="1:35" x14ac:dyDescent="0.2">
      <c r="Q43" s="2" t="s">
        <v>52</v>
      </c>
    </row>
  </sheetData>
  <sheetProtection password="C6EC" sheet="1" objects="1" scenarios="1"/>
  <mergeCells count="37">
    <mergeCell ref="AE3:AE4"/>
    <mergeCell ref="AA3:AA4"/>
    <mergeCell ref="AB3:AB4"/>
    <mergeCell ref="AC3:AC4"/>
    <mergeCell ref="AD3:AD4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X36:AB36"/>
    <mergeCell ref="X37:AB37"/>
    <mergeCell ref="L3:L4"/>
    <mergeCell ref="AF3:AF4"/>
    <mergeCell ref="B2:AG2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A19" zoomScale="90" zoomScaleNormal="90" workbookViewId="0">
      <selection activeCell="AC42" sqref="AC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140625" style="2" customWidth="1"/>
    <col min="18" max="19" width="5.42578125" style="2" bestFit="1" customWidth="1"/>
    <col min="20" max="20" width="6.42578125" style="2" bestFit="1" customWidth="1"/>
    <col min="21" max="27" width="5.42578125" style="2" bestFit="1" customWidth="1"/>
    <col min="28" max="29" width="6.140625" style="2" bestFit="1" customWidth="1"/>
    <col min="30" max="30" width="5.42578125" style="2" bestFit="1" customWidth="1"/>
    <col min="31" max="31" width="6.28515625" style="2" customWidth="1"/>
    <col min="32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20" t="s">
        <v>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4" s="4" customFormat="1" ht="20.100000000000001" customHeight="1" x14ac:dyDescent="0.2">
      <c r="A2" s="121" t="s">
        <v>21</v>
      </c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7"/>
    </row>
    <row r="3" spans="1:34" s="5" customFormat="1" ht="20.100000000000001" customHeight="1" x14ac:dyDescent="0.2">
      <c r="A3" s="121"/>
      <c r="B3" s="118">
        <v>1</v>
      </c>
      <c r="C3" s="118">
        <f>SUM(B3+1)</f>
        <v>2</v>
      </c>
      <c r="D3" s="118">
        <f t="shared" ref="D3:AD3" si="0">SUM(C3+1)</f>
        <v>3</v>
      </c>
      <c r="E3" s="118">
        <f t="shared" si="0"/>
        <v>4</v>
      </c>
      <c r="F3" s="118">
        <f t="shared" si="0"/>
        <v>5</v>
      </c>
      <c r="G3" s="118">
        <f t="shared" si="0"/>
        <v>6</v>
      </c>
      <c r="H3" s="118">
        <f t="shared" si="0"/>
        <v>7</v>
      </c>
      <c r="I3" s="118">
        <f t="shared" si="0"/>
        <v>8</v>
      </c>
      <c r="J3" s="118">
        <f t="shared" si="0"/>
        <v>9</v>
      </c>
      <c r="K3" s="118">
        <f t="shared" si="0"/>
        <v>10</v>
      </c>
      <c r="L3" s="118">
        <f t="shared" si="0"/>
        <v>11</v>
      </c>
      <c r="M3" s="118">
        <f t="shared" si="0"/>
        <v>12</v>
      </c>
      <c r="N3" s="118">
        <f t="shared" si="0"/>
        <v>13</v>
      </c>
      <c r="O3" s="118">
        <f t="shared" si="0"/>
        <v>14</v>
      </c>
      <c r="P3" s="118">
        <f t="shared" si="0"/>
        <v>15</v>
      </c>
      <c r="Q3" s="118">
        <f t="shared" si="0"/>
        <v>16</v>
      </c>
      <c r="R3" s="118">
        <f t="shared" si="0"/>
        <v>17</v>
      </c>
      <c r="S3" s="118">
        <f t="shared" si="0"/>
        <v>18</v>
      </c>
      <c r="T3" s="118">
        <f t="shared" si="0"/>
        <v>19</v>
      </c>
      <c r="U3" s="118">
        <f t="shared" si="0"/>
        <v>20</v>
      </c>
      <c r="V3" s="118">
        <f t="shared" si="0"/>
        <v>21</v>
      </c>
      <c r="W3" s="118">
        <f t="shared" si="0"/>
        <v>22</v>
      </c>
      <c r="X3" s="118">
        <f t="shared" si="0"/>
        <v>23</v>
      </c>
      <c r="Y3" s="118">
        <f t="shared" si="0"/>
        <v>24</v>
      </c>
      <c r="Z3" s="118">
        <f t="shared" si="0"/>
        <v>25</v>
      </c>
      <c r="AA3" s="118">
        <f t="shared" si="0"/>
        <v>26</v>
      </c>
      <c r="AB3" s="118">
        <f t="shared" si="0"/>
        <v>27</v>
      </c>
      <c r="AC3" s="118">
        <f t="shared" si="0"/>
        <v>28</v>
      </c>
      <c r="AD3" s="118">
        <f t="shared" si="0"/>
        <v>29</v>
      </c>
      <c r="AE3" s="118">
        <v>30</v>
      </c>
      <c r="AF3" s="118">
        <v>31</v>
      </c>
      <c r="AG3" s="28" t="s">
        <v>41</v>
      </c>
      <c r="AH3" s="10"/>
    </row>
    <row r="4" spans="1:34" s="5" customFormat="1" ht="20.100000000000001" customHeight="1" x14ac:dyDescent="0.2">
      <c r="A4" s="121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28" t="s">
        <v>39</v>
      </c>
      <c r="AH4" s="10"/>
    </row>
    <row r="5" spans="1:34" s="5" customFormat="1" ht="20.100000000000001" customHeight="1" x14ac:dyDescent="0.2">
      <c r="A5" s="14" t="s">
        <v>47</v>
      </c>
      <c r="B5" s="15">
        <f>[1]Dezembro!$J$5</f>
        <v>35.28</v>
      </c>
      <c r="C5" s="15">
        <f>[1]Dezembro!$J$6</f>
        <v>25.56</v>
      </c>
      <c r="D5" s="15">
        <f>[1]Dezembro!$J$7</f>
        <v>41.4</v>
      </c>
      <c r="E5" s="15">
        <f>[1]Dezembro!$J$8</f>
        <v>42.84</v>
      </c>
      <c r="F5" s="15">
        <f>[1]Dezembro!$J$9</f>
        <v>34.92</v>
      </c>
      <c r="G5" s="15">
        <f>[1]Dezembro!$J$10</f>
        <v>42.480000000000004</v>
      </c>
      <c r="H5" s="15">
        <f>[1]Dezembro!$J$11</f>
        <v>49.32</v>
      </c>
      <c r="I5" s="15">
        <f>[1]Dezembro!$J$12</f>
        <v>53.28</v>
      </c>
      <c r="J5" s="15">
        <f>[1]Dezembro!$J$13</f>
        <v>48.6</v>
      </c>
      <c r="K5" s="15">
        <f>[1]Dezembro!$J$14</f>
        <v>48.96</v>
      </c>
      <c r="L5" s="15">
        <f>[1]Dezembro!$J$15</f>
        <v>43.92</v>
      </c>
      <c r="M5" s="15">
        <f>[1]Dezembro!$J$16</f>
        <v>29.16</v>
      </c>
      <c r="N5" s="15">
        <f>[1]Dezembro!$J$17</f>
        <v>32.04</v>
      </c>
      <c r="O5" s="15">
        <f>[1]Dezembro!$J$18</f>
        <v>28.44</v>
      </c>
      <c r="P5" s="15">
        <f>[1]Dezembro!$J$19</f>
        <v>30.240000000000002</v>
      </c>
      <c r="Q5" s="15">
        <f>[1]Dezembro!$J$20</f>
        <v>40.680000000000007</v>
      </c>
      <c r="R5" s="15">
        <f>[1]Dezembro!$J$21</f>
        <v>28.44</v>
      </c>
      <c r="S5" s="15">
        <f>[1]Dezembro!$J$22</f>
        <v>41.4</v>
      </c>
      <c r="T5" s="15">
        <f>[1]Dezembro!$J$23</f>
        <v>54</v>
      </c>
      <c r="U5" s="15">
        <f>[1]Dezembro!$J$24</f>
        <v>54.36</v>
      </c>
      <c r="V5" s="15">
        <f>[1]Dezembro!$J$25</f>
        <v>40.32</v>
      </c>
      <c r="W5" s="15">
        <f>[1]Dezembro!$J$26</f>
        <v>46.800000000000004</v>
      </c>
      <c r="X5" s="15">
        <f>[1]Dezembro!$J$27</f>
        <v>37.800000000000004</v>
      </c>
      <c r="Y5" s="15">
        <f>[1]Dezembro!$J$28</f>
        <v>46.800000000000004</v>
      </c>
      <c r="Z5" s="15">
        <f>[1]Dezembro!$J$29</f>
        <v>43.2</v>
      </c>
      <c r="AA5" s="15">
        <f>[1]Dezembro!$J$30</f>
        <v>28.8</v>
      </c>
      <c r="AB5" s="15">
        <f>[1]Dezembro!$J$31</f>
        <v>42.84</v>
      </c>
      <c r="AC5" s="15">
        <f>[1]Dezembro!$J$32</f>
        <v>29.16</v>
      </c>
      <c r="AD5" s="15">
        <f>[1]Dezembro!$J$33</f>
        <v>45.36</v>
      </c>
      <c r="AE5" s="15">
        <f>[1]Dezembro!$J$34</f>
        <v>31.319999999999997</v>
      </c>
      <c r="AF5" s="15">
        <f>[1]Dezembro!$J$35</f>
        <v>39.6</v>
      </c>
      <c r="AG5" s="29">
        <f>MAX(B5:AF5)</f>
        <v>54.36</v>
      </c>
      <c r="AH5" s="10"/>
    </row>
    <row r="6" spans="1:34" s="1" customFormat="1" ht="17.100000000000001" customHeight="1" x14ac:dyDescent="0.2">
      <c r="A6" s="14" t="s">
        <v>0</v>
      </c>
      <c r="B6" s="15">
        <f>[2]Dezembro!$J$5</f>
        <v>37.440000000000005</v>
      </c>
      <c r="C6" s="15">
        <f>[2]Dezembro!$J$6</f>
        <v>38.519999999999996</v>
      </c>
      <c r="D6" s="15">
        <f>[2]Dezembro!$J$7</f>
        <v>33.840000000000003</v>
      </c>
      <c r="E6" s="15">
        <f>[2]Dezembro!$J$8</f>
        <v>27</v>
      </c>
      <c r="F6" s="15">
        <f>[2]Dezembro!$J$9</f>
        <v>28.8</v>
      </c>
      <c r="G6" s="15">
        <f>[2]Dezembro!$J$10</f>
        <v>46.800000000000004</v>
      </c>
      <c r="H6" s="15">
        <f>[2]Dezembro!$J$11</f>
        <v>51.12</v>
      </c>
      <c r="I6" s="15">
        <f>[2]Dezembro!$J$12</f>
        <v>25.2</v>
      </c>
      <c r="J6" s="15">
        <f>[2]Dezembro!$J$13</f>
        <v>23.040000000000003</v>
      </c>
      <c r="K6" s="15">
        <f>[2]Dezembro!$J$14</f>
        <v>38.159999999999997</v>
      </c>
      <c r="L6" s="15">
        <f>[2]Dezembro!$J$15</f>
        <v>36.36</v>
      </c>
      <c r="M6" s="15">
        <f>[2]Dezembro!$J$16</f>
        <v>19.8</v>
      </c>
      <c r="N6" s="15">
        <f>[2]Dezembro!$J$17</f>
        <v>47.88</v>
      </c>
      <c r="O6" s="15">
        <f>[2]Dezembro!$J$18</f>
        <v>31.319999999999997</v>
      </c>
      <c r="P6" s="15">
        <f>[2]Dezembro!$J$19</f>
        <v>31.319999999999997</v>
      </c>
      <c r="Q6" s="15">
        <f>[2]Dezembro!$J$20</f>
        <v>41.4</v>
      </c>
      <c r="R6" s="15">
        <f>[2]Dezembro!$J$21</f>
        <v>34.200000000000003</v>
      </c>
      <c r="S6" s="15">
        <f>[2]Dezembro!$J$22</f>
        <v>40.32</v>
      </c>
      <c r="T6" s="15">
        <f>[2]Dezembro!$J$23</f>
        <v>38.159999999999997</v>
      </c>
      <c r="U6" s="15">
        <f>[2]Dezembro!$J$24</f>
        <v>23.400000000000002</v>
      </c>
      <c r="V6" s="15">
        <f>[2]Dezembro!$J$25</f>
        <v>31.319999999999997</v>
      </c>
      <c r="W6" s="15">
        <f>[2]Dezembro!$J$26</f>
        <v>47.519999999999996</v>
      </c>
      <c r="X6" s="15">
        <f>[2]Dezembro!$J$27</f>
        <v>50.04</v>
      </c>
      <c r="Y6" s="15">
        <f>[2]Dezembro!$J$28</f>
        <v>27.720000000000002</v>
      </c>
      <c r="Z6" s="15">
        <f>[2]Dezembro!$J$29</f>
        <v>32.4</v>
      </c>
      <c r="AA6" s="15">
        <f>[2]Dezembro!$J$30</f>
        <v>41.04</v>
      </c>
      <c r="AB6" s="15">
        <f>[2]Dezembro!$J$31</f>
        <v>41.04</v>
      </c>
      <c r="AC6" s="15">
        <f>[2]Dezembro!$J$32</f>
        <v>28.08</v>
      </c>
      <c r="AD6" s="15">
        <f>[2]Dezembro!$J$33</f>
        <v>36</v>
      </c>
      <c r="AE6" s="15">
        <f>[2]Dezembro!$J$34</f>
        <v>56.88</v>
      </c>
      <c r="AF6" s="15">
        <f>[2]Dezembro!$J$35</f>
        <v>30.6</v>
      </c>
      <c r="AG6" s="30">
        <f>MAX(B6:AF6)</f>
        <v>56.88</v>
      </c>
      <c r="AH6" s="2"/>
    </row>
    <row r="7" spans="1:34" ht="17.100000000000001" customHeight="1" x14ac:dyDescent="0.2">
      <c r="A7" s="14" t="s">
        <v>1</v>
      </c>
      <c r="B7" s="15">
        <f>[3]Dezembro!$J$5</f>
        <v>32.04</v>
      </c>
      <c r="C7" s="15">
        <f>[3]Dezembro!$J$6</f>
        <v>34.56</v>
      </c>
      <c r="D7" s="15">
        <f>[3]Dezembro!$J$7</f>
        <v>22.32</v>
      </c>
      <c r="E7" s="15">
        <f>[3]Dezembro!$J$8</f>
        <v>31.319999999999997</v>
      </c>
      <c r="F7" s="15">
        <f>[3]Dezembro!$J$9</f>
        <v>27.720000000000002</v>
      </c>
      <c r="G7" s="15">
        <f>[3]Dezembro!$J$10</f>
        <v>33.119999999999997</v>
      </c>
      <c r="H7" s="15">
        <f>[3]Dezembro!$J$11</f>
        <v>39.24</v>
      </c>
      <c r="I7" s="15">
        <f>[3]Dezembro!$J$12</f>
        <v>29.880000000000003</v>
      </c>
      <c r="J7" s="15">
        <f>[3]Dezembro!$J$13</f>
        <v>46.440000000000005</v>
      </c>
      <c r="K7" s="15">
        <f>[3]Dezembro!$J$14</f>
        <v>37.440000000000005</v>
      </c>
      <c r="L7" s="15">
        <f>[3]Dezembro!$J$15</f>
        <v>28.8</v>
      </c>
      <c r="M7" s="15">
        <f>[3]Dezembro!$J$16</f>
        <v>30.96</v>
      </c>
      <c r="N7" s="15">
        <f>[3]Dezembro!$J$17</f>
        <v>51.84</v>
      </c>
      <c r="O7" s="15">
        <f>[3]Dezembro!$J$18</f>
        <v>47.88</v>
      </c>
      <c r="P7" s="15">
        <f>[3]Dezembro!$J$19</f>
        <v>29.16</v>
      </c>
      <c r="Q7" s="15">
        <f>[3]Dezembro!$J$20</f>
        <v>38.159999999999997</v>
      </c>
      <c r="R7" s="15">
        <f>[3]Dezembro!$J$21</f>
        <v>33.480000000000004</v>
      </c>
      <c r="S7" s="15">
        <f>[3]Dezembro!$J$22</f>
        <v>30.240000000000002</v>
      </c>
      <c r="T7" s="15">
        <f>[3]Dezembro!$J$23</f>
        <v>32.76</v>
      </c>
      <c r="U7" s="15">
        <f>[3]Dezembro!$J$24</f>
        <v>68.039999999999992</v>
      </c>
      <c r="V7" s="15">
        <f>[3]Dezembro!$J$25</f>
        <v>68.039999999999992</v>
      </c>
      <c r="W7" s="15">
        <f>[3]Dezembro!$J$26</f>
        <v>37.800000000000004</v>
      </c>
      <c r="X7" s="15">
        <f>[3]Dezembro!$J$27</f>
        <v>48.96</v>
      </c>
      <c r="Y7" s="15">
        <f>[3]Dezembro!$J$28</f>
        <v>30.6</v>
      </c>
      <c r="Z7" s="15">
        <f>[3]Dezembro!$J$29</f>
        <v>34.56</v>
      </c>
      <c r="AA7" s="15">
        <f>[3]Dezembro!$J$30</f>
        <v>37.800000000000004</v>
      </c>
      <c r="AB7" s="15">
        <f>[3]Dezembro!$J$31</f>
        <v>46.440000000000005</v>
      </c>
      <c r="AC7" s="15">
        <f>[3]Dezembro!$J$32</f>
        <v>26.64</v>
      </c>
      <c r="AD7" s="15">
        <f>[3]Dezembro!$J$33</f>
        <v>37.800000000000004</v>
      </c>
      <c r="AE7" s="15">
        <f>[3]Dezembro!$J$34</f>
        <v>32.4</v>
      </c>
      <c r="AF7" s="15">
        <f>[3]Dezembro!$J$35</f>
        <v>50.4</v>
      </c>
      <c r="AG7" s="30">
        <f t="shared" ref="AG7:AG17" si="1">MAX(B7:AF7)</f>
        <v>68.039999999999992</v>
      </c>
      <c r="AH7" s="2"/>
    </row>
    <row r="8" spans="1:34" ht="17.100000000000001" customHeight="1" x14ac:dyDescent="0.2">
      <c r="A8" s="14" t="s">
        <v>55</v>
      </c>
      <c r="B8" s="15">
        <f>[4]Dezembro!$J$5</f>
        <v>44.64</v>
      </c>
      <c r="C8" s="15">
        <f>[4]Dezembro!$J$6</f>
        <v>34.200000000000003</v>
      </c>
      <c r="D8" s="15">
        <f>[4]Dezembro!$J$7</f>
        <v>45.36</v>
      </c>
      <c r="E8" s="15">
        <f>[4]Dezembro!$J$8</f>
        <v>46.800000000000004</v>
      </c>
      <c r="F8" s="15">
        <f>[4]Dezembro!$J$9</f>
        <v>40.680000000000007</v>
      </c>
      <c r="G8" s="15">
        <f>[4]Dezembro!$J$10</f>
        <v>62.639999999999993</v>
      </c>
      <c r="H8" s="15">
        <f>[4]Dezembro!$J$11</f>
        <v>47.16</v>
      </c>
      <c r="I8" s="15">
        <f>[4]Dezembro!$J$12</f>
        <v>53.64</v>
      </c>
      <c r="J8" s="15">
        <f>[4]Dezembro!$J$13</f>
        <v>66.600000000000009</v>
      </c>
      <c r="K8" s="15">
        <f>[4]Dezembro!$J$14</f>
        <v>46.800000000000004</v>
      </c>
      <c r="L8" s="15">
        <f>[4]Dezembro!$J$15</f>
        <v>44.64</v>
      </c>
      <c r="M8" s="15">
        <f>[4]Dezembro!$J$16</f>
        <v>28.8</v>
      </c>
      <c r="N8" s="15">
        <f>[4]Dezembro!$J$17</f>
        <v>32.04</v>
      </c>
      <c r="O8" s="15">
        <f>[4]Dezembro!$J$18</f>
        <v>34.56</v>
      </c>
      <c r="P8" s="15">
        <f>[4]Dezembro!$J$19</f>
        <v>38.519999999999996</v>
      </c>
      <c r="Q8" s="15">
        <f>[4]Dezembro!$J$20</f>
        <v>59.760000000000005</v>
      </c>
      <c r="R8" s="15">
        <f>[4]Dezembro!$J$21</f>
        <v>37.800000000000004</v>
      </c>
      <c r="S8" s="15">
        <f>[4]Dezembro!$J$22</f>
        <v>51.84</v>
      </c>
      <c r="T8" s="15">
        <f>[4]Dezembro!$J$23</f>
        <v>39.6</v>
      </c>
      <c r="U8" s="15">
        <f>[4]Dezembro!$J$24</f>
        <v>44.64</v>
      </c>
      <c r="V8" s="15">
        <f>[4]Dezembro!$J$25</f>
        <v>30.96</v>
      </c>
      <c r="W8" s="15">
        <f>[4]Dezembro!$J$26</f>
        <v>33.840000000000003</v>
      </c>
      <c r="X8" s="15">
        <f>[4]Dezembro!$J$27</f>
        <v>39.6</v>
      </c>
      <c r="Y8" s="15">
        <f>[4]Dezembro!$J$28</f>
        <v>27.36</v>
      </c>
      <c r="Z8" s="15">
        <f>[4]Dezembro!$J$29</f>
        <v>48.24</v>
      </c>
      <c r="AA8" s="15">
        <f>[4]Dezembro!$J$30</f>
        <v>28.44</v>
      </c>
      <c r="AB8" s="15">
        <f>[4]Dezembro!$J$31</f>
        <v>46.800000000000004</v>
      </c>
      <c r="AC8" s="15">
        <f>[4]Dezembro!$J$32</f>
        <v>49.32</v>
      </c>
      <c r="AD8" s="15">
        <f>[4]Dezembro!$J$33</f>
        <v>24.840000000000003</v>
      </c>
      <c r="AE8" s="15">
        <f>[4]Dezembro!$J$34</f>
        <v>50.04</v>
      </c>
      <c r="AF8" s="15">
        <f>[4]Dezembro!$J$35</f>
        <v>24.840000000000003</v>
      </c>
      <c r="AG8" s="30">
        <f t="shared" si="1"/>
        <v>66.600000000000009</v>
      </c>
      <c r="AH8" s="2"/>
    </row>
    <row r="9" spans="1:34" ht="17.100000000000001" customHeight="1" x14ac:dyDescent="0.2">
      <c r="A9" s="14" t="s">
        <v>48</v>
      </c>
      <c r="B9" s="15">
        <f>[5]Dezembro!$J$5</f>
        <v>26.28</v>
      </c>
      <c r="C9" s="15">
        <f>[5]Dezembro!$J$6</f>
        <v>43.92</v>
      </c>
      <c r="D9" s="15">
        <f>[5]Dezembro!$J$7</f>
        <v>61.560000000000009</v>
      </c>
      <c r="E9" s="15">
        <f>[5]Dezembro!$J$8</f>
        <v>22.32</v>
      </c>
      <c r="F9" s="15">
        <f>[5]Dezembro!$J$9</f>
        <v>28.08</v>
      </c>
      <c r="G9" s="15">
        <f>[5]Dezembro!$J$10</f>
        <v>34.92</v>
      </c>
      <c r="H9" s="15">
        <f>[5]Dezembro!$J$11</f>
        <v>33.480000000000004</v>
      </c>
      <c r="I9" s="15">
        <f>[5]Dezembro!$J$12</f>
        <v>48.6</v>
      </c>
      <c r="J9" s="15">
        <f>[5]Dezembro!$J$13</f>
        <v>41.04</v>
      </c>
      <c r="K9" s="15">
        <f>[5]Dezembro!$J$14</f>
        <v>33.119999999999997</v>
      </c>
      <c r="L9" s="15">
        <f>[5]Dezembro!$J$15</f>
        <v>29.52</v>
      </c>
      <c r="M9" s="15">
        <f>[5]Dezembro!$J$16</f>
        <v>21.6</v>
      </c>
      <c r="N9" s="15">
        <f>[5]Dezembro!$J$17</f>
        <v>64.08</v>
      </c>
      <c r="O9" s="15">
        <f>[5]Dezembro!$J$18</f>
        <v>64.08</v>
      </c>
      <c r="P9" s="15">
        <f>[5]Dezembro!$J$19</f>
        <v>29.16</v>
      </c>
      <c r="Q9" s="15">
        <f>[5]Dezembro!$J$20</f>
        <v>32.04</v>
      </c>
      <c r="R9" s="15">
        <f>[5]Dezembro!$J$21</f>
        <v>51.480000000000004</v>
      </c>
      <c r="S9" s="15">
        <f>[5]Dezembro!$J$22</f>
        <v>36</v>
      </c>
      <c r="T9" s="15">
        <f>[5]Dezembro!$J$23</f>
        <v>54.72</v>
      </c>
      <c r="U9" s="15">
        <f>[5]Dezembro!$J$24</f>
        <v>34.56</v>
      </c>
      <c r="V9" s="15">
        <f>[5]Dezembro!$J$25</f>
        <v>34.92</v>
      </c>
      <c r="W9" s="15">
        <f>[5]Dezembro!$J$26</f>
        <v>43.2</v>
      </c>
      <c r="X9" s="15">
        <f>[5]Dezembro!$J$27</f>
        <v>33.840000000000003</v>
      </c>
      <c r="Y9" s="15">
        <f>[5]Dezembro!$J$28</f>
        <v>38.519999999999996</v>
      </c>
      <c r="Z9" s="15">
        <f>[5]Dezembro!$J$29</f>
        <v>37.080000000000005</v>
      </c>
      <c r="AA9" s="15">
        <f>[5]Dezembro!$J$30</f>
        <v>48.96</v>
      </c>
      <c r="AB9" s="15">
        <f>[5]Dezembro!$J$31</f>
        <v>33.119999999999997</v>
      </c>
      <c r="AC9" s="15">
        <f>[5]Dezembro!$J$32</f>
        <v>38.519999999999996</v>
      </c>
      <c r="AD9" s="15">
        <f>[5]Dezembro!$J$33</f>
        <v>45.36</v>
      </c>
      <c r="AE9" s="15">
        <f>[5]Dezembro!$J$34</f>
        <v>45</v>
      </c>
      <c r="AF9" s="15">
        <f>[5]Dezembro!$J$35</f>
        <v>50.04</v>
      </c>
      <c r="AG9" s="30">
        <f t="shared" si="1"/>
        <v>64.08</v>
      </c>
      <c r="AH9" s="2"/>
    </row>
    <row r="10" spans="1:34" ht="17.100000000000001" customHeight="1" x14ac:dyDescent="0.2">
      <c r="A10" s="14" t="s">
        <v>2</v>
      </c>
      <c r="B10" s="15">
        <f>[6]Dezembro!$J$5</f>
        <v>44.64</v>
      </c>
      <c r="C10" s="15">
        <f>[6]Dezembro!$J$6</f>
        <v>35.64</v>
      </c>
      <c r="D10" s="15">
        <f>[6]Dezembro!$J$7</f>
        <v>32.04</v>
      </c>
      <c r="E10" s="15">
        <f>[6]Dezembro!$J$8</f>
        <v>36.36</v>
      </c>
      <c r="F10" s="15">
        <f>[6]Dezembro!$J$9</f>
        <v>34.56</v>
      </c>
      <c r="G10" s="15">
        <f>[6]Dezembro!$J$10</f>
        <v>37.440000000000005</v>
      </c>
      <c r="H10" s="15">
        <f>[6]Dezembro!$J$11</f>
        <v>48.24</v>
      </c>
      <c r="I10" s="15">
        <f>[6]Dezembro!$J$12</f>
        <v>62.639999999999993</v>
      </c>
      <c r="J10" s="15">
        <f>[6]Dezembro!$J$13</f>
        <v>39.96</v>
      </c>
      <c r="K10" s="15">
        <f>[6]Dezembro!$J$14</f>
        <v>52.2</v>
      </c>
      <c r="L10" s="15">
        <f>[6]Dezembro!$J$15</f>
        <v>39.96</v>
      </c>
      <c r="M10" s="15">
        <f>[6]Dezembro!$J$16</f>
        <v>28.44</v>
      </c>
      <c r="N10" s="15">
        <f>[6]Dezembro!$J$17</f>
        <v>34.92</v>
      </c>
      <c r="O10" s="15">
        <f>[6]Dezembro!$J$18</f>
        <v>49.32</v>
      </c>
      <c r="P10" s="15">
        <f>[6]Dezembro!$J$19</f>
        <v>35.64</v>
      </c>
      <c r="Q10" s="15">
        <f>[6]Dezembro!$J$20</f>
        <v>54.36</v>
      </c>
      <c r="R10" s="15">
        <f>[6]Dezembro!$J$21</f>
        <v>38.159999999999997</v>
      </c>
      <c r="S10" s="15">
        <f>[6]Dezembro!$J$22</f>
        <v>37.080000000000005</v>
      </c>
      <c r="T10" s="15">
        <f>[6]Dezembro!$J$23</f>
        <v>37.080000000000005</v>
      </c>
      <c r="U10" s="15">
        <f>[6]Dezembro!$J$24</f>
        <v>46.080000000000005</v>
      </c>
      <c r="V10" s="15">
        <f>[6]Dezembro!$J$25</f>
        <v>38.880000000000003</v>
      </c>
      <c r="W10" s="15">
        <f>[6]Dezembro!$J$26</f>
        <v>42.480000000000004</v>
      </c>
      <c r="X10" s="15">
        <f>[6]Dezembro!$J$27</f>
        <v>28.08</v>
      </c>
      <c r="Y10" s="15">
        <f>[6]Dezembro!$J$28</f>
        <v>32.04</v>
      </c>
      <c r="Z10" s="15">
        <f>[6]Dezembro!$J$29</f>
        <v>39.24</v>
      </c>
      <c r="AA10" s="15">
        <f>[6]Dezembro!$J$30</f>
        <v>47.519999999999996</v>
      </c>
      <c r="AB10" s="15">
        <f>[6]Dezembro!$J$31</f>
        <v>48.96</v>
      </c>
      <c r="AC10" s="15">
        <f>[6]Dezembro!$J$32</f>
        <v>32.4</v>
      </c>
      <c r="AD10" s="15">
        <f>[6]Dezembro!$J$33</f>
        <v>45.72</v>
      </c>
      <c r="AE10" s="15">
        <f>[6]Dezembro!$J$34</f>
        <v>34.56</v>
      </c>
      <c r="AF10" s="15">
        <f>[6]Dezembro!$J$35</f>
        <v>36.72</v>
      </c>
      <c r="AG10" s="30">
        <f t="shared" si="1"/>
        <v>62.639999999999993</v>
      </c>
      <c r="AH10" s="2"/>
    </row>
    <row r="11" spans="1:34" ht="17.100000000000001" customHeight="1" x14ac:dyDescent="0.2">
      <c r="A11" s="14" t="s">
        <v>3</v>
      </c>
      <c r="B11" s="15">
        <f>[7]Dezembro!$J$5</f>
        <v>39.24</v>
      </c>
      <c r="C11" s="15">
        <f>[7]Dezembro!$J$6</f>
        <v>30.6</v>
      </c>
      <c r="D11" s="15">
        <f>[7]Dezembro!$J$7</f>
        <v>56.88</v>
      </c>
      <c r="E11" s="15">
        <f>[7]Dezembro!$J$8</f>
        <v>43.92</v>
      </c>
      <c r="F11" s="15">
        <f>[7]Dezembro!$J$9</f>
        <v>43.2</v>
      </c>
      <c r="G11" s="15">
        <f>[7]Dezembro!$J$10</f>
        <v>45.72</v>
      </c>
      <c r="H11" s="15">
        <f>[7]Dezembro!$J$11</f>
        <v>42.480000000000004</v>
      </c>
      <c r="I11" s="15">
        <f>[7]Dezembro!$J$12</f>
        <v>53.64</v>
      </c>
      <c r="J11" s="15">
        <f>[7]Dezembro!$J$13</f>
        <v>44.64</v>
      </c>
      <c r="K11" s="15">
        <f>[7]Dezembro!$J$14</f>
        <v>45</v>
      </c>
      <c r="L11" s="15">
        <f>[7]Dezembro!$J$15</f>
        <v>42.84</v>
      </c>
      <c r="M11" s="15">
        <f>[7]Dezembro!$J$16</f>
        <v>39.96</v>
      </c>
      <c r="N11" s="15">
        <f>[7]Dezembro!$J$17</f>
        <v>66.600000000000009</v>
      </c>
      <c r="O11" s="15">
        <f>[7]Dezembro!$J$18</f>
        <v>32.76</v>
      </c>
      <c r="P11" s="15">
        <f>[7]Dezembro!$J$19</f>
        <v>42.12</v>
      </c>
      <c r="Q11" s="15">
        <f>[7]Dezembro!$J$20</f>
        <v>30.96</v>
      </c>
      <c r="R11" s="15">
        <f>[7]Dezembro!$J$21</f>
        <v>29.16</v>
      </c>
      <c r="S11" s="15">
        <f>[7]Dezembro!$J$22</f>
        <v>31.680000000000003</v>
      </c>
      <c r="T11" s="15">
        <f>[7]Dezembro!$J$23</f>
        <v>41.4</v>
      </c>
      <c r="U11" s="15">
        <f>[7]Dezembro!$J$24</f>
        <v>46.440000000000005</v>
      </c>
      <c r="V11" s="15">
        <f>[7]Dezembro!$J$25</f>
        <v>56.519999999999996</v>
      </c>
      <c r="W11" s="15">
        <f>[7]Dezembro!$J$26</f>
        <v>26.28</v>
      </c>
      <c r="X11" s="15">
        <f>[7]Dezembro!$J$27</f>
        <v>30.96</v>
      </c>
      <c r="Y11" s="15">
        <f>[7]Dezembro!$J$28</f>
        <v>24.840000000000003</v>
      </c>
      <c r="Z11" s="15">
        <f>[7]Dezembro!$J$29</f>
        <v>41.04</v>
      </c>
      <c r="AA11" s="15">
        <f>[7]Dezembro!$J$30</f>
        <v>57.24</v>
      </c>
      <c r="AB11" s="15">
        <f>[7]Dezembro!$J$31</f>
        <v>34.92</v>
      </c>
      <c r="AC11" s="15">
        <f>[7]Dezembro!$J$32</f>
        <v>51.12</v>
      </c>
      <c r="AD11" s="15">
        <f>[7]Dezembro!$J$33</f>
        <v>30.96</v>
      </c>
      <c r="AE11" s="15">
        <f>[7]Dezembro!$J$34</f>
        <v>55.440000000000005</v>
      </c>
      <c r="AF11" s="15">
        <f>[7]Dezembro!$J$35</f>
        <v>32.4</v>
      </c>
      <c r="AG11" s="30">
        <f>MAX(B11:AF11)</f>
        <v>66.600000000000009</v>
      </c>
      <c r="AH11" s="2"/>
    </row>
    <row r="12" spans="1:34" ht="17.100000000000001" customHeight="1" x14ac:dyDescent="0.2">
      <c r="A12" s="14" t="s">
        <v>4</v>
      </c>
      <c r="B12" s="15">
        <f>[8]Dezembro!$J$5</f>
        <v>30.96</v>
      </c>
      <c r="C12" s="15">
        <f>[8]Dezembro!$J$6</f>
        <v>42.480000000000004</v>
      </c>
      <c r="D12" s="15">
        <f>[8]Dezembro!$J$7</f>
        <v>41.4</v>
      </c>
      <c r="E12" s="15">
        <f>[8]Dezembro!$J$8</f>
        <v>39.6</v>
      </c>
      <c r="F12" s="15">
        <f>[8]Dezembro!$J$9</f>
        <v>48.6</v>
      </c>
      <c r="G12" s="15">
        <f>[8]Dezembro!$J$10</f>
        <v>48.24</v>
      </c>
      <c r="H12" s="15">
        <f>[8]Dezembro!$J$11</f>
        <v>39.24</v>
      </c>
      <c r="I12" s="15">
        <f>[8]Dezembro!$J$12</f>
        <v>45.36</v>
      </c>
      <c r="J12" s="15">
        <f>[8]Dezembro!$J$13</f>
        <v>66.600000000000009</v>
      </c>
      <c r="K12" s="15">
        <f>[8]Dezembro!$J$14</f>
        <v>47.88</v>
      </c>
      <c r="L12" s="15">
        <f>[8]Dezembro!$J$15</f>
        <v>43.56</v>
      </c>
      <c r="M12" s="15">
        <f>[8]Dezembro!$J$16</f>
        <v>43.92</v>
      </c>
      <c r="N12" s="15">
        <f>[8]Dezembro!$J$17</f>
        <v>42.84</v>
      </c>
      <c r="O12" s="15">
        <f>[8]Dezembro!$J$18</f>
        <v>32.76</v>
      </c>
      <c r="P12" s="15">
        <f>[8]Dezembro!$J$19</f>
        <v>40.32</v>
      </c>
      <c r="Q12" s="15">
        <f>[8]Dezembro!$J$20</f>
        <v>41.04</v>
      </c>
      <c r="R12" s="15">
        <f>[8]Dezembro!$J$21</f>
        <v>29.16</v>
      </c>
      <c r="S12" s="15">
        <f>[8]Dezembro!$J$22</f>
        <v>37.800000000000004</v>
      </c>
      <c r="T12" s="15">
        <f>[8]Dezembro!$J$23</f>
        <v>57.960000000000008</v>
      </c>
      <c r="U12" s="15">
        <f>[8]Dezembro!$J$24</f>
        <v>38.519999999999996</v>
      </c>
      <c r="V12" s="15">
        <f>[8]Dezembro!$J$25</f>
        <v>51.12</v>
      </c>
      <c r="W12" s="15">
        <f>[8]Dezembro!$J$26</f>
        <v>34.200000000000003</v>
      </c>
      <c r="X12" s="15">
        <f>[8]Dezembro!$J$27</f>
        <v>28.44</v>
      </c>
      <c r="Y12" s="15">
        <f>[8]Dezembro!$J$28</f>
        <v>38.880000000000003</v>
      </c>
      <c r="Z12" s="15">
        <f>[8]Dezembro!$J$29</f>
        <v>40.32</v>
      </c>
      <c r="AA12" s="15">
        <f>[8]Dezembro!$J$30</f>
        <v>41.4</v>
      </c>
      <c r="AB12" s="15">
        <f>[8]Dezembro!$J$31</f>
        <v>38.519999999999996</v>
      </c>
      <c r="AC12" s="15">
        <f>[8]Dezembro!$J$32</f>
        <v>39.24</v>
      </c>
      <c r="AD12" s="15">
        <f>[8]Dezembro!$J$33</f>
        <v>42.12</v>
      </c>
      <c r="AE12" s="15">
        <f>[8]Dezembro!$J$34</f>
        <v>41.76</v>
      </c>
      <c r="AF12" s="15">
        <f>[8]Dezembro!$J$35</f>
        <v>29.52</v>
      </c>
      <c r="AG12" s="30">
        <f t="shared" si="1"/>
        <v>66.600000000000009</v>
      </c>
      <c r="AH12" s="2"/>
    </row>
    <row r="13" spans="1:34" ht="17.100000000000001" customHeight="1" x14ac:dyDescent="0.2">
      <c r="A13" s="14" t="s">
        <v>5</v>
      </c>
      <c r="B13" s="15">
        <f>[9]Dezembro!$J$5</f>
        <v>39.24</v>
      </c>
      <c r="C13" s="15">
        <f>[9]Dezembro!$J$6</f>
        <v>52.92</v>
      </c>
      <c r="D13" s="15">
        <f>[9]Dezembro!$J$7</f>
        <v>30.96</v>
      </c>
      <c r="E13" s="15">
        <f>[9]Dezembro!$J$8</f>
        <v>50.04</v>
      </c>
      <c r="F13" s="15">
        <f>[9]Dezembro!$J$9</f>
        <v>28.08</v>
      </c>
      <c r="G13" s="15">
        <f>[9]Dezembro!$J$10</f>
        <v>28.08</v>
      </c>
      <c r="H13" s="15">
        <f>[9]Dezembro!$J$11</f>
        <v>29.52</v>
      </c>
      <c r="I13" s="15">
        <f>[9]Dezembro!$J$12</f>
        <v>34.92</v>
      </c>
      <c r="J13" s="15">
        <f>[9]Dezembro!$J$13</f>
        <v>43.92</v>
      </c>
      <c r="K13" s="15">
        <f>[9]Dezembro!$J$14</f>
        <v>36.72</v>
      </c>
      <c r="L13" s="15">
        <f>[9]Dezembro!$J$15</f>
        <v>37.080000000000005</v>
      </c>
      <c r="M13" s="15">
        <f>[9]Dezembro!$J$16</f>
        <v>35.64</v>
      </c>
      <c r="N13" s="15">
        <f>[9]Dezembro!$J$17</f>
        <v>42.84</v>
      </c>
      <c r="O13" s="15">
        <f>[9]Dezembro!$J$18</f>
        <v>77.400000000000006</v>
      </c>
      <c r="P13" s="15">
        <f>[9]Dezembro!$J$19</f>
        <v>32.04</v>
      </c>
      <c r="Q13" s="15">
        <f>[9]Dezembro!$J$20</f>
        <v>34.92</v>
      </c>
      <c r="R13" s="15">
        <f>[9]Dezembro!$J$21</f>
        <v>52.92</v>
      </c>
      <c r="S13" s="15">
        <f>[9]Dezembro!$J$22</f>
        <v>40.680000000000007</v>
      </c>
      <c r="T13" s="15">
        <f>[9]Dezembro!$J$23</f>
        <v>29.52</v>
      </c>
      <c r="U13" s="15">
        <f>[9]Dezembro!$J$24</f>
        <v>35.64</v>
      </c>
      <c r="V13" s="15">
        <f>[9]Dezembro!$J$25</f>
        <v>35.64</v>
      </c>
      <c r="W13" s="15">
        <f>[9]Dezembro!$J$26</f>
        <v>49.680000000000007</v>
      </c>
      <c r="X13" s="15">
        <f>[9]Dezembro!$J$27</f>
        <v>30.6</v>
      </c>
      <c r="Y13" s="15">
        <f>[9]Dezembro!$J$28</f>
        <v>51.84</v>
      </c>
      <c r="Z13" s="15">
        <f>[9]Dezembro!$J$29</f>
        <v>65.52</v>
      </c>
      <c r="AA13" s="15">
        <f>[9]Dezembro!$J$30</f>
        <v>47.16</v>
      </c>
      <c r="AB13" s="15">
        <f>[9]Dezembro!$J$31</f>
        <v>42.84</v>
      </c>
      <c r="AC13" s="15">
        <f>[9]Dezembro!$J$32</f>
        <v>57.24</v>
      </c>
      <c r="AD13" s="15">
        <f>[9]Dezembro!$J$33</f>
        <v>20.88</v>
      </c>
      <c r="AE13" s="15">
        <f>[9]Dezembro!$J$34</f>
        <v>48.6</v>
      </c>
      <c r="AF13" s="15">
        <f>[9]Dezembro!$J$35</f>
        <v>36.72</v>
      </c>
      <c r="AG13" s="30">
        <f t="shared" si="1"/>
        <v>77.400000000000006</v>
      </c>
      <c r="AH13" s="2"/>
    </row>
    <row r="14" spans="1:34" ht="17.100000000000001" customHeight="1" x14ac:dyDescent="0.2">
      <c r="A14" s="14" t="s">
        <v>50</v>
      </c>
      <c r="B14" s="15">
        <f>[10]Dezembro!$J$5</f>
        <v>38.880000000000003</v>
      </c>
      <c r="C14" s="15">
        <f>[10]Dezembro!$J$6</f>
        <v>48.24</v>
      </c>
      <c r="D14" s="15">
        <f>[10]Dezembro!$J$7</f>
        <v>35.64</v>
      </c>
      <c r="E14" s="15">
        <f>[10]Dezembro!$J$8</f>
        <v>41.04</v>
      </c>
      <c r="F14" s="15">
        <f>[10]Dezembro!$J$9</f>
        <v>39.96</v>
      </c>
      <c r="G14" s="15">
        <f>[10]Dezembro!$J$10</f>
        <v>46.440000000000005</v>
      </c>
      <c r="H14" s="15">
        <f>[10]Dezembro!$J$11</f>
        <v>40.680000000000007</v>
      </c>
      <c r="I14" s="15">
        <f>[10]Dezembro!$J$12</f>
        <v>49.680000000000007</v>
      </c>
      <c r="J14" s="15">
        <f>[10]Dezembro!$J$13</f>
        <v>48.96</v>
      </c>
      <c r="K14" s="15">
        <f>[10]Dezembro!$J$14</f>
        <v>50.4</v>
      </c>
      <c r="L14" s="15">
        <f>[10]Dezembro!$J$15</f>
        <v>43.56</v>
      </c>
      <c r="M14" s="15">
        <f>[10]Dezembro!$J$16</f>
        <v>40.32</v>
      </c>
      <c r="N14" s="15">
        <f>[10]Dezembro!$J$17</f>
        <v>42.480000000000004</v>
      </c>
      <c r="O14" s="15">
        <f>[10]Dezembro!$J$18</f>
        <v>36</v>
      </c>
      <c r="P14" s="15">
        <f>[10]Dezembro!$J$19</f>
        <v>55.440000000000005</v>
      </c>
      <c r="Q14" s="15">
        <f>[10]Dezembro!$J$20</f>
        <v>46.440000000000005</v>
      </c>
      <c r="R14" s="15">
        <f>[10]Dezembro!$J$21</f>
        <v>30.240000000000002</v>
      </c>
      <c r="S14" s="15">
        <f>[10]Dezembro!$J$22</f>
        <v>41.04</v>
      </c>
      <c r="T14" s="15">
        <f>[10]Dezembro!$J$23</f>
        <v>47.16</v>
      </c>
      <c r="U14" s="15">
        <f>[10]Dezembro!$J$24</f>
        <v>37.800000000000004</v>
      </c>
      <c r="V14" s="15">
        <f>[10]Dezembro!$J$25</f>
        <v>29.52</v>
      </c>
      <c r="W14" s="15">
        <f>[10]Dezembro!$J$26</f>
        <v>54.36</v>
      </c>
      <c r="X14" s="15">
        <f>[10]Dezembro!$J$27</f>
        <v>29.880000000000003</v>
      </c>
      <c r="Y14" s="15">
        <f>[10]Dezembro!$J$28</f>
        <v>49.32</v>
      </c>
      <c r="Z14" s="15">
        <f>[10]Dezembro!$J$29</f>
        <v>41.4</v>
      </c>
      <c r="AA14" s="15">
        <f>[10]Dezembro!$J$30</f>
        <v>47.519999999999996</v>
      </c>
      <c r="AB14" s="15">
        <f>[10]Dezembro!$J$31</f>
        <v>55.800000000000004</v>
      </c>
      <c r="AC14" s="15">
        <f>[10]Dezembro!$J$32</f>
        <v>61.92</v>
      </c>
      <c r="AD14" s="15">
        <f>[10]Dezembro!$J$33</f>
        <v>47.519999999999996</v>
      </c>
      <c r="AE14" s="15">
        <f>[10]Dezembro!$J$34</f>
        <v>46.080000000000005</v>
      </c>
      <c r="AF14" s="15">
        <f>[10]Dezembro!$J$35</f>
        <v>46.440000000000005</v>
      </c>
      <c r="AG14" s="30">
        <f>MAX(B14:AF14)</f>
        <v>61.92</v>
      </c>
      <c r="AH14" s="2"/>
    </row>
    <row r="15" spans="1:34" ht="17.100000000000001" customHeight="1" x14ac:dyDescent="0.2">
      <c r="A15" s="14" t="s">
        <v>6</v>
      </c>
      <c r="B15" s="15">
        <f>[11]Dezembro!$J$5</f>
        <v>35.28</v>
      </c>
      <c r="C15" s="15">
        <f>[11]Dezembro!$J$6</f>
        <v>64.08</v>
      </c>
      <c r="D15" s="15">
        <f>[11]Dezembro!$J$7</f>
        <v>24.840000000000003</v>
      </c>
      <c r="E15" s="15">
        <f>[11]Dezembro!$J$8</f>
        <v>55.800000000000004</v>
      </c>
      <c r="F15" s="15">
        <f>[11]Dezembro!$J$9</f>
        <v>43.2</v>
      </c>
      <c r="G15" s="15">
        <f>[11]Dezembro!$J$10</f>
        <v>33.840000000000003</v>
      </c>
      <c r="H15" s="15">
        <f>[11]Dezembro!$J$11</f>
        <v>51.480000000000004</v>
      </c>
      <c r="I15" s="15">
        <f>[11]Dezembro!$J$12</f>
        <v>51.480000000000004</v>
      </c>
      <c r="J15" s="15">
        <f>[11]Dezembro!$J$13</f>
        <v>45.36</v>
      </c>
      <c r="K15" s="15">
        <f>[11]Dezembro!$J$14</f>
        <v>44.28</v>
      </c>
      <c r="L15" s="15">
        <f>[11]Dezembro!$J$15</f>
        <v>32.04</v>
      </c>
      <c r="M15" s="15">
        <f>[11]Dezembro!$J$16</f>
        <v>45</v>
      </c>
      <c r="N15" s="15">
        <f>[11]Dezembro!$J$17</f>
        <v>33.840000000000003</v>
      </c>
      <c r="O15" s="15">
        <f>[11]Dezembro!$J$18</f>
        <v>27</v>
      </c>
      <c r="P15" s="15">
        <f>[11]Dezembro!$J$19</f>
        <v>36</v>
      </c>
      <c r="Q15" s="15">
        <f>[11]Dezembro!$J$20</f>
        <v>39.24</v>
      </c>
      <c r="R15" s="15">
        <f>[11]Dezembro!$J$21</f>
        <v>26.64</v>
      </c>
      <c r="S15" s="15">
        <f>[11]Dezembro!$J$22</f>
        <v>47.88</v>
      </c>
      <c r="T15" s="15">
        <f>[11]Dezembro!$J$23</f>
        <v>41.76</v>
      </c>
      <c r="U15" s="15">
        <f>[11]Dezembro!$J$24</f>
        <v>41.04</v>
      </c>
      <c r="V15" s="15">
        <f>[11]Dezembro!$J$25</f>
        <v>40.32</v>
      </c>
      <c r="W15" s="15">
        <f>[11]Dezembro!$J$26</f>
        <v>43.92</v>
      </c>
      <c r="X15" s="15">
        <f>[11]Dezembro!$J$27</f>
        <v>28.08</v>
      </c>
      <c r="Y15" s="15">
        <f>[11]Dezembro!$J$28</f>
        <v>30.240000000000002</v>
      </c>
      <c r="Z15" s="15">
        <f>[11]Dezembro!$J$29</f>
        <v>59.04</v>
      </c>
      <c r="AA15" s="15">
        <f>[11]Dezembro!$J$30</f>
        <v>34.92</v>
      </c>
      <c r="AB15" s="15">
        <f>[11]Dezembro!$J$31</f>
        <v>46.440000000000005</v>
      </c>
      <c r="AC15" s="15">
        <f>[11]Dezembro!$J$32</f>
        <v>24.12</v>
      </c>
      <c r="AD15" s="15">
        <f>[11]Dezembro!$J$33</f>
        <v>43.56</v>
      </c>
      <c r="AE15" s="15">
        <f>[11]Dezembro!$J$34</f>
        <v>28.44</v>
      </c>
      <c r="AF15" s="15">
        <f>[11]Dezembro!$J$35</f>
        <v>27.720000000000002</v>
      </c>
      <c r="AG15" s="30">
        <f t="shared" si="1"/>
        <v>64.08</v>
      </c>
      <c r="AH15" s="2"/>
    </row>
    <row r="16" spans="1:34" ht="17.100000000000001" customHeight="1" x14ac:dyDescent="0.2">
      <c r="A16" s="14" t="s">
        <v>7</v>
      </c>
      <c r="B16" s="15">
        <f>[12]Dezembro!$J$5</f>
        <v>38.159999999999997</v>
      </c>
      <c r="C16" s="15">
        <f>[12]Dezembro!$J$6</f>
        <v>35.64</v>
      </c>
      <c r="D16" s="15">
        <f>[12]Dezembro!$J$7</f>
        <v>34.200000000000003</v>
      </c>
      <c r="E16" s="15">
        <f>[12]Dezembro!$J$8</f>
        <v>28.08</v>
      </c>
      <c r="F16" s="15">
        <f>[12]Dezembro!$J$9</f>
        <v>36</v>
      </c>
      <c r="G16" s="15">
        <f>[12]Dezembro!$J$10</f>
        <v>52.56</v>
      </c>
      <c r="H16" s="15">
        <f>[12]Dezembro!$J$11</f>
        <v>32.76</v>
      </c>
      <c r="I16" s="15">
        <f>[12]Dezembro!$J$12</f>
        <v>38.880000000000003</v>
      </c>
      <c r="J16" s="15">
        <f>[12]Dezembro!$J$13</f>
        <v>52.2</v>
      </c>
      <c r="K16" s="15">
        <f>[12]Dezembro!$J$14</f>
        <v>47.519999999999996</v>
      </c>
      <c r="L16" s="15">
        <f>[12]Dezembro!$J$15</f>
        <v>36</v>
      </c>
      <c r="M16" s="15">
        <f>[12]Dezembro!$J$16</f>
        <v>18</v>
      </c>
      <c r="N16" s="15">
        <f>[12]Dezembro!$J$17</f>
        <v>37.440000000000005</v>
      </c>
      <c r="O16" s="15">
        <f>[12]Dezembro!$J$18</f>
        <v>38.880000000000003</v>
      </c>
      <c r="P16" s="15">
        <f>[12]Dezembro!$J$19</f>
        <v>33.840000000000003</v>
      </c>
      <c r="Q16" s="15">
        <f>[12]Dezembro!$J$20</f>
        <v>40.680000000000007</v>
      </c>
      <c r="R16" s="15">
        <f>[12]Dezembro!$J$21</f>
        <v>47.519999999999996</v>
      </c>
      <c r="S16" s="15">
        <f>[12]Dezembro!$J$22</f>
        <v>38.159999999999997</v>
      </c>
      <c r="T16" s="15">
        <f>[12]Dezembro!$J$23</f>
        <v>51.480000000000004</v>
      </c>
      <c r="U16" s="15">
        <f>[12]Dezembro!$J$24</f>
        <v>28.8</v>
      </c>
      <c r="V16" s="15">
        <f>[12]Dezembro!$J$25</f>
        <v>35.64</v>
      </c>
      <c r="W16" s="15">
        <f>[12]Dezembro!$J$26</f>
        <v>38.159999999999997</v>
      </c>
      <c r="X16" s="15">
        <f>[12]Dezembro!$J$27</f>
        <v>42.84</v>
      </c>
      <c r="Y16" s="15">
        <f>[12]Dezembro!$J$28</f>
        <v>26.64</v>
      </c>
      <c r="Z16" s="15">
        <f>[12]Dezembro!$J$29</f>
        <v>45.72</v>
      </c>
      <c r="AA16" s="15">
        <f>[12]Dezembro!$J$30</f>
        <v>37.800000000000004</v>
      </c>
      <c r="AB16" s="15">
        <f>[12]Dezembro!$J$31</f>
        <v>30.6</v>
      </c>
      <c r="AC16" s="15">
        <f>[12]Dezembro!$J$32</f>
        <v>40.32</v>
      </c>
      <c r="AD16" s="15">
        <f>[12]Dezembro!$J$33</f>
        <v>47.88</v>
      </c>
      <c r="AE16" s="15">
        <f>[12]Dezembro!$J$34</f>
        <v>25.92</v>
      </c>
      <c r="AF16" s="15">
        <f>[12]Dezembro!$J$35</f>
        <v>39.24</v>
      </c>
      <c r="AG16" s="30">
        <f t="shared" si="1"/>
        <v>52.56</v>
      </c>
      <c r="AH16" s="2"/>
    </row>
    <row r="17" spans="1:34" ht="17.100000000000001" customHeight="1" x14ac:dyDescent="0.2">
      <c r="A17" s="14" t="s">
        <v>8</v>
      </c>
      <c r="B17" s="15">
        <f>[13]Dezembro!$J$5</f>
        <v>42.12</v>
      </c>
      <c r="C17" s="15">
        <f>[13]Dezembro!$J$6</f>
        <v>64.44</v>
      </c>
      <c r="D17" s="15">
        <f>[13]Dezembro!$J$7</f>
        <v>64.44</v>
      </c>
      <c r="E17" s="15">
        <f>[13]Dezembro!$J$8</f>
        <v>28.08</v>
      </c>
      <c r="F17" s="15">
        <f>[13]Dezembro!$J$9</f>
        <v>26.28</v>
      </c>
      <c r="G17" s="15">
        <f>[13]Dezembro!$J$10</f>
        <v>70.56</v>
      </c>
      <c r="H17" s="15">
        <f>[13]Dezembro!$J$11</f>
        <v>39.24</v>
      </c>
      <c r="I17" s="15">
        <f>[13]Dezembro!$J$12</f>
        <v>26.64</v>
      </c>
      <c r="J17" s="15">
        <f>[13]Dezembro!$J$13</f>
        <v>20.52</v>
      </c>
      <c r="K17" s="15">
        <f>[13]Dezembro!$J$14</f>
        <v>42.84</v>
      </c>
      <c r="L17" s="15">
        <f>[13]Dezembro!$J$15</f>
        <v>33.840000000000003</v>
      </c>
      <c r="M17" s="15">
        <f>[13]Dezembro!$J$16</f>
        <v>25.2</v>
      </c>
      <c r="N17" s="15">
        <f>[13]Dezembro!$J$17</f>
        <v>27.720000000000002</v>
      </c>
      <c r="O17" s="15">
        <f>[13]Dezembro!$J$18</f>
        <v>10.44</v>
      </c>
      <c r="P17" s="15">
        <f>[13]Dezembro!$J$19</f>
        <v>39.24</v>
      </c>
      <c r="Q17" s="15">
        <f>[13]Dezembro!$J$20</f>
        <v>45.72</v>
      </c>
      <c r="R17" s="15">
        <f>[13]Dezembro!$J$21</f>
        <v>36.72</v>
      </c>
      <c r="S17" s="15">
        <f>[13]Dezembro!$J$22</f>
        <v>37.800000000000004</v>
      </c>
      <c r="T17" s="15">
        <f>[13]Dezembro!$J$23</f>
        <v>51.84</v>
      </c>
      <c r="U17" s="15">
        <f>[13]Dezembro!$J$24</f>
        <v>25.2</v>
      </c>
      <c r="V17" s="15">
        <f>[13]Dezembro!$J$25</f>
        <v>38.880000000000003</v>
      </c>
      <c r="W17" s="15">
        <f>[13]Dezembro!$J$26</f>
        <v>33.480000000000004</v>
      </c>
      <c r="X17" s="15">
        <f>[13]Dezembro!$J$27</f>
        <v>86.4</v>
      </c>
      <c r="Y17" s="15">
        <f>[13]Dezembro!$J$28</f>
        <v>41.4</v>
      </c>
      <c r="Z17" s="15">
        <f>[13]Dezembro!$J$29</f>
        <v>37.800000000000004</v>
      </c>
      <c r="AA17" s="15">
        <f>[13]Dezembro!$J$30</f>
        <v>41.04</v>
      </c>
      <c r="AB17" s="15">
        <f>[13]Dezembro!$J$31</f>
        <v>44.64</v>
      </c>
      <c r="AC17" s="15">
        <f>[13]Dezembro!$J$32</f>
        <v>36</v>
      </c>
      <c r="AD17" s="15">
        <f>[13]Dezembro!$J$33</f>
        <v>45.72</v>
      </c>
      <c r="AE17" s="15">
        <f>[13]Dezembro!$J$34</f>
        <v>21.240000000000002</v>
      </c>
      <c r="AF17" s="15">
        <f>[13]Dezembro!$J$35</f>
        <v>30.6</v>
      </c>
      <c r="AG17" s="30">
        <f t="shared" si="1"/>
        <v>86.4</v>
      </c>
      <c r="AH17" s="2"/>
    </row>
    <row r="18" spans="1:34" ht="17.100000000000001" customHeight="1" x14ac:dyDescent="0.2">
      <c r="A18" s="14" t="s">
        <v>9</v>
      </c>
      <c r="B18" s="15">
        <f>[14]Dezembro!$J$5</f>
        <v>46.440000000000005</v>
      </c>
      <c r="C18" s="15">
        <f>[14]Dezembro!$J$6</f>
        <v>38.159999999999997</v>
      </c>
      <c r="D18" s="15">
        <f>[14]Dezembro!$J$7</f>
        <v>51.84</v>
      </c>
      <c r="E18" s="15">
        <f>[14]Dezembro!$J$8</f>
        <v>44.64</v>
      </c>
      <c r="F18" s="15">
        <f>[14]Dezembro!$J$9</f>
        <v>42.84</v>
      </c>
      <c r="G18" s="15">
        <f>[14]Dezembro!$J$10</f>
        <v>52.2</v>
      </c>
      <c r="H18" s="15">
        <f>[14]Dezembro!$J$11</f>
        <v>59.04</v>
      </c>
      <c r="I18" s="15">
        <f>[14]Dezembro!$J$12</f>
        <v>42.12</v>
      </c>
      <c r="J18" s="15">
        <f>[14]Dezembro!$J$13</f>
        <v>54.72</v>
      </c>
      <c r="K18" s="15">
        <f>[14]Dezembro!$J$14</f>
        <v>44.64</v>
      </c>
      <c r="L18" s="15">
        <f>[14]Dezembro!$J$15</f>
        <v>46.080000000000005</v>
      </c>
      <c r="M18" s="15">
        <f>[14]Dezembro!$J$16</f>
        <v>21.240000000000002</v>
      </c>
      <c r="N18" s="15">
        <f>[14]Dezembro!$J$17</f>
        <v>32.4</v>
      </c>
      <c r="O18" s="15">
        <f>[14]Dezembro!$J$18</f>
        <v>38.519999999999996</v>
      </c>
      <c r="P18" s="15">
        <f>[14]Dezembro!$J$19</f>
        <v>36</v>
      </c>
      <c r="Q18" s="15" t="str">
        <f>[14]Dezembro!$J$20</f>
        <v>*</v>
      </c>
      <c r="R18" s="15" t="str">
        <f>[14]Dezembro!$J$21</f>
        <v>*</v>
      </c>
      <c r="S18" s="15" t="str">
        <f>[14]Dezembro!$J$22</f>
        <v>*</v>
      </c>
      <c r="T18" s="15" t="str">
        <f>[14]Dezembro!$J$23</f>
        <v>*</v>
      </c>
      <c r="U18" s="15" t="str">
        <f>[14]Dezembro!$J$24</f>
        <v>*</v>
      </c>
      <c r="V18" s="15" t="str">
        <f>[14]Dezembro!$J$25</f>
        <v>*</v>
      </c>
      <c r="W18" s="15" t="str">
        <f>[14]Dezembro!$J$26</f>
        <v>*</v>
      </c>
      <c r="X18" s="15" t="str">
        <f>[14]Dezembro!$J$27</f>
        <v>*</v>
      </c>
      <c r="Y18" s="15">
        <f>[14]Dezembro!$J$28</f>
        <v>30.6</v>
      </c>
      <c r="Z18" s="15">
        <f>[14]Dezembro!$J$29</f>
        <v>54</v>
      </c>
      <c r="AA18" s="15">
        <f>[14]Dezembro!$J$30</f>
        <v>38.519999999999996</v>
      </c>
      <c r="AB18" s="15">
        <f>[14]Dezembro!$J$31</f>
        <v>31.319999999999997</v>
      </c>
      <c r="AC18" s="15">
        <f>[14]Dezembro!$J$32</f>
        <v>45.36</v>
      </c>
      <c r="AD18" s="15">
        <f>[14]Dezembro!$J$33</f>
        <v>25.56</v>
      </c>
      <c r="AE18" s="15">
        <f>[14]Dezembro!$J$34</f>
        <v>40.680000000000007</v>
      </c>
      <c r="AF18" s="15">
        <f>[14]Dezembro!$J$35</f>
        <v>55.080000000000005</v>
      </c>
      <c r="AG18" s="30">
        <f t="shared" ref="AG18:AG25" si="2">MAX(B18:AF18)</f>
        <v>59.04</v>
      </c>
      <c r="AH18" s="2"/>
    </row>
    <row r="19" spans="1:34" ht="17.100000000000001" customHeight="1" x14ac:dyDescent="0.2">
      <c r="A19" s="14" t="s">
        <v>49</v>
      </c>
      <c r="B19" s="15">
        <f>[15]Dezembro!$J$5</f>
        <v>27</v>
      </c>
      <c r="C19" s="15">
        <f>[15]Dezembro!$J$6</f>
        <v>38.159999999999997</v>
      </c>
      <c r="D19" s="15">
        <f>[15]Dezembro!$J$7</f>
        <v>30.6</v>
      </c>
      <c r="E19" s="15">
        <f>[15]Dezembro!$J$8</f>
        <v>33.119999999999997</v>
      </c>
      <c r="F19" s="15">
        <f>[15]Dezembro!$J$9</f>
        <v>27.720000000000002</v>
      </c>
      <c r="G19" s="15">
        <f>[15]Dezembro!$J$10</f>
        <v>37.800000000000004</v>
      </c>
      <c r="H19" s="15">
        <f>[15]Dezembro!$J$11</f>
        <v>53.64</v>
      </c>
      <c r="I19" s="15">
        <f>[15]Dezembro!$J$12</f>
        <v>27.720000000000002</v>
      </c>
      <c r="J19" s="15">
        <f>[15]Dezembro!$J$13</f>
        <v>51.480000000000004</v>
      </c>
      <c r="K19" s="15">
        <f>[15]Dezembro!$J$14</f>
        <v>50.4</v>
      </c>
      <c r="L19" s="15">
        <f>[15]Dezembro!$J$15</f>
        <v>26.28</v>
      </c>
      <c r="M19" s="15">
        <f>[15]Dezembro!$J$16</f>
        <v>30.96</v>
      </c>
      <c r="N19" s="15">
        <f>[15]Dezembro!$J$17</f>
        <v>29.16</v>
      </c>
      <c r="O19" s="15">
        <f>[15]Dezembro!$J$18</f>
        <v>41.4</v>
      </c>
      <c r="P19" s="15">
        <f>[15]Dezembro!$J$19</f>
        <v>19.079999999999998</v>
      </c>
      <c r="Q19" s="15">
        <f>[15]Dezembro!$J$20</f>
        <v>32.04</v>
      </c>
      <c r="R19" s="15">
        <f>[15]Dezembro!$J$21</f>
        <v>46.440000000000005</v>
      </c>
      <c r="S19" s="15">
        <f>[15]Dezembro!$J$22</f>
        <v>33.119999999999997</v>
      </c>
      <c r="T19" s="15">
        <f>[15]Dezembro!$J$23</f>
        <v>48.24</v>
      </c>
      <c r="U19" s="15">
        <f>[15]Dezembro!$J$24</f>
        <v>36</v>
      </c>
      <c r="V19" s="15">
        <f>[15]Dezembro!$J$25</f>
        <v>36</v>
      </c>
      <c r="W19" s="15">
        <f>[15]Dezembro!$J$26</f>
        <v>31.319999999999997</v>
      </c>
      <c r="X19" s="15">
        <f>[15]Dezembro!$J$27</f>
        <v>41.76</v>
      </c>
      <c r="Y19" s="15">
        <f>[15]Dezembro!$J$28</f>
        <v>34.200000000000003</v>
      </c>
      <c r="Z19" s="15">
        <f>[15]Dezembro!$J$29</f>
        <v>38.880000000000003</v>
      </c>
      <c r="AA19" s="15">
        <f>[15]Dezembro!$J$30</f>
        <v>42.12</v>
      </c>
      <c r="AB19" s="15">
        <f>[15]Dezembro!$J$31</f>
        <v>28.8</v>
      </c>
      <c r="AC19" s="15">
        <f>[15]Dezembro!$J$32</f>
        <v>29.880000000000003</v>
      </c>
      <c r="AD19" s="15">
        <f>[15]Dezembro!$J$33</f>
        <v>26.28</v>
      </c>
      <c r="AE19" s="15">
        <f>[15]Dezembro!$J$34</f>
        <v>39.6</v>
      </c>
      <c r="AF19" s="15">
        <f>[15]Dezembro!$J$35</f>
        <v>54.36</v>
      </c>
      <c r="AG19" s="30">
        <f t="shared" si="2"/>
        <v>54.36</v>
      </c>
      <c r="AH19" s="2"/>
    </row>
    <row r="20" spans="1:34" ht="17.100000000000001" customHeight="1" x14ac:dyDescent="0.2">
      <c r="A20" s="14" t="s">
        <v>10</v>
      </c>
      <c r="B20" s="15">
        <f>[16]Dezembro!$J$5</f>
        <v>35.64</v>
      </c>
      <c r="C20" s="15">
        <f>[16]Dezembro!$J$6</f>
        <v>42.84</v>
      </c>
      <c r="D20" s="15">
        <f>[16]Dezembro!$J$7</f>
        <v>40.32</v>
      </c>
      <c r="E20" s="15">
        <f>[16]Dezembro!$J$8</f>
        <v>24.12</v>
      </c>
      <c r="F20" s="15">
        <f>[16]Dezembro!$J$9</f>
        <v>32.76</v>
      </c>
      <c r="G20" s="15">
        <f>[16]Dezembro!$J$10</f>
        <v>39.6</v>
      </c>
      <c r="H20" s="15">
        <f>[16]Dezembro!$J$11</f>
        <v>31.319999999999997</v>
      </c>
      <c r="I20" s="15">
        <f>[16]Dezembro!$J$12</f>
        <v>24.48</v>
      </c>
      <c r="J20" s="15">
        <f>[16]Dezembro!$J$13</f>
        <v>21.6</v>
      </c>
      <c r="K20" s="15">
        <f>[16]Dezembro!$J$14</f>
        <v>36</v>
      </c>
      <c r="L20" s="15">
        <f>[16]Dezembro!$J$15</f>
        <v>39.6</v>
      </c>
      <c r="M20" s="15">
        <f>[16]Dezembro!$J$16</f>
        <v>20.52</v>
      </c>
      <c r="N20" s="15">
        <f>[16]Dezembro!$J$17</f>
        <v>26.28</v>
      </c>
      <c r="O20" s="15">
        <f>[16]Dezembro!$J$18</f>
        <v>38.159999999999997</v>
      </c>
      <c r="P20" s="15">
        <f>[16]Dezembro!$J$19</f>
        <v>28.08</v>
      </c>
      <c r="Q20" s="15">
        <f>[16]Dezembro!$J$20</f>
        <v>42.84</v>
      </c>
      <c r="R20" s="15">
        <f>[16]Dezembro!$J$21</f>
        <v>38.880000000000003</v>
      </c>
      <c r="S20" s="15">
        <f>[16]Dezembro!$J$22</f>
        <v>34.56</v>
      </c>
      <c r="T20" s="15">
        <f>[16]Dezembro!$J$23</f>
        <v>40.680000000000007</v>
      </c>
      <c r="U20" s="15">
        <f>[16]Dezembro!$J$24</f>
        <v>27.36</v>
      </c>
      <c r="V20" s="15">
        <f>[16]Dezembro!$J$25</f>
        <v>42.84</v>
      </c>
      <c r="W20" s="15">
        <f>[16]Dezembro!$J$26</f>
        <v>40.32</v>
      </c>
      <c r="X20" s="15">
        <f>[16]Dezembro!$J$27</f>
        <v>45.72</v>
      </c>
      <c r="Y20" s="15">
        <f>[16]Dezembro!$J$28</f>
        <v>27</v>
      </c>
      <c r="Z20" s="15">
        <f>[16]Dezembro!$J$29</f>
        <v>34.56</v>
      </c>
      <c r="AA20" s="15">
        <f>[16]Dezembro!$J$30</f>
        <v>40.680000000000007</v>
      </c>
      <c r="AB20" s="15">
        <f>[16]Dezembro!$J$31</f>
        <v>35.28</v>
      </c>
      <c r="AC20" s="15">
        <f>[16]Dezembro!$J$32</f>
        <v>24.840000000000003</v>
      </c>
      <c r="AD20" s="15">
        <f>[16]Dezembro!$J$33</f>
        <v>34.92</v>
      </c>
      <c r="AE20" s="15">
        <f>[16]Dezembro!$J$34</f>
        <v>40.32</v>
      </c>
      <c r="AF20" s="15">
        <f>[16]Dezembro!$J$35</f>
        <v>37.440000000000005</v>
      </c>
      <c r="AG20" s="30">
        <f t="shared" si="2"/>
        <v>45.72</v>
      </c>
      <c r="AH20" s="2"/>
    </row>
    <row r="21" spans="1:34" ht="17.100000000000001" customHeight="1" x14ac:dyDescent="0.2">
      <c r="A21" s="14" t="s">
        <v>11</v>
      </c>
      <c r="B21" s="15">
        <f>[17]Dezembro!$J$5</f>
        <v>29.880000000000003</v>
      </c>
      <c r="C21" s="15">
        <f>[17]Dezembro!$J$6</f>
        <v>24.48</v>
      </c>
      <c r="D21" s="15">
        <f>[17]Dezembro!$J$7</f>
        <v>38.159999999999997</v>
      </c>
      <c r="E21" s="15">
        <f>[17]Dezembro!$J$8</f>
        <v>33.480000000000004</v>
      </c>
      <c r="F21" s="15">
        <f>[17]Dezembro!$J$9</f>
        <v>27.36</v>
      </c>
      <c r="G21" s="15">
        <f>[17]Dezembro!$J$10</f>
        <v>37.080000000000005</v>
      </c>
      <c r="H21" s="15">
        <f>[17]Dezembro!$J$11</f>
        <v>29.16</v>
      </c>
      <c r="I21" s="15">
        <f>[17]Dezembro!$J$12</f>
        <v>30.96</v>
      </c>
      <c r="J21" s="15">
        <f>[17]Dezembro!$J$13</f>
        <v>34.200000000000003</v>
      </c>
      <c r="K21" s="15">
        <f>[17]Dezembro!$J$14</f>
        <v>40.32</v>
      </c>
      <c r="L21" s="15">
        <f>[17]Dezembro!$J$15</f>
        <v>37.080000000000005</v>
      </c>
      <c r="M21" s="15">
        <f>[17]Dezembro!$J$16</f>
        <v>22.68</v>
      </c>
      <c r="N21" s="15">
        <f>[17]Dezembro!$J$17</f>
        <v>35.64</v>
      </c>
      <c r="O21" s="15">
        <f>[17]Dezembro!$J$18</f>
        <v>44.28</v>
      </c>
      <c r="P21" s="15">
        <f>[17]Dezembro!$J$19</f>
        <v>30.6</v>
      </c>
      <c r="Q21" s="15">
        <f>[17]Dezembro!$J$20</f>
        <v>37.080000000000005</v>
      </c>
      <c r="R21" s="15">
        <f>[17]Dezembro!$J$21</f>
        <v>30.6</v>
      </c>
      <c r="S21" s="15">
        <f>[17]Dezembro!$J$22</f>
        <v>24.48</v>
      </c>
      <c r="T21" s="15">
        <f>[17]Dezembro!$J$23</f>
        <v>31.319999999999997</v>
      </c>
      <c r="U21" s="15">
        <f>[17]Dezembro!$J$24</f>
        <v>28.8</v>
      </c>
      <c r="V21" s="15">
        <f>[17]Dezembro!$J$25</f>
        <v>24.48</v>
      </c>
      <c r="W21" s="15">
        <f>[17]Dezembro!$J$26</f>
        <v>33.840000000000003</v>
      </c>
      <c r="X21" s="15">
        <f>[17]Dezembro!$J$27</f>
        <v>28.44</v>
      </c>
      <c r="Y21" s="15">
        <f>[17]Dezembro!$J$28</f>
        <v>28.8</v>
      </c>
      <c r="Z21" s="15">
        <f>[17]Dezembro!$J$29</f>
        <v>42.480000000000004</v>
      </c>
      <c r="AA21" s="15">
        <f>[17]Dezembro!$J$30</f>
        <v>34.92</v>
      </c>
      <c r="AB21" s="15">
        <f>[17]Dezembro!$J$31</f>
        <v>27.720000000000002</v>
      </c>
      <c r="AC21" s="15">
        <f>[17]Dezembro!$J$32</f>
        <v>25.56</v>
      </c>
      <c r="AD21" s="15">
        <f>[17]Dezembro!$J$33</f>
        <v>45.36</v>
      </c>
      <c r="AE21" s="15">
        <f>[17]Dezembro!$J$34</f>
        <v>28.8</v>
      </c>
      <c r="AF21" s="15">
        <f>[17]Dezembro!$J$35</f>
        <v>27.36</v>
      </c>
      <c r="AG21" s="30">
        <f t="shared" si="2"/>
        <v>45.36</v>
      </c>
      <c r="AH21" s="2"/>
    </row>
    <row r="22" spans="1:34" ht="17.100000000000001" customHeight="1" x14ac:dyDescent="0.2">
      <c r="A22" s="14" t="s">
        <v>12</v>
      </c>
      <c r="B22" s="15">
        <f>[18]Dezembro!$J$5</f>
        <v>28.8</v>
      </c>
      <c r="C22" s="15">
        <f>[18]Dezembro!$J$6</f>
        <v>47.16</v>
      </c>
      <c r="D22" s="15">
        <f>[18]Dezembro!$J$7</f>
        <v>24.48</v>
      </c>
      <c r="E22" s="15">
        <f>[18]Dezembro!$J$8</f>
        <v>28.08</v>
      </c>
      <c r="F22" s="15">
        <f>[18]Dezembro!$J$9</f>
        <v>24.840000000000003</v>
      </c>
      <c r="G22" s="15">
        <f>[18]Dezembro!$J$10</f>
        <v>38.880000000000003</v>
      </c>
      <c r="H22" s="15">
        <f>[18]Dezembro!$J$11</f>
        <v>52.2</v>
      </c>
      <c r="I22" s="15">
        <f>[18]Dezembro!$J$12</f>
        <v>27.720000000000002</v>
      </c>
      <c r="J22" s="15">
        <f>[18]Dezembro!$J$13</f>
        <v>44.64</v>
      </c>
      <c r="K22" s="15">
        <f>[18]Dezembro!$J$14</f>
        <v>62.639999999999993</v>
      </c>
      <c r="L22" s="15">
        <f>[18]Dezembro!$J$15</f>
        <v>26.28</v>
      </c>
      <c r="M22" s="15">
        <f>[18]Dezembro!$J$16</f>
        <v>20.16</v>
      </c>
      <c r="N22" s="15">
        <f>[18]Dezembro!$J$17</f>
        <v>48.6</v>
      </c>
      <c r="O22" s="15">
        <f>[18]Dezembro!$J$18</f>
        <v>57.6</v>
      </c>
      <c r="P22" s="15">
        <f>[18]Dezembro!$J$19</f>
        <v>23.400000000000002</v>
      </c>
      <c r="Q22" s="15">
        <f>[18]Dezembro!$J$20</f>
        <v>26.28</v>
      </c>
      <c r="R22" s="15">
        <f>[18]Dezembro!$J$21</f>
        <v>39.6</v>
      </c>
      <c r="S22" s="15">
        <f>[18]Dezembro!$J$22</f>
        <v>25.2</v>
      </c>
      <c r="T22" s="15">
        <f>[18]Dezembro!$J$23</f>
        <v>30.96</v>
      </c>
      <c r="U22" s="15">
        <f>[18]Dezembro!$J$24</f>
        <v>30.240000000000002</v>
      </c>
      <c r="V22" s="15">
        <f>[18]Dezembro!$J$25</f>
        <v>45.36</v>
      </c>
      <c r="W22" s="15">
        <f>[18]Dezembro!$J$26</f>
        <v>41.04</v>
      </c>
      <c r="X22" s="15">
        <f>[18]Dezembro!$J$27</f>
        <v>49.680000000000007</v>
      </c>
      <c r="Y22" s="15">
        <f>[18]Dezembro!$J$28</f>
        <v>32.76</v>
      </c>
      <c r="Z22" s="15">
        <f>[18]Dezembro!$J$29</f>
        <v>42.12</v>
      </c>
      <c r="AA22" s="15">
        <f>[18]Dezembro!$J$30</f>
        <v>35.28</v>
      </c>
      <c r="AB22" s="15">
        <f>[18]Dezembro!$J$31</f>
        <v>36.36</v>
      </c>
      <c r="AC22" s="15">
        <f>[18]Dezembro!$J$32</f>
        <v>24.840000000000003</v>
      </c>
      <c r="AD22" s="15">
        <f>[18]Dezembro!$J$33</f>
        <v>30.240000000000002</v>
      </c>
      <c r="AE22" s="15">
        <f>[18]Dezembro!$J$34</f>
        <v>31.680000000000003</v>
      </c>
      <c r="AF22" s="15">
        <f>[18]Dezembro!$J$35</f>
        <v>36.36</v>
      </c>
      <c r="AG22" s="30">
        <f t="shared" si="2"/>
        <v>62.639999999999993</v>
      </c>
      <c r="AH22" s="2"/>
    </row>
    <row r="23" spans="1:34" ht="17.100000000000001" customHeight="1" x14ac:dyDescent="0.2">
      <c r="A23" s="14" t="s">
        <v>13</v>
      </c>
      <c r="B23" s="15">
        <f>[19]Dezembro!$J$5</f>
        <v>36.72</v>
      </c>
      <c r="C23" s="15">
        <f>[19]Dezembro!$J$6</f>
        <v>54.72</v>
      </c>
      <c r="D23" s="15">
        <f>[19]Dezembro!$J$7</f>
        <v>31.680000000000003</v>
      </c>
      <c r="E23" s="15">
        <f>[19]Dezembro!$J$8</f>
        <v>35.64</v>
      </c>
      <c r="F23" s="15">
        <f>[19]Dezembro!$J$9</f>
        <v>37.440000000000005</v>
      </c>
      <c r="G23" s="15">
        <f>[19]Dezembro!$J$10</f>
        <v>36</v>
      </c>
      <c r="H23" s="15">
        <f>[19]Dezembro!$J$11</f>
        <v>43.56</v>
      </c>
      <c r="I23" s="15">
        <f>[19]Dezembro!$J$12</f>
        <v>36.36</v>
      </c>
      <c r="J23" s="15">
        <f>[19]Dezembro!$J$13</f>
        <v>81</v>
      </c>
      <c r="K23" s="15">
        <f>[19]Dezembro!$J$14</f>
        <v>37.800000000000004</v>
      </c>
      <c r="L23" s="15">
        <f>[19]Dezembro!$J$15</f>
        <v>30.240000000000002</v>
      </c>
      <c r="M23" s="15">
        <f>[19]Dezembro!$J$16</f>
        <v>29.880000000000003</v>
      </c>
      <c r="N23" s="15">
        <f>[19]Dezembro!$J$17</f>
        <v>48.24</v>
      </c>
      <c r="O23" s="15">
        <f>[19]Dezembro!$J$18</f>
        <v>87.84</v>
      </c>
      <c r="P23" s="15">
        <f>[19]Dezembro!$J$19</f>
        <v>31.319999999999997</v>
      </c>
      <c r="Q23" s="15">
        <f>[19]Dezembro!$J$20</f>
        <v>39.96</v>
      </c>
      <c r="R23" s="15">
        <f>[19]Dezembro!$J$21</f>
        <v>49.32</v>
      </c>
      <c r="S23" s="15">
        <f>[19]Dezembro!$J$22</f>
        <v>40.680000000000007</v>
      </c>
      <c r="T23" s="15">
        <f>[19]Dezembro!$J$23</f>
        <v>34.56</v>
      </c>
      <c r="U23" s="15">
        <f>[19]Dezembro!$J$24</f>
        <v>52.92</v>
      </c>
      <c r="V23" s="15">
        <f>[19]Dezembro!$J$25</f>
        <v>38.519999999999996</v>
      </c>
      <c r="W23" s="15">
        <f>[19]Dezembro!$J$26</f>
        <v>48.6</v>
      </c>
      <c r="X23" s="15">
        <f>[19]Dezembro!$J$27</f>
        <v>46.800000000000004</v>
      </c>
      <c r="Y23" s="15">
        <f>[19]Dezembro!$J$28</f>
        <v>30.6</v>
      </c>
      <c r="Z23" s="15">
        <f>[19]Dezembro!$J$29</f>
        <v>46.440000000000005</v>
      </c>
      <c r="AA23" s="15">
        <f>[19]Dezembro!$J$30</f>
        <v>46.800000000000004</v>
      </c>
      <c r="AB23" s="15">
        <f>[19]Dezembro!$J$31</f>
        <v>45.36</v>
      </c>
      <c r="AC23" s="15">
        <f>[19]Dezembro!$J$32</f>
        <v>43.92</v>
      </c>
      <c r="AD23" s="15">
        <f>[19]Dezembro!$J$33</f>
        <v>25.56</v>
      </c>
      <c r="AE23" s="15">
        <f>[19]Dezembro!$J$34</f>
        <v>39.6</v>
      </c>
      <c r="AF23" s="15">
        <f>[19]Dezembro!$J$35</f>
        <v>40.680000000000007</v>
      </c>
      <c r="AG23" s="30">
        <f t="shared" si="2"/>
        <v>87.84</v>
      </c>
      <c r="AH23" s="2"/>
    </row>
    <row r="24" spans="1:34" ht="17.100000000000001" customHeight="1" x14ac:dyDescent="0.2">
      <c r="A24" s="14" t="s">
        <v>14</v>
      </c>
      <c r="B24" s="15">
        <f>[20]Dezembro!$J$5</f>
        <v>37.080000000000005</v>
      </c>
      <c r="C24" s="15">
        <f>[20]Dezembro!$J$6</f>
        <v>39.96</v>
      </c>
      <c r="D24" s="15">
        <f>[20]Dezembro!$J$7</f>
        <v>69.84</v>
      </c>
      <c r="E24" s="15">
        <f>[20]Dezembro!$J$8</f>
        <v>51.12</v>
      </c>
      <c r="F24" s="15">
        <f>[20]Dezembro!$J$9</f>
        <v>40.680000000000007</v>
      </c>
      <c r="G24" s="15">
        <f>[20]Dezembro!$J$10</f>
        <v>40.32</v>
      </c>
      <c r="H24" s="15">
        <f>[20]Dezembro!$J$11</f>
        <v>47.88</v>
      </c>
      <c r="I24" s="15">
        <f>[20]Dezembro!$J$12</f>
        <v>47.88</v>
      </c>
      <c r="J24" s="15">
        <f>[20]Dezembro!$J$13</f>
        <v>42.480000000000004</v>
      </c>
      <c r="K24" s="15">
        <f>[20]Dezembro!$J$14</f>
        <v>43.2</v>
      </c>
      <c r="L24" s="15">
        <f>[20]Dezembro!$J$15</f>
        <v>52.56</v>
      </c>
      <c r="M24" s="15">
        <f>[20]Dezembro!$J$16</f>
        <v>44.28</v>
      </c>
      <c r="N24" s="15">
        <f>[20]Dezembro!$J$17</f>
        <v>32.76</v>
      </c>
      <c r="O24" s="15">
        <f>[20]Dezembro!$J$18</f>
        <v>33.840000000000003</v>
      </c>
      <c r="P24" s="15">
        <f>[20]Dezembro!$J$19</f>
        <v>38.880000000000003</v>
      </c>
      <c r="Q24" s="15">
        <f>[20]Dezembro!$J$20</f>
        <v>39.24</v>
      </c>
      <c r="R24" s="15">
        <f>[20]Dezembro!$J$21</f>
        <v>36.36</v>
      </c>
      <c r="S24" s="15">
        <f>[20]Dezembro!$J$22</f>
        <v>27.36</v>
      </c>
      <c r="T24" s="15">
        <f>[20]Dezembro!$J$23</f>
        <v>37.080000000000005</v>
      </c>
      <c r="U24" s="15">
        <f>[20]Dezembro!$J$24</f>
        <v>36.36</v>
      </c>
      <c r="V24" s="15">
        <f>[20]Dezembro!$J$25</f>
        <v>59.04</v>
      </c>
      <c r="W24" s="15">
        <f>[20]Dezembro!$J$26</f>
        <v>23.040000000000003</v>
      </c>
      <c r="X24" s="15">
        <f>[20]Dezembro!$J$27</f>
        <v>32.04</v>
      </c>
      <c r="Y24" s="15">
        <f>[20]Dezembro!$J$28</f>
        <v>24.48</v>
      </c>
      <c r="Z24" s="15">
        <f>[20]Dezembro!$J$29</f>
        <v>31.319999999999997</v>
      </c>
      <c r="AA24" s="15">
        <f>[20]Dezembro!$J$30</f>
        <v>57.6</v>
      </c>
      <c r="AB24" s="15">
        <f>[20]Dezembro!$J$31</f>
        <v>46.080000000000005</v>
      </c>
      <c r="AC24" s="15">
        <f>[20]Dezembro!$J$32</f>
        <v>51.480000000000004</v>
      </c>
      <c r="AD24" s="15">
        <f>[20]Dezembro!$J$33</f>
        <v>50.4</v>
      </c>
      <c r="AE24" s="15">
        <f>[20]Dezembro!$J$34</f>
        <v>41.04</v>
      </c>
      <c r="AF24" s="15">
        <f>[20]Dezembro!$J$35</f>
        <v>33.840000000000003</v>
      </c>
      <c r="AG24" s="30">
        <f t="shared" si="2"/>
        <v>69.84</v>
      </c>
      <c r="AH24" s="2"/>
    </row>
    <row r="25" spans="1:34" ht="17.100000000000001" customHeight="1" x14ac:dyDescent="0.2">
      <c r="A25" s="14" t="s">
        <v>15</v>
      </c>
      <c r="B25" s="15">
        <f>[21]Dezembro!$J$5</f>
        <v>44.64</v>
      </c>
      <c r="C25" s="15">
        <f>[21]Dezembro!$J$6</f>
        <v>37.800000000000004</v>
      </c>
      <c r="D25" s="15">
        <f>[21]Dezembro!$J$7</f>
        <v>31.319999999999997</v>
      </c>
      <c r="E25" s="15">
        <f>[21]Dezembro!$J$8</f>
        <v>27.36</v>
      </c>
      <c r="F25" s="15">
        <f>[21]Dezembro!$J$9</f>
        <v>29.880000000000003</v>
      </c>
      <c r="G25" s="15">
        <f>[21]Dezembro!$J$10</f>
        <v>41.04</v>
      </c>
      <c r="H25" s="15">
        <f>[21]Dezembro!$J$11</f>
        <v>31.319999999999997</v>
      </c>
      <c r="I25" s="15">
        <f>[21]Dezembro!$J$12</f>
        <v>30.6</v>
      </c>
      <c r="J25" s="15">
        <f>[21]Dezembro!$J$13</f>
        <v>35.64</v>
      </c>
      <c r="K25" s="15">
        <f>[21]Dezembro!$J$14</f>
        <v>45.36</v>
      </c>
      <c r="L25" s="15">
        <f>[21]Dezembro!$J$15</f>
        <v>39.6</v>
      </c>
      <c r="M25" s="15">
        <f>[21]Dezembro!$J$16</f>
        <v>24.12</v>
      </c>
      <c r="N25" s="15">
        <f>[21]Dezembro!$J$17</f>
        <v>34.56</v>
      </c>
      <c r="O25" s="15">
        <f>[21]Dezembro!$J$18</f>
        <v>51.480000000000004</v>
      </c>
      <c r="P25" s="15">
        <f>[21]Dezembro!$J$19</f>
        <v>33.480000000000004</v>
      </c>
      <c r="Q25" s="15">
        <f>[21]Dezembro!$J$20</f>
        <v>51.84</v>
      </c>
      <c r="R25" s="15">
        <f>[21]Dezembro!$J$21</f>
        <v>41.4</v>
      </c>
      <c r="S25" s="15">
        <f>[21]Dezembro!$J$22</f>
        <v>48.6</v>
      </c>
      <c r="T25" s="15">
        <f>[21]Dezembro!$J$23</f>
        <v>42.480000000000004</v>
      </c>
      <c r="U25" s="15">
        <f>[21]Dezembro!$J$24</f>
        <v>34.92</v>
      </c>
      <c r="V25" s="15">
        <f>[21]Dezembro!$J$25</f>
        <v>33.480000000000004</v>
      </c>
      <c r="W25" s="15">
        <f>[21]Dezembro!$J$26</f>
        <v>34.92</v>
      </c>
      <c r="X25" s="15">
        <f>[21]Dezembro!$J$27</f>
        <v>47.16</v>
      </c>
      <c r="Y25" s="15">
        <f>[21]Dezembro!$J$28</f>
        <v>34.56</v>
      </c>
      <c r="Z25" s="15">
        <f>[21]Dezembro!$J$29</f>
        <v>42.12</v>
      </c>
      <c r="AA25" s="15">
        <f>[21]Dezembro!$J$30</f>
        <v>45.72</v>
      </c>
      <c r="AB25" s="15">
        <f>[21]Dezembro!$J$31</f>
        <v>36.36</v>
      </c>
      <c r="AC25" s="15">
        <f>[21]Dezembro!$J$32</f>
        <v>50.04</v>
      </c>
      <c r="AD25" s="15">
        <f>[21]Dezembro!$J$33</f>
        <v>52.2</v>
      </c>
      <c r="AE25" s="15">
        <f>[21]Dezembro!$J$34</f>
        <v>39.96</v>
      </c>
      <c r="AF25" s="15">
        <f>[21]Dezembro!$J$35</f>
        <v>41.76</v>
      </c>
      <c r="AG25" s="30">
        <f t="shared" si="2"/>
        <v>52.2</v>
      </c>
      <c r="AH25" s="2"/>
    </row>
    <row r="26" spans="1:34" ht="17.100000000000001" customHeight="1" x14ac:dyDescent="0.2">
      <c r="A26" s="14" t="s">
        <v>61</v>
      </c>
      <c r="B26" s="15">
        <f>[22]Dezembro!$J$5</f>
        <v>35.64</v>
      </c>
      <c r="C26" s="15">
        <f>[22]Dezembro!$J$6</f>
        <v>29.52</v>
      </c>
      <c r="D26" s="15">
        <f>[22]Dezembro!$J$7</f>
        <v>36</v>
      </c>
      <c r="E26" s="15">
        <f>[22]Dezembro!$J$8</f>
        <v>20.88</v>
      </c>
      <c r="F26" s="15">
        <f>[22]Dezembro!$J$9</f>
        <v>28.08</v>
      </c>
      <c r="G26" s="15">
        <f>[22]Dezembro!$J$10</f>
        <v>33.480000000000004</v>
      </c>
      <c r="H26" s="15">
        <f>[22]Dezembro!$J$11</f>
        <v>53.64</v>
      </c>
      <c r="I26" s="15">
        <f>[22]Dezembro!$J$12</f>
        <v>32.04</v>
      </c>
      <c r="J26" s="15">
        <f>[22]Dezembro!$J$13</f>
        <v>30.96</v>
      </c>
      <c r="K26" s="15">
        <f>[22]Dezembro!$J$14</f>
        <v>31.680000000000003</v>
      </c>
      <c r="L26" s="15">
        <f>[22]Dezembro!$J$15</f>
        <v>22.32</v>
      </c>
      <c r="M26" s="15">
        <f>[22]Dezembro!$J$16</f>
        <v>17.28</v>
      </c>
      <c r="N26" s="15">
        <f>[22]Dezembro!$J$17</f>
        <v>31.319999999999997</v>
      </c>
      <c r="O26" s="15">
        <f>[22]Dezembro!$J$18</f>
        <v>41.76</v>
      </c>
      <c r="P26" s="15">
        <f>[22]Dezembro!$J$19</f>
        <v>32.4</v>
      </c>
      <c r="Q26" s="15">
        <f>[22]Dezembro!$J$20</f>
        <v>25.92</v>
      </c>
      <c r="R26" s="15">
        <f>[22]Dezembro!$J$21</f>
        <v>37.440000000000005</v>
      </c>
      <c r="S26" s="15">
        <f>[22]Dezembro!$J$22</f>
        <v>34.200000000000003</v>
      </c>
      <c r="T26" s="15">
        <f>[22]Dezembro!$J$23</f>
        <v>45.36</v>
      </c>
      <c r="U26" s="15">
        <f>[22]Dezembro!$J$24</f>
        <v>23.040000000000003</v>
      </c>
      <c r="V26" s="15">
        <f>[22]Dezembro!$J$25</f>
        <v>34.56</v>
      </c>
      <c r="W26" s="15">
        <f>[22]Dezembro!$J$26</f>
        <v>51.12</v>
      </c>
      <c r="X26" s="15">
        <f>[22]Dezembro!$J$27</f>
        <v>39.96</v>
      </c>
      <c r="Y26" s="15">
        <f>[22]Dezembro!$J$28</f>
        <v>45</v>
      </c>
      <c r="Z26" s="15">
        <f>[22]Dezembro!$J$29</f>
        <v>43.2</v>
      </c>
      <c r="AA26" s="15">
        <f>[22]Dezembro!$J$30</f>
        <v>49.680000000000007</v>
      </c>
      <c r="AB26" s="15">
        <f>[22]Dezembro!$J$31</f>
        <v>35.28</v>
      </c>
      <c r="AC26" s="15">
        <f>[22]Dezembro!$J$32</f>
        <v>33.119999999999997</v>
      </c>
      <c r="AD26" s="15">
        <f>[22]Dezembro!$J$33</f>
        <v>20.52</v>
      </c>
      <c r="AE26" s="15">
        <f>[22]Dezembro!$J$34</f>
        <v>41.76</v>
      </c>
      <c r="AF26" s="15">
        <f>[22]Dezembro!$J$35</f>
        <v>34.92</v>
      </c>
      <c r="AG26" s="30">
        <f t="shared" ref="AG26:AG32" si="3">MAX(B26:AF26)</f>
        <v>53.64</v>
      </c>
      <c r="AH26" s="2"/>
    </row>
    <row r="27" spans="1:34" ht="17.100000000000001" customHeight="1" x14ac:dyDescent="0.2">
      <c r="A27" s="14" t="s">
        <v>17</v>
      </c>
      <c r="B27" s="15">
        <f>[23]Dezembro!$J$5</f>
        <v>31.319999999999997</v>
      </c>
      <c r="C27" s="15">
        <f>[23]Dezembro!$J$6</f>
        <v>43.56</v>
      </c>
      <c r="D27" s="15">
        <f>[23]Dezembro!$J$7</f>
        <v>36.72</v>
      </c>
      <c r="E27" s="15">
        <f>[23]Dezembro!$J$8</f>
        <v>32.76</v>
      </c>
      <c r="F27" s="15">
        <f>[23]Dezembro!$J$9</f>
        <v>32.4</v>
      </c>
      <c r="G27" s="15">
        <f>[23]Dezembro!$J$10</f>
        <v>47.16</v>
      </c>
      <c r="H27" s="15">
        <f>[23]Dezembro!$J$11</f>
        <v>35.64</v>
      </c>
      <c r="I27" s="15">
        <f>[23]Dezembro!$J$12</f>
        <v>46.440000000000005</v>
      </c>
      <c r="J27" s="15">
        <f>[23]Dezembro!$J$13</f>
        <v>57.24</v>
      </c>
      <c r="K27" s="15">
        <f>[23]Dezembro!$J$14</f>
        <v>45.72</v>
      </c>
      <c r="L27" s="15">
        <f>[23]Dezembro!$J$15</f>
        <v>42.84</v>
      </c>
      <c r="M27" s="15">
        <f>[23]Dezembro!$J$16</f>
        <v>28.44</v>
      </c>
      <c r="N27" s="15">
        <f>[23]Dezembro!$J$17</f>
        <v>41.4</v>
      </c>
      <c r="O27" s="15">
        <f>[23]Dezembro!$J$18</f>
        <v>35.28</v>
      </c>
      <c r="P27" s="15">
        <f>[23]Dezembro!$J$19</f>
        <v>24.840000000000003</v>
      </c>
      <c r="Q27" s="15">
        <f>[23]Dezembro!$J$20</f>
        <v>38.880000000000003</v>
      </c>
      <c r="R27" s="15">
        <f>[23]Dezembro!$J$21</f>
        <v>59.4</v>
      </c>
      <c r="S27" s="15">
        <f>[23]Dezembro!$J$22</f>
        <v>39.24</v>
      </c>
      <c r="T27" s="15">
        <f>[23]Dezembro!$J$23</f>
        <v>50.04</v>
      </c>
      <c r="U27" s="15">
        <f>[23]Dezembro!$J$24</f>
        <v>37.800000000000004</v>
      </c>
      <c r="V27" s="15">
        <f>[23]Dezembro!$J$25</f>
        <v>36.72</v>
      </c>
      <c r="W27" s="15">
        <f>[23]Dezembro!$J$26</f>
        <v>39.6</v>
      </c>
      <c r="X27" s="15">
        <f>[23]Dezembro!$J$27</f>
        <v>69.48</v>
      </c>
      <c r="Y27" s="15">
        <f>[23]Dezembro!$J$28</f>
        <v>32.76</v>
      </c>
      <c r="Z27" s="15">
        <f>[23]Dezembro!$J$29</f>
        <v>45.36</v>
      </c>
      <c r="AA27" s="15">
        <f>[23]Dezembro!$J$30</f>
        <v>45</v>
      </c>
      <c r="AB27" s="15">
        <f>[23]Dezembro!$J$31</f>
        <v>33.119999999999997</v>
      </c>
      <c r="AC27" s="15">
        <f>[23]Dezembro!$J$32</f>
        <v>33.480000000000004</v>
      </c>
      <c r="AD27" s="15">
        <f>[23]Dezembro!$J$33</f>
        <v>37.440000000000005</v>
      </c>
      <c r="AE27" s="15">
        <f>[23]Dezembro!$J$34</f>
        <v>44.28</v>
      </c>
      <c r="AF27" s="15">
        <f>[23]Dezembro!$J$35</f>
        <v>59.4</v>
      </c>
      <c r="AG27" s="30">
        <f t="shared" si="3"/>
        <v>69.48</v>
      </c>
      <c r="AH27" s="2"/>
    </row>
    <row r="28" spans="1:34" ht="17.100000000000001" customHeight="1" x14ac:dyDescent="0.2">
      <c r="A28" s="14" t="s">
        <v>18</v>
      </c>
      <c r="B28" s="15">
        <f>[24]Dezembro!$J$5</f>
        <v>28.8</v>
      </c>
      <c r="C28" s="15">
        <f>[24]Dezembro!$J$6</f>
        <v>45.36</v>
      </c>
      <c r="D28" s="15">
        <f>[24]Dezembro!$J$7</f>
        <v>38.159999999999997</v>
      </c>
      <c r="E28" s="15">
        <f>[24]Dezembro!$J$8</f>
        <v>41.76</v>
      </c>
      <c r="F28" s="15">
        <f>[24]Dezembro!$J$9</f>
        <v>43.56</v>
      </c>
      <c r="G28" s="15">
        <f>[24]Dezembro!$J$10</f>
        <v>42.84</v>
      </c>
      <c r="H28" s="15">
        <f>[24]Dezembro!$J$11</f>
        <v>48.6</v>
      </c>
      <c r="I28" s="15">
        <f>[24]Dezembro!$J$12</f>
        <v>46.800000000000004</v>
      </c>
      <c r="J28" s="15">
        <f>[24]Dezembro!$J$13</f>
        <v>54</v>
      </c>
      <c r="K28" s="15">
        <f>[24]Dezembro!$J$14</f>
        <v>57.24</v>
      </c>
      <c r="L28" s="15">
        <f>[24]Dezembro!$J$15</f>
        <v>46.080000000000005</v>
      </c>
      <c r="M28" s="15">
        <f>[24]Dezembro!$J$16</f>
        <v>49.32</v>
      </c>
      <c r="N28" s="15">
        <f>[24]Dezembro!$J$17</f>
        <v>43.56</v>
      </c>
      <c r="O28" s="15">
        <f>[24]Dezembro!$J$18</f>
        <v>41.04</v>
      </c>
      <c r="P28" s="15">
        <f>[24]Dezembro!$J$19</f>
        <v>29.16</v>
      </c>
      <c r="Q28" s="15">
        <f>[24]Dezembro!$J$20</f>
        <v>34.56</v>
      </c>
      <c r="R28" s="15">
        <f>[24]Dezembro!$J$21</f>
        <v>43.56</v>
      </c>
      <c r="S28" s="15">
        <f>[24]Dezembro!$J$22</f>
        <v>29.880000000000003</v>
      </c>
      <c r="T28" s="15">
        <f>[24]Dezembro!$J$23</f>
        <v>33.480000000000004</v>
      </c>
      <c r="U28" s="15">
        <f>[24]Dezembro!$J$24</f>
        <v>41.4</v>
      </c>
      <c r="V28" s="15">
        <f>[24]Dezembro!$J$25</f>
        <v>34.56</v>
      </c>
      <c r="W28" s="15">
        <f>[24]Dezembro!$J$26</f>
        <v>43.2</v>
      </c>
      <c r="X28" s="15">
        <f>[24]Dezembro!$J$27</f>
        <v>49.680000000000007</v>
      </c>
      <c r="Y28" s="15">
        <f>[24]Dezembro!$J$28</f>
        <v>27</v>
      </c>
      <c r="Z28" s="15">
        <f>[24]Dezembro!$J$29</f>
        <v>32.76</v>
      </c>
      <c r="AA28" s="15">
        <f>[24]Dezembro!$J$30</f>
        <v>41.4</v>
      </c>
      <c r="AB28" s="15">
        <f>[24]Dezembro!$J$31</f>
        <v>42.84</v>
      </c>
      <c r="AC28" s="15">
        <f>[24]Dezembro!$J$32</f>
        <v>19.079999999999998</v>
      </c>
      <c r="AD28" s="15">
        <f>[24]Dezembro!$J$33</f>
        <v>18.720000000000002</v>
      </c>
      <c r="AE28" s="15">
        <f>[24]Dezembro!$J$34</f>
        <v>27.36</v>
      </c>
      <c r="AF28" s="15">
        <f>[24]Dezembro!$J$35</f>
        <v>32.4</v>
      </c>
      <c r="AG28" s="30">
        <f t="shared" si="3"/>
        <v>57.24</v>
      </c>
      <c r="AH28" s="2"/>
    </row>
    <row r="29" spans="1:34" ht="17.100000000000001" customHeight="1" x14ac:dyDescent="0.2">
      <c r="A29" s="14" t="s">
        <v>19</v>
      </c>
      <c r="B29" s="15">
        <f>[25]Dezembro!$J$5</f>
        <v>37.800000000000004</v>
      </c>
      <c r="C29" s="15">
        <f>[25]Dezembro!$J$6</f>
        <v>37.440000000000005</v>
      </c>
      <c r="D29" s="15">
        <f>[25]Dezembro!$J$7</f>
        <v>50.4</v>
      </c>
      <c r="E29" s="15">
        <f>[25]Dezembro!$J$8</f>
        <v>25.56</v>
      </c>
      <c r="F29" s="15">
        <f>[25]Dezembro!$J$9</f>
        <v>23.400000000000002</v>
      </c>
      <c r="G29" s="15">
        <f>[25]Dezembro!$J$10</f>
        <v>55.440000000000005</v>
      </c>
      <c r="H29" s="15">
        <f>[25]Dezembro!$J$11</f>
        <v>36.36</v>
      </c>
      <c r="I29" s="15">
        <f>[25]Dezembro!$J$12</f>
        <v>28.44</v>
      </c>
      <c r="J29" s="15">
        <f>[25]Dezembro!$J$13</f>
        <v>28.8</v>
      </c>
      <c r="K29" s="15">
        <f>[25]Dezembro!$J$14</f>
        <v>32.4</v>
      </c>
      <c r="L29" s="15">
        <f>[25]Dezembro!$J$15</f>
        <v>38.519999999999996</v>
      </c>
      <c r="M29" s="15">
        <f>[25]Dezembro!$J$16</f>
        <v>20.52</v>
      </c>
      <c r="N29" s="15">
        <f>[25]Dezembro!$J$17</f>
        <v>25.56</v>
      </c>
      <c r="O29" s="15">
        <f>[25]Dezembro!$J$18</f>
        <v>43.2</v>
      </c>
      <c r="P29" s="15">
        <f>[25]Dezembro!$J$19</f>
        <v>32.04</v>
      </c>
      <c r="Q29" s="15">
        <f>[25]Dezembro!$J$20</f>
        <v>45.72</v>
      </c>
      <c r="R29" s="15">
        <f>[25]Dezembro!$J$21</f>
        <v>44.64</v>
      </c>
      <c r="S29" s="15">
        <f>[25]Dezembro!$J$22</f>
        <v>39.24</v>
      </c>
      <c r="T29" s="15">
        <f>[25]Dezembro!$J$23</f>
        <v>60.480000000000004</v>
      </c>
      <c r="U29" s="15">
        <f>[25]Dezembro!$J$24</f>
        <v>27</v>
      </c>
      <c r="V29" s="15">
        <f>[25]Dezembro!$J$25</f>
        <v>37.800000000000004</v>
      </c>
      <c r="W29" s="15">
        <f>[25]Dezembro!$J$26</f>
        <v>36</v>
      </c>
      <c r="X29" s="15">
        <f>[25]Dezembro!$J$27</f>
        <v>34.56</v>
      </c>
      <c r="Y29" s="15">
        <f>[25]Dezembro!$J$28</f>
        <v>30.240000000000002</v>
      </c>
      <c r="Z29" s="15">
        <f>[25]Dezembro!$J$29</f>
        <v>30.96</v>
      </c>
      <c r="AA29" s="15">
        <f>[25]Dezembro!$J$30</f>
        <v>43.92</v>
      </c>
      <c r="AB29" s="15">
        <f>[25]Dezembro!$J$31</f>
        <v>44.64</v>
      </c>
      <c r="AC29" s="15">
        <f>[25]Dezembro!$J$32</f>
        <v>31.680000000000003</v>
      </c>
      <c r="AD29" s="15">
        <f>[25]Dezembro!$J$33</f>
        <v>35.28</v>
      </c>
      <c r="AE29" s="15">
        <f>[25]Dezembro!$J$34</f>
        <v>27</v>
      </c>
      <c r="AF29" s="15">
        <f>[25]Dezembro!$J$35</f>
        <v>32.04</v>
      </c>
      <c r="AG29" s="30">
        <f t="shared" si="3"/>
        <v>60.480000000000004</v>
      </c>
      <c r="AH29" s="2"/>
    </row>
    <row r="30" spans="1:34" ht="17.100000000000001" customHeight="1" x14ac:dyDescent="0.2">
      <c r="A30" s="14" t="s">
        <v>31</v>
      </c>
      <c r="B30" s="15">
        <f>[26]Dezembro!$J$5</f>
        <v>34.200000000000003</v>
      </c>
      <c r="C30" s="15">
        <f>[26]Dezembro!$J$6</f>
        <v>50.04</v>
      </c>
      <c r="D30" s="15">
        <f>[26]Dezembro!$J$7</f>
        <v>38.880000000000003</v>
      </c>
      <c r="E30" s="15">
        <f>[26]Dezembro!$J$8</f>
        <v>34.56</v>
      </c>
      <c r="F30" s="15">
        <f>[26]Dezembro!$J$9</f>
        <v>35.64</v>
      </c>
      <c r="G30" s="15">
        <f>[26]Dezembro!$J$10</f>
        <v>46.080000000000005</v>
      </c>
      <c r="H30" s="15">
        <f>[26]Dezembro!$J$11</f>
        <v>45</v>
      </c>
      <c r="I30" s="15">
        <f>[26]Dezembro!$J$12</f>
        <v>36</v>
      </c>
      <c r="J30" s="15">
        <f>[26]Dezembro!$J$13</f>
        <v>50.04</v>
      </c>
      <c r="K30" s="15">
        <f>[26]Dezembro!$J$14</f>
        <v>41.76</v>
      </c>
      <c r="L30" s="15">
        <f>[26]Dezembro!$J$15</f>
        <v>39.6</v>
      </c>
      <c r="M30" s="15">
        <f>[26]Dezembro!$J$16</f>
        <v>35.28</v>
      </c>
      <c r="N30" s="15">
        <f>[26]Dezembro!$J$17</f>
        <v>48.96</v>
      </c>
      <c r="O30" s="15">
        <f>[26]Dezembro!$J$18</f>
        <v>50.76</v>
      </c>
      <c r="P30" s="15">
        <f>[26]Dezembro!$J$19</f>
        <v>34.200000000000003</v>
      </c>
      <c r="Q30" s="15">
        <f>[26]Dezembro!$J$20</f>
        <v>40.32</v>
      </c>
      <c r="R30" s="15">
        <f>[26]Dezembro!$J$21</f>
        <v>65.160000000000011</v>
      </c>
      <c r="S30" s="15">
        <f>[26]Dezembro!$J$22</f>
        <v>33.480000000000004</v>
      </c>
      <c r="T30" s="15">
        <f>[26]Dezembro!$J$23</f>
        <v>36.36</v>
      </c>
      <c r="U30" s="15">
        <f>[26]Dezembro!$J$24</f>
        <v>34.56</v>
      </c>
      <c r="V30" s="15">
        <f>[26]Dezembro!$J$25</f>
        <v>37.080000000000005</v>
      </c>
      <c r="W30" s="15">
        <f>[26]Dezembro!$J$26</f>
        <v>35.64</v>
      </c>
      <c r="X30" s="15">
        <f>[26]Dezembro!$J$27</f>
        <v>43.56</v>
      </c>
      <c r="Y30" s="15">
        <f>[26]Dezembro!$J$28</f>
        <v>27.36</v>
      </c>
      <c r="Z30" s="15">
        <f>[26]Dezembro!$J$29</f>
        <v>40.680000000000007</v>
      </c>
      <c r="AA30" s="15">
        <f>[26]Dezembro!$J$30</f>
        <v>40.680000000000007</v>
      </c>
      <c r="AB30" s="15">
        <f>[26]Dezembro!$J$31</f>
        <v>58.680000000000007</v>
      </c>
      <c r="AC30" s="15">
        <f>[26]Dezembro!$J$32</f>
        <v>38.880000000000003</v>
      </c>
      <c r="AD30" s="15">
        <f>[26]Dezembro!$J$33</f>
        <v>36</v>
      </c>
      <c r="AE30" s="15">
        <f>[26]Dezembro!$J$34</f>
        <v>36.36</v>
      </c>
      <c r="AF30" s="15">
        <f>[26]Dezembro!$J$35</f>
        <v>42.84</v>
      </c>
      <c r="AG30" s="30">
        <f>MAX(B30:AF30)</f>
        <v>65.160000000000011</v>
      </c>
      <c r="AH30" s="2"/>
    </row>
    <row r="31" spans="1:34" ht="17.100000000000001" customHeight="1" x14ac:dyDescent="0.2">
      <c r="A31" s="14" t="s">
        <v>51</v>
      </c>
      <c r="B31" s="15">
        <f>[27]Dezembro!$J$5</f>
        <v>27.36</v>
      </c>
      <c r="C31" s="15">
        <f>[27]Dezembro!$J$6</f>
        <v>40.680000000000007</v>
      </c>
      <c r="D31" s="15">
        <f>[27]Dezembro!$J$7</f>
        <v>27.720000000000002</v>
      </c>
      <c r="E31" s="15">
        <f>[27]Dezembro!$J$8</f>
        <v>41.76</v>
      </c>
      <c r="F31" s="15">
        <f>[27]Dezembro!$J$9</f>
        <v>38.159999999999997</v>
      </c>
      <c r="G31" s="15">
        <f>[27]Dezembro!$J$10</f>
        <v>40.680000000000007</v>
      </c>
      <c r="H31" s="15">
        <f>[27]Dezembro!$J$11</f>
        <v>46.080000000000005</v>
      </c>
      <c r="I31" s="15">
        <f>[27]Dezembro!$J$12</f>
        <v>41.76</v>
      </c>
      <c r="J31" s="15">
        <f>[27]Dezembro!$J$13</f>
        <v>51.480000000000004</v>
      </c>
      <c r="K31" s="15">
        <f>[27]Dezembro!$J$14</f>
        <v>45.36</v>
      </c>
      <c r="L31" s="15">
        <f>[27]Dezembro!$J$15</f>
        <v>41.04</v>
      </c>
      <c r="M31" s="15">
        <f>[27]Dezembro!$J$16</f>
        <v>37.080000000000005</v>
      </c>
      <c r="N31" s="15">
        <f>[27]Dezembro!$J$17</f>
        <v>43.2</v>
      </c>
      <c r="O31" s="15">
        <f>[27]Dezembro!$J$18</f>
        <v>30.96</v>
      </c>
      <c r="P31" s="15">
        <f>[27]Dezembro!$J$19</f>
        <v>51.84</v>
      </c>
      <c r="Q31" s="15">
        <f>[27]Dezembro!$J$20</f>
        <v>52.92</v>
      </c>
      <c r="R31" s="15">
        <f>[27]Dezembro!$J$21</f>
        <v>44.28</v>
      </c>
      <c r="S31" s="15">
        <f>[27]Dezembro!$J$22</f>
        <v>42.480000000000004</v>
      </c>
      <c r="T31" s="15">
        <f>[27]Dezembro!$J$23</f>
        <v>34.92</v>
      </c>
      <c r="U31" s="15">
        <f>[27]Dezembro!$J$24</f>
        <v>42.84</v>
      </c>
      <c r="V31" s="15">
        <f>[27]Dezembro!$J$25</f>
        <v>46.080000000000005</v>
      </c>
      <c r="W31" s="15">
        <f>[27]Dezembro!$J$26</f>
        <v>33.119999999999997</v>
      </c>
      <c r="X31" s="15">
        <f>[27]Dezembro!$J$27</f>
        <v>34.56</v>
      </c>
      <c r="Y31" s="15">
        <f>[27]Dezembro!$J$28</f>
        <v>38.519999999999996</v>
      </c>
      <c r="Z31" s="15">
        <f>[27]Dezembro!$J$29</f>
        <v>65.52</v>
      </c>
      <c r="AA31" s="15">
        <f>[27]Dezembro!$J$30</f>
        <v>30.6</v>
      </c>
      <c r="AB31" s="15">
        <f>[27]Dezembro!$J$31</f>
        <v>48.96</v>
      </c>
      <c r="AC31" s="15">
        <f>[27]Dezembro!$J$32</f>
        <v>82.44</v>
      </c>
      <c r="AD31" s="15">
        <f>[27]Dezembro!$J$33</f>
        <v>40.32</v>
      </c>
      <c r="AE31" s="15">
        <f>[27]Dezembro!$J$34</f>
        <v>25.56</v>
      </c>
      <c r="AF31" s="15">
        <f>[27]Dezembro!$J$35</f>
        <v>38.519999999999996</v>
      </c>
      <c r="AG31" s="30">
        <f>MAX(B31:AF31)</f>
        <v>82.44</v>
      </c>
      <c r="AH31" s="2"/>
    </row>
    <row r="32" spans="1:34" ht="17.100000000000001" customHeight="1" x14ac:dyDescent="0.2">
      <c r="A32" s="14" t="s">
        <v>20</v>
      </c>
      <c r="B32" s="15">
        <f>[28]Dezembro!$J$5</f>
        <v>33.119999999999997</v>
      </c>
      <c r="C32" s="15">
        <f>[28]Dezembro!$J$6</f>
        <v>26.64</v>
      </c>
      <c r="D32" s="15">
        <f>[28]Dezembro!$J$7</f>
        <v>44.28</v>
      </c>
      <c r="E32" s="15">
        <f>[28]Dezembro!$J$8</f>
        <v>34.92</v>
      </c>
      <c r="F32" s="15">
        <f>[28]Dezembro!$J$9</f>
        <v>39.96</v>
      </c>
      <c r="G32" s="15">
        <f>[28]Dezembro!$J$10</f>
        <v>31.680000000000003</v>
      </c>
      <c r="H32" s="15">
        <f>[28]Dezembro!$J$11</f>
        <v>48.24</v>
      </c>
      <c r="I32" s="15">
        <f>[28]Dezembro!$J$12</f>
        <v>48.6</v>
      </c>
      <c r="J32" s="15">
        <f>[28]Dezembro!$J$13</f>
        <v>57.24</v>
      </c>
      <c r="K32" s="15">
        <f>[28]Dezembro!$J$14</f>
        <v>59.4</v>
      </c>
      <c r="L32" s="15">
        <f>[28]Dezembro!$J$15</f>
        <v>45</v>
      </c>
      <c r="M32" s="15">
        <f>[28]Dezembro!$J$16</f>
        <v>37.080000000000005</v>
      </c>
      <c r="N32" s="15">
        <f>[28]Dezembro!$J$17</f>
        <v>32.4</v>
      </c>
      <c r="O32" s="15">
        <f>[28]Dezembro!$J$18</f>
        <v>29.880000000000003</v>
      </c>
      <c r="P32" s="15">
        <f>[28]Dezembro!$J$19</f>
        <v>30.240000000000002</v>
      </c>
      <c r="Q32" s="15">
        <f>[28]Dezembro!$J$20</f>
        <v>42.12</v>
      </c>
      <c r="R32" s="15">
        <f>[28]Dezembro!$J$21</f>
        <v>32.04</v>
      </c>
      <c r="S32" s="15">
        <f>[28]Dezembro!$J$22</f>
        <v>36</v>
      </c>
      <c r="T32" s="15">
        <f>[28]Dezembro!$J$23</f>
        <v>57.960000000000008</v>
      </c>
      <c r="U32" s="15">
        <f>[28]Dezembro!$J$24</f>
        <v>43.92</v>
      </c>
      <c r="V32" s="15">
        <f>[28]Dezembro!$J$25</f>
        <v>35.64</v>
      </c>
      <c r="W32" s="15">
        <f>[28]Dezembro!$J$26</f>
        <v>23.759999999999998</v>
      </c>
      <c r="X32" s="15">
        <f>[28]Dezembro!$J$27</f>
        <v>25.56</v>
      </c>
      <c r="Y32" s="15">
        <f>[28]Dezembro!$J$28</f>
        <v>28.8</v>
      </c>
      <c r="Z32" s="15">
        <f>[28]Dezembro!$J$29</f>
        <v>32.04</v>
      </c>
      <c r="AA32" s="15">
        <f>[28]Dezembro!$J$30</f>
        <v>29.52</v>
      </c>
      <c r="AB32" s="15">
        <f>[28]Dezembro!$J$31</f>
        <v>31.319999999999997</v>
      </c>
      <c r="AC32" s="15">
        <f>[28]Dezembro!$J$32</f>
        <v>39.96</v>
      </c>
      <c r="AD32" s="15">
        <f>[28]Dezembro!$J$33</f>
        <v>40.32</v>
      </c>
      <c r="AE32" s="15">
        <f>[28]Dezembro!$J$34</f>
        <v>41.04</v>
      </c>
      <c r="AF32" s="15">
        <f>[28]Dezembro!$J$35</f>
        <v>26.64</v>
      </c>
      <c r="AG32" s="30">
        <f t="shared" si="3"/>
        <v>59.4</v>
      </c>
      <c r="AH32" s="2"/>
    </row>
    <row r="33" spans="1:34" s="5" customFormat="1" ht="17.100000000000001" customHeight="1" thickBot="1" x14ac:dyDescent="0.25">
      <c r="A33" s="24" t="s">
        <v>33</v>
      </c>
      <c r="B33" s="25">
        <f t="shared" ref="B33:AG33" si="4">MAX(B5:B32)</f>
        <v>46.440000000000005</v>
      </c>
      <c r="C33" s="25">
        <f t="shared" si="4"/>
        <v>64.44</v>
      </c>
      <c r="D33" s="25">
        <f t="shared" si="4"/>
        <v>69.84</v>
      </c>
      <c r="E33" s="25">
        <f t="shared" si="4"/>
        <v>55.800000000000004</v>
      </c>
      <c r="F33" s="25">
        <f t="shared" si="4"/>
        <v>48.6</v>
      </c>
      <c r="G33" s="25">
        <f t="shared" si="4"/>
        <v>70.56</v>
      </c>
      <c r="H33" s="25">
        <f t="shared" si="4"/>
        <v>59.04</v>
      </c>
      <c r="I33" s="25">
        <f t="shared" si="4"/>
        <v>62.639999999999993</v>
      </c>
      <c r="J33" s="25">
        <f t="shared" si="4"/>
        <v>81</v>
      </c>
      <c r="K33" s="25">
        <f t="shared" si="4"/>
        <v>62.639999999999993</v>
      </c>
      <c r="L33" s="25">
        <f t="shared" si="4"/>
        <v>52.56</v>
      </c>
      <c r="M33" s="25">
        <f t="shared" si="4"/>
        <v>49.32</v>
      </c>
      <c r="N33" s="25">
        <f t="shared" si="4"/>
        <v>66.600000000000009</v>
      </c>
      <c r="O33" s="25">
        <f t="shared" si="4"/>
        <v>87.84</v>
      </c>
      <c r="P33" s="25">
        <f t="shared" si="4"/>
        <v>55.440000000000005</v>
      </c>
      <c r="Q33" s="25">
        <f t="shared" si="4"/>
        <v>59.760000000000005</v>
      </c>
      <c r="R33" s="25">
        <f t="shared" si="4"/>
        <v>65.160000000000011</v>
      </c>
      <c r="S33" s="25">
        <f t="shared" si="4"/>
        <v>51.84</v>
      </c>
      <c r="T33" s="25">
        <f t="shared" si="4"/>
        <v>60.480000000000004</v>
      </c>
      <c r="U33" s="25">
        <f t="shared" si="4"/>
        <v>68.039999999999992</v>
      </c>
      <c r="V33" s="25">
        <f t="shared" si="4"/>
        <v>68.039999999999992</v>
      </c>
      <c r="W33" s="25">
        <f t="shared" si="4"/>
        <v>54.36</v>
      </c>
      <c r="X33" s="25">
        <f t="shared" si="4"/>
        <v>86.4</v>
      </c>
      <c r="Y33" s="25">
        <f t="shared" si="4"/>
        <v>51.84</v>
      </c>
      <c r="Z33" s="25">
        <f t="shared" si="4"/>
        <v>65.52</v>
      </c>
      <c r="AA33" s="25">
        <f t="shared" si="4"/>
        <v>57.6</v>
      </c>
      <c r="AB33" s="25">
        <f t="shared" si="4"/>
        <v>58.680000000000007</v>
      </c>
      <c r="AC33" s="25">
        <f t="shared" si="4"/>
        <v>82.44</v>
      </c>
      <c r="AD33" s="25">
        <f t="shared" si="4"/>
        <v>52.2</v>
      </c>
      <c r="AE33" s="25">
        <f t="shared" si="4"/>
        <v>56.88</v>
      </c>
      <c r="AF33" s="25">
        <f t="shared" si="4"/>
        <v>59.4</v>
      </c>
      <c r="AG33" s="29">
        <f t="shared" si="4"/>
        <v>87.84</v>
      </c>
      <c r="AH33" s="10"/>
    </row>
    <row r="34" spans="1:34" x14ac:dyDescent="0.2">
      <c r="A34" s="83"/>
      <c r="B34" s="84"/>
      <c r="C34" s="84"/>
      <c r="D34" s="84" t="s">
        <v>64</v>
      </c>
      <c r="E34" s="84"/>
      <c r="F34" s="84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  <c r="AH34" s="2"/>
    </row>
    <row r="35" spans="1:34" x14ac:dyDescent="0.2">
      <c r="A35" s="57"/>
      <c r="B35" s="64"/>
      <c r="C35" s="64"/>
      <c r="D35" s="64"/>
      <c r="E35" s="64" t="s">
        <v>65</v>
      </c>
      <c r="F35" s="64"/>
      <c r="G35" s="64"/>
      <c r="H35" s="64"/>
      <c r="I35" s="64"/>
      <c r="J35" s="65"/>
      <c r="K35" s="65"/>
      <c r="L35" s="65"/>
      <c r="M35" s="65" t="s">
        <v>53</v>
      </c>
      <c r="N35" s="65"/>
      <c r="O35" s="65"/>
      <c r="P35" s="65"/>
      <c r="Q35" s="65"/>
      <c r="R35" s="65"/>
      <c r="S35" s="65"/>
      <c r="T35" s="116" t="s">
        <v>66</v>
      </c>
      <c r="U35" s="116"/>
      <c r="V35" s="116"/>
      <c r="W35" s="116"/>
      <c r="X35" s="116"/>
      <c r="Y35" s="65"/>
      <c r="Z35" s="65"/>
      <c r="AA35" s="65"/>
      <c r="AB35" s="65"/>
      <c r="AC35" s="64"/>
      <c r="AD35" s="64"/>
      <c r="AE35" s="64"/>
      <c r="AF35" s="65"/>
      <c r="AG35" s="66"/>
      <c r="AH35" s="2"/>
    </row>
    <row r="36" spans="1:34" ht="13.5" thickBot="1" x14ac:dyDescent="0.25">
      <c r="A36" s="71"/>
      <c r="B36" s="73"/>
      <c r="C36" s="73"/>
      <c r="D36" s="73"/>
      <c r="E36" s="73"/>
      <c r="F36" s="73"/>
      <c r="G36" s="73"/>
      <c r="H36" s="73"/>
      <c r="I36" s="73"/>
      <c r="J36" s="78"/>
      <c r="K36" s="78"/>
      <c r="L36" s="78"/>
      <c r="M36" s="78" t="s">
        <v>54</v>
      </c>
      <c r="N36" s="78"/>
      <c r="O36" s="78"/>
      <c r="P36" s="78"/>
      <c r="Q36" s="73"/>
      <c r="R36" s="73"/>
      <c r="S36" s="73"/>
      <c r="T36" s="124" t="s">
        <v>67</v>
      </c>
      <c r="U36" s="124"/>
      <c r="V36" s="124"/>
      <c r="W36" s="124"/>
      <c r="X36" s="124"/>
      <c r="Y36" s="78"/>
      <c r="Z36" s="78"/>
      <c r="AA36" s="78"/>
      <c r="AB36" s="78"/>
      <c r="AC36" s="73"/>
      <c r="AD36" s="73"/>
      <c r="AE36" s="73"/>
      <c r="AF36" s="73"/>
      <c r="AG36" s="75"/>
      <c r="AH36" s="2"/>
    </row>
    <row r="37" spans="1:34" x14ac:dyDescent="0.2">
      <c r="AG37" s="9"/>
      <c r="AH37" s="2"/>
    </row>
    <row r="38" spans="1:34" x14ac:dyDescent="0.2">
      <c r="AG38" s="9"/>
      <c r="AH38" s="2"/>
    </row>
    <row r="39" spans="1:34" x14ac:dyDescent="0.2">
      <c r="N39" s="2" t="s">
        <v>52</v>
      </c>
    </row>
    <row r="40" spans="1:34" x14ac:dyDescent="0.2">
      <c r="H40" s="2" t="s">
        <v>52</v>
      </c>
      <c r="X40" s="2" t="s">
        <v>52</v>
      </c>
    </row>
    <row r="41" spans="1:34" x14ac:dyDescent="0.2">
      <c r="C41" s="2" t="s">
        <v>52</v>
      </c>
    </row>
    <row r="42" spans="1:34" x14ac:dyDescent="0.2">
      <c r="G42" s="2" t="s">
        <v>52</v>
      </c>
    </row>
  </sheetData>
  <sheetProtection password="C6EC" sheet="1" objects="1" scenarios="1"/>
  <mergeCells count="36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Valesca Rodriguez Fernandes</cp:lastModifiedBy>
  <cp:lastPrinted>2017-01-01T14:52:38Z</cp:lastPrinted>
  <dcterms:created xsi:type="dcterms:W3CDTF">2008-08-15T13:32:29Z</dcterms:created>
  <dcterms:modified xsi:type="dcterms:W3CDTF">2022-03-10T19:28:27Z</dcterms:modified>
</cp:coreProperties>
</file>