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MTEC\3 _ CEMTEC _ BOLETIM GERAL _INMET - SEMAGRO\2022\"/>
    </mc:Choice>
  </mc:AlternateContent>
  <bookViews>
    <workbookView xWindow="0" yWindow="0" windowWidth="28800" windowHeight="12330" tabRatio="874" firstSheet="4" activeTab="9"/>
  </bookViews>
  <sheets>
    <sheet name="TempInstatânea" sheetId="4" r:id="rId1"/>
    <sheet name="TempMax" sheetId="5" r:id="rId2"/>
    <sheet name="TempMin" sheetId="6" r:id="rId3"/>
    <sheet name="UmidInstantânia" sheetId="7" r:id="rId4"/>
    <sheet name="UmidMax" sheetId="8" r:id="rId5"/>
    <sheet name="UmidMin" sheetId="9" r:id="rId6"/>
    <sheet name="VelVentoMax" sheetId="12" r:id="rId7"/>
    <sheet name="DirVento" sheetId="13" r:id="rId8"/>
    <sheet name="RajadaVento" sheetId="15" r:id="rId9"/>
    <sheet name="Chuva" sheetId="14" r:id="rId10"/>
    <sheet name="ESTAÇÃO METEOROLÓGICA" sheetId="16" r:id="rId11"/>
  </sheets>
  <definedNames>
    <definedName name="_xlnm.Print_Area" localSheetId="9">Chuva!$A$1:$AI$15</definedName>
    <definedName name="_xlnm.Print_Area" localSheetId="7">DirVento!$A$1:$AG$4</definedName>
    <definedName name="_xlnm.Print_Area" localSheetId="8">RajadaVento!$A$1:$AG$4</definedName>
    <definedName name="_xlnm.Print_Area" localSheetId="0">TempInstatânea!$A$1:$AG$4</definedName>
    <definedName name="_xlnm.Print_Area" localSheetId="1">TempMax!$A$1:$AH$4</definedName>
    <definedName name="_xlnm.Print_Area" localSheetId="2">TempMin!$A$1:$AH$4</definedName>
    <definedName name="_xlnm.Print_Area" localSheetId="3">UmidInstantânia!$A$1:$AG$4</definedName>
    <definedName name="_xlnm.Print_Area" localSheetId="4">UmidMax!$A$1:$AH$4</definedName>
    <definedName name="_xlnm.Print_Area" localSheetId="5">UmidMin!$A$1:$AH$4</definedName>
    <definedName name="_xlnm.Print_Area" localSheetId="6">VelVentoMax!$A$1:$AG$4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Janeiro_8902ab10-22fa-4fda-add0-5af53c3e96df" name="Janeiro" connection="BoletimAgelica_2021"/>
        </x15:modelTables>
      </x15:dataModel>
    </ext>
  </extLst>
</workbook>
</file>

<file path=xl/calcChain.xml><?xml version="1.0" encoding="utf-8"?>
<calcChain xmlns="http://schemas.openxmlformats.org/spreadsheetml/2006/main">
  <c r="AI7" i="14" l="1"/>
  <c r="AG7" i="14"/>
  <c r="AH7" i="14"/>
  <c r="AG8" i="14"/>
  <c r="AH8" i="14"/>
  <c r="AG7" i="15"/>
  <c r="AH7" i="15"/>
  <c r="AG7" i="12"/>
  <c r="AH7" i="12"/>
  <c r="AG7" i="9"/>
  <c r="AH7" i="9"/>
  <c r="AG7" i="8"/>
  <c r="AG7" i="7"/>
  <c r="AG7" i="6"/>
  <c r="AH7" i="6"/>
  <c r="AG7" i="5"/>
  <c r="AH7" i="5"/>
  <c r="AG7" i="4"/>
  <c r="B25" i="4" l="1"/>
  <c r="B25" i="7" l="1"/>
  <c r="B25" i="5"/>
  <c r="B25" i="15" l="1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H18" i="12"/>
  <c r="AG18" i="12"/>
  <c r="B25" i="14" l="1"/>
  <c r="B26" i="14"/>
  <c r="AG10" i="8" l="1"/>
  <c r="B25" i="6"/>
  <c r="B25" i="8" l="1"/>
  <c r="AG8" i="5" l="1"/>
  <c r="AH8" i="5"/>
  <c r="AG9" i="5"/>
  <c r="AH9" i="5"/>
  <c r="AG10" i="5"/>
  <c r="AH10" i="5"/>
  <c r="AG11" i="5"/>
  <c r="AH11" i="5"/>
  <c r="AG12" i="5"/>
  <c r="AH12" i="5"/>
  <c r="AG13" i="5"/>
  <c r="AH13" i="5"/>
  <c r="AG14" i="5"/>
  <c r="AH14" i="5"/>
  <c r="AG15" i="5"/>
  <c r="AH15" i="5"/>
  <c r="AG16" i="5"/>
  <c r="AH16" i="5"/>
  <c r="AG17" i="5"/>
  <c r="AH17" i="5"/>
  <c r="AG18" i="5"/>
  <c r="AH18" i="5"/>
  <c r="AG19" i="5"/>
  <c r="AH19" i="5"/>
  <c r="AG20" i="5"/>
  <c r="AH20" i="5"/>
  <c r="AG21" i="5"/>
  <c r="AH21" i="5"/>
  <c r="AG22" i="5"/>
  <c r="AH22" i="5"/>
  <c r="AG23" i="5"/>
  <c r="AH23" i="5"/>
  <c r="AG24" i="5"/>
  <c r="AH24" i="5"/>
  <c r="AG8" i="6"/>
  <c r="AH8" i="6"/>
  <c r="AG9" i="6"/>
  <c r="AH9" i="6"/>
  <c r="AG10" i="6"/>
  <c r="AH10" i="6"/>
  <c r="AG11" i="6"/>
  <c r="AH11" i="6"/>
  <c r="AG12" i="6"/>
  <c r="AH12" i="6"/>
  <c r="AG13" i="6"/>
  <c r="AH13" i="6"/>
  <c r="AG14" i="6"/>
  <c r="AH14" i="6"/>
  <c r="AG15" i="6"/>
  <c r="AH15" i="6"/>
  <c r="AG16" i="6"/>
  <c r="AH16" i="6"/>
  <c r="AG17" i="6"/>
  <c r="AH17" i="6"/>
  <c r="AG18" i="6"/>
  <c r="AH18" i="6"/>
  <c r="AG19" i="6"/>
  <c r="AH19" i="6"/>
  <c r="AG20" i="6"/>
  <c r="AH20" i="6"/>
  <c r="AG21" i="6"/>
  <c r="AH21" i="6"/>
  <c r="AG22" i="6"/>
  <c r="AH22" i="6"/>
  <c r="AG23" i="6"/>
  <c r="AH23" i="6"/>
  <c r="AG24" i="6"/>
  <c r="AH24" i="6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9" i="8"/>
  <c r="AH9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8" i="12"/>
  <c r="AH8" i="12"/>
  <c r="AG9" i="12"/>
  <c r="AH9" i="12"/>
  <c r="AG10" i="12"/>
  <c r="AH10" i="12"/>
  <c r="AG11" i="12"/>
  <c r="AH11" i="12"/>
  <c r="AG12" i="12"/>
  <c r="AH12" i="12"/>
  <c r="AG13" i="12"/>
  <c r="AH13" i="12"/>
  <c r="AG14" i="12"/>
  <c r="AH14" i="12"/>
  <c r="AG15" i="12"/>
  <c r="AH15" i="12"/>
  <c r="AG20" i="12"/>
  <c r="AH20" i="12"/>
  <c r="AG21" i="12"/>
  <c r="AH21" i="12"/>
  <c r="AG22" i="12"/>
  <c r="AH22" i="12"/>
  <c r="AG23" i="12"/>
  <c r="AH23" i="12"/>
  <c r="AG8" i="15"/>
  <c r="AH8" i="15"/>
  <c r="AG9" i="15"/>
  <c r="AH9" i="15"/>
  <c r="AG10" i="15"/>
  <c r="AH10" i="15"/>
  <c r="AG11" i="15"/>
  <c r="AH11" i="15"/>
  <c r="AG12" i="15"/>
  <c r="AH12" i="15"/>
  <c r="AG13" i="15"/>
  <c r="AH13" i="15"/>
  <c r="AG14" i="15"/>
  <c r="AH14" i="15"/>
  <c r="AG15" i="15"/>
  <c r="AH15" i="15"/>
  <c r="AG20" i="15"/>
  <c r="AH20" i="15"/>
  <c r="AG21" i="15"/>
  <c r="AH21" i="15"/>
  <c r="AG22" i="15"/>
  <c r="AH22" i="15"/>
  <c r="AG23" i="15"/>
  <c r="AH23" i="15"/>
  <c r="AI8" i="14"/>
  <c r="AG9" i="14"/>
  <c r="AH9" i="14"/>
  <c r="AI9" i="14"/>
  <c r="AG10" i="14"/>
  <c r="AH10" i="14"/>
  <c r="AI10" i="14"/>
  <c r="AG13" i="14"/>
  <c r="AH13" i="14"/>
  <c r="AI13" i="14"/>
  <c r="AG15" i="14"/>
  <c r="AH15" i="14"/>
  <c r="AI15" i="14"/>
  <c r="AG16" i="14"/>
  <c r="AH16" i="14"/>
  <c r="AI16" i="14"/>
  <c r="AG17" i="14"/>
  <c r="AH17" i="14"/>
  <c r="AI17" i="14"/>
  <c r="AG18" i="14"/>
  <c r="AH18" i="14"/>
  <c r="AI18" i="14"/>
  <c r="AG20" i="14"/>
  <c r="AH20" i="14"/>
  <c r="AI20" i="14"/>
  <c r="AG21" i="14"/>
  <c r="AH21" i="14"/>
  <c r="AI21" i="14"/>
  <c r="AG22" i="14"/>
  <c r="AH22" i="14"/>
  <c r="AI22" i="14"/>
  <c r="AG23" i="14"/>
  <c r="AH23" i="14"/>
  <c r="AI23" i="1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6" i="4" l="1"/>
  <c r="AH6" i="8"/>
  <c r="AG6" i="8"/>
  <c r="AH6" i="5"/>
  <c r="AG6" i="5"/>
  <c r="AG6" i="15"/>
  <c r="AH6" i="15"/>
  <c r="AG6" i="9"/>
  <c r="AH6" i="9"/>
  <c r="AG6" i="6"/>
  <c r="AH6" i="6"/>
  <c r="AI6" i="14"/>
  <c r="AG6" i="14"/>
  <c r="AH6" i="14"/>
  <c r="AG6" i="12"/>
  <c r="AH6" i="12"/>
  <c r="AG6" i="7"/>
  <c r="AG5" i="7" l="1"/>
  <c r="AH5" i="8"/>
  <c r="AG5" i="9"/>
  <c r="AG5" i="12"/>
  <c r="AG5" i="15"/>
  <c r="AH5" i="5"/>
  <c r="AG5" i="6"/>
  <c r="AG5" i="8"/>
  <c r="AH5" i="9"/>
  <c r="AH5" i="12"/>
  <c r="AH5" i="15"/>
  <c r="AG5" i="14"/>
  <c r="AH5" i="6"/>
  <c r="AG5" i="5"/>
  <c r="AH5" i="14"/>
  <c r="AI5" i="14"/>
  <c r="AG25" i="7" l="1"/>
  <c r="AG5" i="4" l="1"/>
  <c r="AG25" i="4" l="1"/>
  <c r="AF26" i="14"/>
  <c r="AF25" i="4"/>
  <c r="AF25" i="14"/>
  <c r="AE25" i="6"/>
  <c r="AE25" i="5"/>
  <c r="AF25" i="9"/>
  <c r="AF25" i="8"/>
  <c r="AF25" i="12"/>
  <c r="AF25" i="7"/>
  <c r="AE25" i="9" l="1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F25" i="6"/>
  <c r="AD25" i="6"/>
  <c r="AC25" i="6"/>
  <c r="AB25" i="6"/>
  <c r="AA25" i="6"/>
  <c r="Z25" i="6"/>
  <c r="Y25" i="6"/>
  <c r="X25" i="6"/>
  <c r="W25" i="6"/>
  <c r="V25" i="6"/>
  <c r="U25" i="6"/>
  <c r="T25" i="6"/>
  <c r="R25" i="6"/>
  <c r="S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U26" i="14"/>
  <c r="AE25" i="12"/>
  <c r="B25" i="12"/>
  <c r="M25" i="12"/>
  <c r="AC25" i="12"/>
  <c r="AA25" i="12"/>
  <c r="AE25" i="8"/>
  <c r="I25" i="14"/>
  <c r="AD25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L25" i="12"/>
  <c r="K25" i="12"/>
  <c r="J25" i="12"/>
  <c r="I25" i="12"/>
  <c r="H25" i="12"/>
  <c r="G25" i="12"/>
  <c r="F25" i="12"/>
  <c r="E25" i="12"/>
  <c r="D25" i="12"/>
  <c r="C25" i="12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F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C25" i="14" l="1"/>
  <c r="G25" i="14"/>
  <c r="K26" i="14"/>
  <c r="O26" i="14"/>
  <c r="S25" i="14"/>
  <c r="W26" i="14"/>
  <c r="AA26" i="14"/>
  <c r="AE26" i="14"/>
  <c r="E25" i="14"/>
  <c r="M26" i="14"/>
  <c r="Q25" i="14"/>
  <c r="Y25" i="14"/>
  <c r="E26" i="14"/>
  <c r="U25" i="14"/>
  <c r="AC25" i="14"/>
  <c r="O25" i="14"/>
  <c r="W25" i="14"/>
  <c r="C26" i="14"/>
  <c r="AC26" i="14"/>
  <c r="F25" i="14"/>
  <c r="J25" i="14"/>
  <c r="N25" i="14"/>
  <c r="R25" i="14"/>
  <c r="V25" i="14"/>
  <c r="Z25" i="14"/>
  <c r="K25" i="14"/>
  <c r="AA25" i="14"/>
  <c r="M25" i="14"/>
  <c r="I26" i="14"/>
  <c r="Q26" i="14"/>
  <c r="Y26" i="14"/>
  <c r="AD25" i="14"/>
  <c r="G26" i="14"/>
  <c r="S26" i="14"/>
  <c r="AE25" i="14"/>
  <c r="AH25" i="15"/>
  <c r="AH25" i="12"/>
  <c r="AH25" i="9"/>
  <c r="AH25" i="8"/>
  <c r="AH25" i="6"/>
  <c r="AG25" i="15"/>
  <c r="AG25" i="12"/>
  <c r="AG25" i="9"/>
  <c r="AG25" i="8"/>
  <c r="AG25" i="6"/>
  <c r="AH25" i="5"/>
  <c r="D26" i="14"/>
  <c r="H26" i="14"/>
  <c r="L26" i="14"/>
  <c r="P26" i="14"/>
  <c r="T26" i="14"/>
  <c r="X26" i="14"/>
  <c r="AB26" i="14"/>
  <c r="AG25" i="5"/>
  <c r="D25" i="14"/>
  <c r="H25" i="14"/>
  <c r="L25" i="14"/>
  <c r="P25" i="14"/>
  <c r="T25" i="14"/>
  <c r="X25" i="14"/>
  <c r="AB25" i="14"/>
  <c r="F26" i="14"/>
  <c r="J26" i="14"/>
  <c r="N26" i="14"/>
  <c r="R26" i="14"/>
  <c r="V26" i="14"/>
  <c r="Z26" i="14"/>
  <c r="AD26" i="14"/>
  <c r="AD25" i="4" l="1"/>
  <c r="AC25" i="4"/>
  <c r="AB25" i="4"/>
  <c r="Z25" i="4"/>
  <c r="Y25" i="4"/>
  <c r="X25" i="4"/>
  <c r="V25" i="4"/>
  <c r="U25" i="4"/>
  <c r="T25" i="4"/>
  <c r="R25" i="4"/>
  <c r="Q25" i="4"/>
  <c r="P25" i="4"/>
  <c r="N25" i="4"/>
  <c r="M25" i="4"/>
  <c r="L25" i="4"/>
  <c r="J25" i="4"/>
  <c r="I25" i="4"/>
  <c r="H25" i="4"/>
  <c r="F25" i="4"/>
  <c r="E25" i="4"/>
  <c r="D25" i="4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C25" i="4" l="1"/>
  <c r="K25" i="4"/>
  <c r="O25" i="4"/>
  <c r="S25" i="4"/>
  <c r="W25" i="4"/>
  <c r="AA25" i="4"/>
  <c r="AE25" i="4"/>
  <c r="G25" i="4"/>
  <c r="H47" i="16"/>
  <c r="C3" i="13"/>
  <c r="D3" i="13" s="1"/>
  <c r="E3" i="13" s="1"/>
  <c r="F3" i="13" s="1"/>
  <c r="G3" i="13" s="1"/>
  <c r="H3" i="13" s="1"/>
  <c r="I3" i="13" s="1"/>
  <c r="J3" i="13" s="1"/>
  <c r="K3" i="13" s="1"/>
  <c r="L3" i="13" s="1"/>
  <c r="M3" i="13" s="1"/>
  <c r="N3" i="13" s="1"/>
  <c r="O3" i="13" s="1"/>
  <c r="P3" i="13" s="1"/>
  <c r="Q3" i="13" s="1"/>
  <c r="R3" i="13" s="1"/>
  <c r="S3" i="13" s="1"/>
  <c r="T3" i="13" s="1"/>
  <c r="U3" i="13" s="1"/>
  <c r="V3" i="13" s="1"/>
  <c r="W3" i="13" s="1"/>
  <c r="X3" i="13" s="1"/>
  <c r="Y3" i="13" s="1"/>
  <c r="Z3" i="13" s="1"/>
  <c r="AA3" i="13" s="1"/>
  <c r="AB3" i="13" s="1"/>
  <c r="AC3" i="13" s="1"/>
  <c r="AD3" i="13" s="1"/>
  <c r="C3" i="5"/>
  <c r="D3" i="5" s="1"/>
  <c r="E3" i="5" s="1"/>
  <c r="F3" i="5" s="1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C3" i="14" l="1"/>
  <c r="D3" i="14" s="1"/>
  <c r="E3" i="14" s="1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C3" i="15"/>
  <c r="D3" i="15" s="1"/>
  <c r="E3" i="15" s="1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W3" i="15" s="1"/>
  <c r="X3" i="15" s="1"/>
  <c r="Y3" i="15" s="1"/>
  <c r="Z3" i="15" s="1"/>
  <c r="AA3" i="15" s="1"/>
  <c r="AB3" i="15" s="1"/>
  <c r="AC3" i="15" s="1"/>
  <c r="AD3" i="15" s="1"/>
  <c r="C3" i="9"/>
  <c r="D3" i="9" s="1"/>
  <c r="E3" i="9" s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C3" i="8"/>
  <c r="D3" i="8" s="1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Q3" i="7" s="1"/>
  <c r="R3" i="7" s="1"/>
  <c r="S3" i="7" s="1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C3" i="4"/>
  <c r="D3" i="4" s="1"/>
  <c r="E3" i="4" s="1"/>
  <c r="F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G26" i="14" l="1"/>
  <c r="AG25" i="14"/>
  <c r="AH25" i="14"/>
</calcChain>
</file>

<file path=xl/connections.xml><?xml version="1.0" encoding="utf-8"?>
<connections xmlns="http://schemas.openxmlformats.org/spreadsheetml/2006/main">
  <connection id="1" sourceFile="S:\CEMTEC\2 _ CEMTEC_ BOLETIM. INDIV- INMET_SEMAGRO\2021\BoletimAgelica_2021.xlsx" name="BoletimAgelica_2021" type="100" refreshedVersion="6" minRefreshableVersion="5" refreshOnLoad="1" saveData="1">
    <extLst>
      <ext xmlns:x15="http://schemas.microsoft.com/office/spreadsheetml/2010/11/main" uri="{DE250136-89BD-433C-8126-D09CA5730AF9}">
        <x15:connection id="2f1c5393-05c5-4333-b92e-0520cd6a9d01"/>
      </ext>
    </extLst>
  </connection>
  <connection id="2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<sst xmlns="http://schemas.openxmlformats.org/spreadsheetml/2006/main" count="3059" uniqueCount="217">
  <si>
    <t>Campo Grande</t>
  </si>
  <si>
    <t>Cassilândia</t>
  </si>
  <si>
    <t>Coxim</t>
  </si>
  <si>
    <t>Ponta Porã</t>
  </si>
  <si>
    <t>Rio Brilhante</t>
  </si>
  <si>
    <t>Três Lagoas</t>
  </si>
  <si>
    <t>Municípios</t>
  </si>
  <si>
    <t>Direção do Vento</t>
  </si>
  <si>
    <t>Sidrolândia</t>
  </si>
  <si>
    <t>Máxima Registrada</t>
  </si>
  <si>
    <t>Acumulada</t>
  </si>
  <si>
    <t>Mês</t>
  </si>
  <si>
    <t>Média</t>
  </si>
  <si>
    <t>Máxima</t>
  </si>
  <si>
    <t>Mínima</t>
  </si>
  <si>
    <t>Total</t>
  </si>
  <si>
    <t>Água Clara</t>
  </si>
  <si>
    <t>Jardim</t>
  </si>
  <si>
    <t>Costa Rica</t>
  </si>
  <si>
    <t>Carlos Eduardo Borges Daniel</t>
  </si>
  <si>
    <t>Geógrafo/Assessoria Técnica/Cemtec</t>
  </si>
  <si>
    <t xml:space="preserve"> </t>
  </si>
  <si>
    <t>PCDs</t>
  </si>
  <si>
    <t>Código da estação</t>
  </si>
  <si>
    <t>Latitude         ( ° )</t>
  </si>
  <si>
    <t>Longitude  ( ° )</t>
  </si>
  <si>
    <t>Altitude (m)</t>
  </si>
  <si>
    <t>Aberta em:</t>
  </si>
  <si>
    <t>Localização Física das PCDs Automáticas</t>
  </si>
  <si>
    <t>INMET</t>
  </si>
  <si>
    <t>A 756</t>
  </si>
  <si>
    <t>Rodovia BR 262, Km 134 (Prefeitura)</t>
  </si>
  <si>
    <t>A 750</t>
  </si>
  <si>
    <t>Rodovia Amambaí – Arial Moreira – km 17 (Escola Agrotécnica)</t>
  </si>
  <si>
    <t>A719</t>
  </si>
  <si>
    <t>Av. Duque de Caxias – Bairro Alto (Exército)</t>
  </si>
  <si>
    <t>A 757</t>
  </si>
  <si>
    <t>Rua Alcebíades Bobadilha da Cunha, 627 (Exército)</t>
  </si>
  <si>
    <t>A 759</t>
  </si>
  <si>
    <t>BR 262 – km 04 – Saída para Aquidauana (EMBRAPA)</t>
  </si>
  <si>
    <t>Rodovia BR 158 – Saída para Paranaíba (Conab)</t>
  </si>
  <si>
    <t>Rua Cárceres, 296 – Centro (Exército) Coronel Rocha- 32311890</t>
  </si>
  <si>
    <t>Aeroporto de Costa Rica</t>
  </si>
  <si>
    <t>47° BI – BR 163 – km 729 – Vila São Paulo (Exército)</t>
  </si>
  <si>
    <t>Av. Guaicurus, n° 9000 (Exército) 67-34169490</t>
  </si>
  <si>
    <t>A 752</t>
  </si>
  <si>
    <t>Rodovia BR 163 – km 80 (Escola Família Agrícola)</t>
  </si>
  <si>
    <t>A709</t>
  </si>
  <si>
    <t>Av. Antonio Travain, s/n° (Prefeitura)</t>
  </si>
  <si>
    <t xml:space="preserve">A 758 </t>
  </si>
  <si>
    <t>Rua Ren Ary Rodrigues, 2.520 (Exército)</t>
  </si>
  <si>
    <t>A 749</t>
  </si>
  <si>
    <t>Av. Sergio Marciel, 525 (Prefeitura)</t>
  </si>
  <si>
    <t>Rodovia MS 460 – km 1,5 – Saída para Água Fria (Conab) Fone: 67-34541384 Elvis  Rodrigues Lima ms.ua-maracaju@conab.gov.br</t>
  </si>
  <si>
    <t>Rodovia MS 339 – km 20 – Zona Rural (Exército)</t>
  </si>
  <si>
    <t>Rua 21 de Setembro, 1880 – Fazenda Nhumirim (EMBRAPA)</t>
  </si>
  <si>
    <t>13/112006</t>
  </si>
  <si>
    <t>Av. Três Lagoas, s/n° - Jardim Jaraguá (Prefeitura)</t>
  </si>
  <si>
    <t>Av. Brasil esquina com Cardoso s/n° (Prefeitura)</t>
  </si>
  <si>
    <t>Cia de Fronteira – Rua Capitão Cantalice, 1077 (Exército)</t>
  </si>
  <si>
    <t>Rodovia BR 163 – km 252 (Conab)</t>
  </si>
  <si>
    <t>1°/10/2008</t>
  </si>
  <si>
    <t xml:space="preserve"> Rodovia MS, km 162 – Saída para Maracajú (Conab) 32721371</t>
  </si>
  <si>
    <t>(Prefeitura)</t>
  </si>
  <si>
    <t>30/11/2012</t>
  </si>
  <si>
    <t>Rua da Cana, 178 - Centro</t>
  </si>
  <si>
    <t>Rua 13 de Junho, 352 – Bairro Santos Dumont (Prefeitura)</t>
  </si>
  <si>
    <t>TOTAL</t>
  </si>
  <si>
    <t xml:space="preserve">Fontes: </t>
  </si>
  <si>
    <t>http://www.inmet.gov.br/sonabra/maps/automaticas.php</t>
  </si>
  <si>
    <t>CoordenadoraTécnica/Cemtec</t>
  </si>
  <si>
    <t>Rodovia MS 306 – km 96 – Saída para Cassilândia (Conab)</t>
  </si>
  <si>
    <t>Rodovia BR 163 – km 541 – Zona Rural (Conab)</t>
  </si>
  <si>
    <t>Fonte : Inmet/Semagro/Cemtec-MS</t>
  </si>
  <si>
    <t>(*) Nenhuma Infotmação Disponivel pelo INMET</t>
  </si>
  <si>
    <t>PCDs DO INMET SEMAGRO</t>
  </si>
  <si>
    <t>Angélica</t>
  </si>
  <si>
    <t>SEMAGRO</t>
  </si>
  <si>
    <t>S 701</t>
  </si>
  <si>
    <t>Avenida São João S/N - Bairro Mutum</t>
  </si>
  <si>
    <t>S 702</t>
  </si>
  <si>
    <t xml:space="preserve">Rua General Dutra S/N - </t>
  </si>
  <si>
    <t>Rodovia BR 267, km 35 - Distrito Industrial Casulo</t>
  </si>
  <si>
    <t>S 703</t>
  </si>
  <si>
    <t>BR 163 - KM 543 - Antigo IBC</t>
  </si>
  <si>
    <t>S 704</t>
  </si>
  <si>
    <t>06/082018</t>
  </si>
  <si>
    <t xml:space="preserve"> Rodovia MS,  178 - KM 33 - Aeroporto de Bonito</t>
  </si>
  <si>
    <t>S 705</t>
  </si>
  <si>
    <t>Escola Agrícola Rodovia MS 395</t>
  </si>
  <si>
    <t>S 706</t>
  </si>
  <si>
    <t>Chácara Municipal - Antigo Balneário Airton Sena</t>
  </si>
  <si>
    <t>S 707</t>
  </si>
  <si>
    <t xml:space="preserve">Rodovia MS 060 - Escola Agricola Professor Marcio Elias Nery </t>
  </si>
  <si>
    <t>A 702</t>
  </si>
  <si>
    <t>A 742</t>
  </si>
  <si>
    <t>A  730</t>
  </si>
  <si>
    <t>A 724</t>
  </si>
  <si>
    <t>A 760</t>
  </si>
  <si>
    <t>A 720</t>
  </si>
  <si>
    <t>A 721</t>
  </si>
  <si>
    <t>S 708</t>
  </si>
  <si>
    <t>Estrada da Setima Linha - KM 1  de Culturama</t>
  </si>
  <si>
    <t>S 709</t>
  </si>
  <si>
    <t>Rodovia MS 295 - Sentido Tacuru - Casa do Mel  ao lado da casa do Tete/Sítio Igreja</t>
  </si>
  <si>
    <t>S 710</t>
  </si>
  <si>
    <t xml:space="preserve">Parque de Exposição </t>
  </si>
  <si>
    <t>S 711</t>
  </si>
  <si>
    <t>Rodovia MS 379, Km 1.2 (Próximo a Parque de Exposição)</t>
  </si>
  <si>
    <t>A 731</t>
  </si>
  <si>
    <t>S 712</t>
  </si>
  <si>
    <t>Avenida Jofre de Araújo - Antiga Escola Agrícola</t>
  </si>
  <si>
    <t>Nova Andradina</t>
  </si>
  <si>
    <t>S 713</t>
  </si>
  <si>
    <t>Rodovia MS 743 - sede do IFMS</t>
  </si>
  <si>
    <t>A 722</t>
  </si>
  <si>
    <t>A 717</t>
  </si>
  <si>
    <t>A 710</t>
  </si>
  <si>
    <t>S 714</t>
  </si>
  <si>
    <t xml:space="preserve">Chácara Municipal </t>
  </si>
  <si>
    <t>A 703</t>
  </si>
  <si>
    <t>A 723</t>
  </si>
  <si>
    <t>A 732</t>
  </si>
  <si>
    <t>S 715</t>
  </si>
  <si>
    <t>A 743</t>
  </si>
  <si>
    <t>Santa Rita do Pardo</t>
  </si>
  <si>
    <t>S 716</t>
  </si>
  <si>
    <t>Prolongamento da Rua Geraldo da Silva Souza S/N - Bairro Sta Luzia</t>
  </si>
  <si>
    <t>A 754</t>
  </si>
  <si>
    <t>A 751</t>
  </si>
  <si>
    <t>S 717</t>
  </si>
  <si>
    <t>Rua Jailda Candido Pereira Lote T - Qda11</t>
  </si>
  <si>
    <t>A 761</t>
  </si>
  <si>
    <t>A 704</t>
  </si>
  <si>
    <t>Camapuã</t>
  </si>
  <si>
    <t>Iguatemi</t>
  </si>
  <si>
    <t>Laguna Carapã</t>
  </si>
  <si>
    <t>Nova Alvorada</t>
  </si>
  <si>
    <t>Ribas do Rio Pardo</t>
  </si>
  <si>
    <t xml:space="preserve">1. Água Clara </t>
  </si>
  <si>
    <t>2. Amambai</t>
  </si>
  <si>
    <t>3.Aquidauana</t>
  </si>
  <si>
    <t>4.Angélica</t>
  </si>
  <si>
    <t>5.Aral Motreira</t>
  </si>
  <si>
    <t>6. Bela Vista</t>
  </si>
  <si>
    <t>7. Bataguassu</t>
  </si>
  <si>
    <t>8. Bandeirantes</t>
  </si>
  <si>
    <t>9. Bonito</t>
  </si>
  <si>
    <t>10. Brasilândia</t>
  </si>
  <si>
    <t>11. Caarapó</t>
  </si>
  <si>
    <t>12. Camapuã</t>
  </si>
  <si>
    <t>13. Campo Grande</t>
  </si>
  <si>
    <t>14. Cassilândia</t>
  </si>
  <si>
    <t>15. Chapadão do Sul</t>
  </si>
  <si>
    <t>16. Corumbá</t>
  </si>
  <si>
    <t>17. Costa Rica</t>
  </si>
  <si>
    <t>18. Coxim</t>
  </si>
  <si>
    <t>19. Dourados</t>
  </si>
  <si>
    <t>20. Fátima do Sul</t>
  </si>
  <si>
    <t>21. Iguatemi</t>
  </si>
  <si>
    <t>22. Itaporã</t>
  </si>
  <si>
    <t>23. Itaquiraí</t>
  </si>
  <si>
    <t>24. Ivinhema</t>
  </si>
  <si>
    <t>25. Jardim</t>
  </si>
  <si>
    <t>26. Juti</t>
  </si>
  <si>
    <t>27. Laguna Carapã</t>
  </si>
  <si>
    <t>28. Maracaju</t>
  </si>
  <si>
    <t>29. Nova Alvorada do Sul</t>
  </si>
  <si>
    <t>30. Nova Andradina</t>
  </si>
  <si>
    <t>31. Miranda</t>
  </si>
  <si>
    <t>32. Nhumirim (Embrapa Pantanal)</t>
  </si>
  <si>
    <t>33.Paranaíba</t>
  </si>
  <si>
    <t>34.  Pedro Gomes</t>
  </si>
  <si>
    <t>35.Ponta Porã</t>
  </si>
  <si>
    <t>36.Porto Murtinho</t>
  </si>
  <si>
    <t>37.São Gabriel do Oeste</t>
  </si>
  <si>
    <t>38. Ribas do Rio Pardo</t>
  </si>
  <si>
    <t xml:space="preserve">39. Rio Brilhante </t>
  </si>
  <si>
    <t>40. Santa Rita do Pardo</t>
  </si>
  <si>
    <t>41. Sidrolândia</t>
  </si>
  <si>
    <t>42. Sete Quedas</t>
  </si>
  <si>
    <t>43. Selviría</t>
  </si>
  <si>
    <t>44. Sonora</t>
  </si>
  <si>
    <t>45. Três Lagoas</t>
  </si>
  <si>
    <t>MUNICÍPIOS DO ESTADO DE MS</t>
  </si>
  <si>
    <t>MaiorOcorrência</t>
  </si>
  <si>
    <t xml:space="preserve">  Maior Ocorrência no Estado</t>
  </si>
  <si>
    <t>Maior Ocorrência no dia</t>
  </si>
  <si>
    <t>Dia sem chuva</t>
  </si>
  <si>
    <t>*</t>
  </si>
  <si>
    <t>Média Registrada</t>
  </si>
  <si>
    <t>Mínima Registrada</t>
  </si>
  <si>
    <t xml:space="preserve">  </t>
  </si>
  <si>
    <t>JANEIRO/2022</t>
  </si>
  <si>
    <t>Dra. Valesca Rodriguez Fernandes</t>
  </si>
  <si>
    <t xml:space="preserve"> Dra. Valesca Rodriguez Fernandes</t>
  </si>
  <si>
    <r>
      <t xml:space="preserve">Temperatura Instantânea  </t>
    </r>
    <r>
      <rPr>
        <b/>
        <sz val="20"/>
        <color rgb="FFC00000"/>
        <rFont val="Arial"/>
        <family val="2"/>
      </rPr>
      <t>( °C )</t>
    </r>
  </si>
  <si>
    <r>
      <t xml:space="preserve">Temperatura Máxima </t>
    </r>
    <r>
      <rPr>
        <b/>
        <sz val="20"/>
        <color rgb="FFC00000"/>
        <rFont val="Arial"/>
        <family val="2"/>
      </rPr>
      <t xml:space="preserve"> ( °C )</t>
    </r>
  </si>
  <si>
    <r>
      <t xml:space="preserve">Temperatura Mínima </t>
    </r>
    <r>
      <rPr>
        <b/>
        <sz val="20"/>
        <color rgb="FFC00000"/>
        <rFont val="Arial"/>
        <family val="2"/>
      </rPr>
      <t>( °C )</t>
    </r>
  </si>
  <si>
    <r>
      <t>Umidade Instantânea</t>
    </r>
    <r>
      <rPr>
        <b/>
        <sz val="20"/>
        <color rgb="FFC00000"/>
        <rFont val="Arial"/>
        <family val="2"/>
      </rPr>
      <t xml:space="preserve"> ( % )</t>
    </r>
  </si>
  <si>
    <r>
      <t xml:space="preserve">Umidade Máxima </t>
    </r>
    <r>
      <rPr>
        <b/>
        <sz val="20"/>
        <color rgb="FFC00000"/>
        <rFont val="Arial"/>
        <family val="2"/>
      </rPr>
      <t>( % )</t>
    </r>
  </si>
  <si>
    <r>
      <t xml:space="preserve">Umidade Mínima </t>
    </r>
    <r>
      <rPr>
        <b/>
        <sz val="20"/>
        <color rgb="FFC00000"/>
        <rFont val="Arial"/>
        <family val="2"/>
      </rPr>
      <t>( % )</t>
    </r>
  </si>
  <si>
    <r>
      <t xml:space="preserve">Velocidade do Vento Máxima </t>
    </r>
    <r>
      <rPr>
        <b/>
        <sz val="20"/>
        <color rgb="FFC00000"/>
        <rFont val="Arial"/>
        <family val="2"/>
      </rPr>
      <t>( Km/h )</t>
    </r>
  </si>
  <si>
    <r>
      <t>Rajada do Vento</t>
    </r>
    <r>
      <rPr>
        <b/>
        <sz val="20"/>
        <color rgb="FFC00000"/>
        <rFont val="Arial"/>
        <family val="2"/>
      </rPr>
      <t xml:space="preserve"> ( Km/h )</t>
    </r>
  </si>
  <si>
    <r>
      <t xml:space="preserve">Chuva </t>
    </r>
    <r>
      <rPr>
        <b/>
        <sz val="20"/>
        <color rgb="FFC00000"/>
        <rFont val="Arial"/>
        <family val="2"/>
      </rPr>
      <t>( mm )</t>
    </r>
  </si>
  <si>
    <t xml:space="preserve">  Dra. Valesca Rodriguez Fernandes</t>
  </si>
  <si>
    <t>N</t>
  </si>
  <si>
    <t>NE</t>
  </si>
  <si>
    <t>L</t>
  </si>
  <si>
    <t>SO</t>
  </si>
  <si>
    <t>O</t>
  </si>
  <si>
    <t>S</t>
  </si>
  <si>
    <t>SE</t>
  </si>
  <si>
    <t>NO</t>
  </si>
  <si>
    <t>Paranaíba (Conv)</t>
  </si>
  <si>
    <t>Paranaíba(Conv)</t>
  </si>
  <si>
    <t>Aral Moreira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</si>
</sst>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6"/>
      <color rgb="FFC00000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sz val="10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20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gray125">
        <bgColor theme="8" tint="0.39997558519241921"/>
      </patternFill>
    </fill>
    <fill>
      <patternFill patternType="gray125">
        <bgColor theme="0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11" fillId="0" borderId="0" xfId="0" applyFont="1"/>
    <xf numFmtId="2" fontId="4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4" fontId="11" fillId="7" borderId="1" xfId="0" applyNumberFormat="1" applyFont="1" applyFill="1" applyBorder="1" applyAlignment="1">
      <alignment horizontal="center" wrapText="1"/>
    </xf>
    <xf numFmtId="0" fontId="0" fillId="7" borderId="0" xfId="0" applyFill="1"/>
    <xf numFmtId="0" fontId="1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0" borderId="0" xfId="0" applyFill="1"/>
    <xf numFmtId="0" fontId="0" fillId="7" borderId="1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164" fontId="0" fillId="7" borderId="0" xfId="1" applyNumberFormat="1" applyFont="1" applyFill="1"/>
    <xf numFmtId="164" fontId="0" fillId="0" borderId="0" xfId="1" applyNumberFormat="1" applyFont="1" applyFill="1"/>
    <xf numFmtId="0" fontId="0" fillId="7" borderId="1" xfId="0" applyFill="1" applyBorder="1"/>
    <xf numFmtId="0" fontId="2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14" fillId="7" borderId="0" xfId="2" applyFont="1" applyFill="1" applyAlignment="1" applyProtection="1"/>
    <xf numFmtId="0" fontId="0" fillId="7" borderId="0" xfId="0" applyFill="1" applyBorder="1" applyAlignment="1"/>
    <xf numFmtId="0" fontId="14" fillId="7" borderId="0" xfId="2" applyFill="1" applyAlignment="1" applyProtection="1"/>
    <xf numFmtId="0" fontId="0" fillId="7" borderId="0" xfId="0" applyFill="1" applyAlignment="1"/>
    <xf numFmtId="0" fontId="0" fillId="0" borderId="0" xfId="0" applyAlignment="1"/>
    <xf numFmtId="0" fontId="0" fillId="0" borderId="0" xfId="0" applyFill="1" applyAlignment="1"/>
    <xf numFmtId="0" fontId="10" fillId="3" borderId="1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0" fillId="7" borderId="12" xfId="0" applyFill="1" applyBorder="1"/>
    <xf numFmtId="0" fontId="0" fillId="7" borderId="6" xfId="0" applyFill="1" applyBorder="1"/>
    <xf numFmtId="0" fontId="0" fillId="7" borderId="0" xfId="0" applyFill="1" applyBorder="1" applyAlignment="1">
      <alignment horizontal="center" vertical="center"/>
    </xf>
    <xf numFmtId="0" fontId="0" fillId="7" borderId="0" xfId="0" applyFill="1" applyBorder="1"/>
    <xf numFmtId="1" fontId="8" fillId="7" borderId="9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49" fontId="3" fillId="7" borderId="7" xfId="0" applyNumberFormat="1" applyFont="1" applyFill="1" applyBorder="1" applyAlignment="1">
      <alignment horizontal="center" vertical="center"/>
    </xf>
    <xf numFmtId="49" fontId="3" fillId="7" borderId="8" xfId="0" applyNumberFormat="1" applyFont="1" applyFill="1" applyBorder="1" applyAlignment="1">
      <alignment horizontal="center" vertical="center"/>
    </xf>
    <xf numFmtId="49" fontId="0" fillId="7" borderId="8" xfId="0" applyNumberFormat="1" applyFill="1" applyBorder="1"/>
    <xf numFmtId="1" fontId="8" fillId="7" borderId="6" xfId="0" applyNumberFormat="1" applyFont="1" applyFill="1" applyBorder="1" applyAlignment="1">
      <alignment horizontal="center"/>
    </xf>
    <xf numFmtId="0" fontId="0" fillId="7" borderId="8" xfId="0" applyFill="1" applyBorder="1"/>
    <xf numFmtId="1" fontId="10" fillId="0" borderId="15" xfId="0" applyNumberFormat="1" applyFont="1" applyBorder="1" applyAlignment="1">
      <alignment horizontal="center"/>
    </xf>
    <xf numFmtId="1" fontId="8" fillId="7" borderId="12" xfId="0" applyNumberFormat="1" applyFont="1" applyFill="1" applyBorder="1" applyAlignment="1">
      <alignment horizontal="center"/>
    </xf>
    <xf numFmtId="0" fontId="0" fillId="7" borderId="12" xfId="0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wrapText="1"/>
    </xf>
    <xf numFmtId="3" fontId="11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wrapText="1"/>
    </xf>
    <xf numFmtId="0" fontId="17" fillId="7" borderId="1" xfId="0" applyNumberFormat="1" applyFont="1" applyFill="1" applyBorder="1" applyAlignment="1">
      <alignment horizontal="center" wrapText="1"/>
    </xf>
    <xf numFmtId="14" fontId="17" fillId="7" borderId="1" xfId="0" applyNumberFormat="1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/>
    </xf>
    <xf numFmtId="0" fontId="18" fillId="7" borderId="0" xfId="0" applyFont="1" applyFill="1"/>
    <xf numFmtId="0" fontId="18" fillId="0" borderId="0" xfId="0" applyFont="1" applyFill="1"/>
    <xf numFmtId="3" fontId="0" fillId="7" borderId="1" xfId="0" applyNumberForma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0" fillId="7" borderId="9" xfId="0" applyNumberFormat="1" applyFill="1" applyBorder="1"/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2" fontId="4" fillId="8" borderId="15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0" fillId="7" borderId="9" xfId="0" applyFill="1" applyBorder="1"/>
    <xf numFmtId="2" fontId="4" fillId="3" borderId="15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2" fontId="4" fillId="2" borderId="38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40" xfId="0" applyNumberFormat="1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4" fontId="8" fillId="8" borderId="19" xfId="0" applyNumberFormat="1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10" fillId="8" borderId="42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2" fontId="4" fillId="2" borderId="44" xfId="0" applyNumberFormat="1" applyFont="1" applyFill="1" applyBorder="1" applyAlignment="1">
      <alignment horizontal="center" vertical="center"/>
    </xf>
    <xf numFmtId="2" fontId="8" fillId="12" borderId="31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/>
    <xf numFmtId="43" fontId="8" fillId="5" borderId="15" xfId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right" vertical="center"/>
    </xf>
    <xf numFmtId="43" fontId="8" fillId="5" borderId="15" xfId="1" applyFont="1" applyFill="1" applyBorder="1" applyAlignment="1">
      <alignment vertical="center"/>
    </xf>
    <xf numFmtId="43" fontId="8" fillId="5" borderId="15" xfId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10" fillId="8" borderId="41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7" borderId="21" xfId="0" applyNumberFormat="1" applyFont="1" applyFill="1" applyBorder="1" applyAlignment="1">
      <alignment horizontal="center" vertical="center"/>
    </xf>
    <xf numFmtId="1" fontId="4" fillId="7" borderId="2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/>
    </xf>
    <xf numFmtId="1" fontId="3" fillId="7" borderId="2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7" borderId="29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 vertical="center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2</xdr:col>
      <xdr:colOff>295275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223307</xdr:colOff>
      <xdr:row>26</xdr:row>
      <xdr:rowOff>105833</xdr:rowOff>
    </xdr:from>
    <xdr:to>
      <xdr:col>31</xdr:col>
      <xdr:colOff>325967</xdr:colOff>
      <xdr:row>30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9724" y="8509000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18</xdr:col>
      <xdr:colOff>328346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28</xdr:row>
      <xdr:rowOff>63500</xdr:rowOff>
    </xdr:from>
    <xdr:to>
      <xdr:col>2</xdr:col>
      <xdr:colOff>222250</xdr:colOff>
      <xdr:row>31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5349875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350307</xdr:colOff>
      <xdr:row>27</xdr:row>
      <xdr:rowOff>116417</xdr:rowOff>
    </xdr:from>
    <xdr:to>
      <xdr:col>33</xdr:col>
      <xdr:colOff>392642</xdr:colOff>
      <xdr:row>31</xdr:row>
      <xdr:rowOff>63500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1882" y="524086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28</xdr:row>
      <xdr:rowOff>105832</xdr:rowOff>
    </xdr:from>
    <xdr:to>
      <xdr:col>18</xdr:col>
      <xdr:colOff>191821</xdr:colOff>
      <xdr:row>31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90833" y="5392207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3</xdr:col>
      <xdr:colOff>9525</xdr:colOff>
      <xdr:row>30</xdr:row>
      <xdr:rowOff>137584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299508</xdr:colOff>
      <xdr:row>26</xdr:row>
      <xdr:rowOff>127000</xdr:rowOff>
    </xdr:from>
    <xdr:to>
      <xdr:col>32</xdr:col>
      <xdr:colOff>467784</xdr:colOff>
      <xdr:row>30</xdr:row>
      <xdr:rowOff>74083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4841" y="8773583"/>
          <a:ext cx="1914526" cy="582083"/>
        </a:xfrm>
        <a:prstGeom prst="rect">
          <a:avLst/>
        </a:prstGeom>
      </xdr:spPr>
    </xdr:pic>
    <xdr:clientData/>
  </xdr:twoCellAnchor>
  <xdr:twoCellAnchor editAs="oneCell">
    <xdr:from>
      <xdr:col>14</xdr:col>
      <xdr:colOff>264583</xdr:colOff>
      <xdr:row>28</xdr:row>
      <xdr:rowOff>21166</xdr:rowOff>
    </xdr:from>
    <xdr:to>
      <xdr:col>18</xdr:col>
      <xdr:colOff>283896</xdr:colOff>
      <xdr:row>31</xdr:row>
      <xdr:rowOff>53444</xdr:rowOff>
    </xdr:to>
    <xdr:pic>
      <xdr:nvPicPr>
        <xdr:cNvPr id="13" name="Imagem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926666" y="8826499"/>
          <a:ext cx="1373980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3</xdr:col>
      <xdr:colOff>0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204257</xdr:colOff>
      <xdr:row>26</xdr:row>
      <xdr:rowOff>84667</xdr:rowOff>
    </xdr:from>
    <xdr:to>
      <xdr:col>32</xdr:col>
      <xdr:colOff>428625</xdr:colOff>
      <xdr:row>30</xdr:row>
      <xdr:rowOff>31750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4" y="8572500"/>
          <a:ext cx="191770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19</xdr:col>
      <xdr:colOff>23546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2</xdr:col>
      <xdr:colOff>200025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286807</xdr:colOff>
      <xdr:row>26</xdr:row>
      <xdr:rowOff>105834</xdr:rowOff>
    </xdr:from>
    <xdr:to>
      <xdr:col>31</xdr:col>
      <xdr:colOff>294216</xdr:colOff>
      <xdr:row>30</xdr:row>
      <xdr:rowOff>52917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5557" y="8752417"/>
          <a:ext cx="190182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18</xdr:col>
      <xdr:colOff>328346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2</xdr:col>
      <xdr:colOff>257175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244474</xdr:colOff>
      <xdr:row>26</xdr:row>
      <xdr:rowOff>42334</xdr:rowOff>
    </xdr:from>
    <xdr:to>
      <xdr:col>33</xdr:col>
      <xdr:colOff>9525</xdr:colOff>
      <xdr:row>29</xdr:row>
      <xdr:rowOff>148167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1057" y="8688917"/>
          <a:ext cx="1924051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18</xdr:col>
      <xdr:colOff>166421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3</xdr:col>
      <xdr:colOff>0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319616</xdr:colOff>
      <xdr:row>26</xdr:row>
      <xdr:rowOff>127000</xdr:rowOff>
    </xdr:from>
    <xdr:to>
      <xdr:col>32</xdr:col>
      <xdr:colOff>434975</xdr:colOff>
      <xdr:row>30</xdr:row>
      <xdr:rowOff>74083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9616" y="8614833"/>
          <a:ext cx="1903942" cy="582083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254000</xdr:colOff>
      <xdr:row>28</xdr:row>
      <xdr:rowOff>42331</xdr:rowOff>
    </xdr:from>
    <xdr:to>
      <xdr:col>18</xdr:col>
      <xdr:colOff>243679</xdr:colOff>
      <xdr:row>31</xdr:row>
      <xdr:rowOff>74609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947833" y="8847664"/>
          <a:ext cx="1365513" cy="5085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2</xdr:col>
      <xdr:colOff>295275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233889</xdr:colOff>
      <xdr:row>26</xdr:row>
      <xdr:rowOff>105833</xdr:rowOff>
    </xdr:from>
    <xdr:to>
      <xdr:col>33</xdr:col>
      <xdr:colOff>205315</xdr:colOff>
      <xdr:row>30</xdr:row>
      <xdr:rowOff>52916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4056" y="8593666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18</xdr:col>
      <xdr:colOff>328346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28</xdr:row>
      <xdr:rowOff>63500</xdr:rowOff>
    </xdr:from>
    <xdr:to>
      <xdr:col>2</xdr:col>
      <xdr:colOff>114300</xdr:colOff>
      <xdr:row>31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35982</xdr:colOff>
      <xdr:row>27</xdr:row>
      <xdr:rowOff>68792</xdr:rowOff>
    </xdr:from>
    <xdr:to>
      <xdr:col>32</xdr:col>
      <xdr:colOff>753533</xdr:colOff>
      <xdr:row>31</xdr:row>
      <xdr:rowOff>15875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1707" y="8688917"/>
          <a:ext cx="1908176" cy="594783"/>
        </a:xfrm>
        <a:prstGeom prst="rect">
          <a:avLst/>
        </a:prstGeom>
      </xdr:spPr>
    </xdr:pic>
    <xdr:clientData/>
  </xdr:twoCellAnchor>
  <xdr:twoCellAnchor editAs="oneCell">
    <xdr:from>
      <xdr:col>18</xdr:col>
      <xdr:colOff>89958</xdr:colOff>
      <xdr:row>29</xdr:row>
      <xdr:rowOff>39157</xdr:rowOff>
    </xdr:from>
    <xdr:to>
      <xdr:col>24</xdr:col>
      <xdr:colOff>71171</xdr:colOff>
      <xdr:row>32</xdr:row>
      <xdr:rowOff>71435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5700183" y="89640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253999</xdr:colOff>
      <xdr:row>27</xdr:row>
      <xdr:rowOff>63500</xdr:rowOff>
    </xdr:from>
    <xdr:to>
      <xdr:col>2</xdr:col>
      <xdr:colOff>247650</xdr:colOff>
      <xdr:row>30</xdr:row>
      <xdr:rowOff>137584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999" y="9036050"/>
          <a:ext cx="1679576" cy="559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64556</xdr:colOff>
      <xdr:row>26</xdr:row>
      <xdr:rowOff>31750</xdr:rowOff>
    </xdr:from>
    <xdr:to>
      <xdr:col>32</xdr:col>
      <xdr:colOff>480482</xdr:colOff>
      <xdr:row>29</xdr:row>
      <xdr:rowOff>137583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973" y="8519583"/>
          <a:ext cx="1908176" cy="582083"/>
        </a:xfrm>
        <a:prstGeom prst="rect">
          <a:avLst/>
        </a:prstGeom>
      </xdr:spPr>
    </xdr:pic>
    <xdr:clientData/>
  </xdr:twoCellAnchor>
  <xdr:twoCellAnchor editAs="oneCell">
    <xdr:from>
      <xdr:col>15</xdr:col>
      <xdr:colOff>42333</xdr:colOff>
      <xdr:row>27</xdr:row>
      <xdr:rowOff>105832</xdr:rowOff>
    </xdr:from>
    <xdr:to>
      <xdr:col>18</xdr:col>
      <xdr:colOff>328346</xdr:colOff>
      <xdr:row>30</xdr:row>
      <xdr:rowOff>138110</xdr:rowOff>
    </xdr:to>
    <xdr:pic>
      <xdr:nvPicPr>
        <xdr:cNvPr id="10" name="Imagem 9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04" r="38899"/>
        <a:stretch/>
      </xdr:blipFill>
      <xdr:spPr bwMode="auto">
        <a:xfrm>
          <a:off x="7043208" y="9078382"/>
          <a:ext cx="1371863" cy="5180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inmet.gov.br/sonabra/maps/automatica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opLeftCell="Q1" zoomScale="90" zoomScaleNormal="90" workbookViewId="0">
      <selection activeCell="AG6" sqref="AG6:AG7"/>
    </sheetView>
  </sheetViews>
  <sheetFormatPr defaultRowHeight="12.75" x14ac:dyDescent="0.2"/>
  <cols>
    <col min="1" max="1" width="19.140625" style="2" bestFit="1" customWidth="1"/>
    <col min="2" max="32" width="5.42578125" style="2" customWidth="1"/>
    <col min="33" max="33" width="6.5703125" style="7" bestFit="1" customWidth="1"/>
  </cols>
  <sheetData>
    <row r="1" spans="1:38" ht="20.100000000000001" customHeight="1" x14ac:dyDescent="0.2">
      <c r="A1" s="148" t="s">
        <v>196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50"/>
    </row>
    <row r="2" spans="1:38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7"/>
    </row>
    <row r="3" spans="1:38" s="5" customFormat="1" ht="20.100000000000001" customHeight="1" x14ac:dyDescent="0.2">
      <c r="A3" s="151"/>
      <c r="B3" s="142">
        <v>1</v>
      </c>
      <c r="C3" s="142">
        <f>SUM(B3+1)</f>
        <v>2</v>
      </c>
      <c r="D3" s="142">
        <f t="shared" ref="D3:AB3" si="0">SUM(C3+1)</f>
        <v>3</v>
      </c>
      <c r="E3" s="142">
        <f t="shared" si="0"/>
        <v>4</v>
      </c>
      <c r="F3" s="142">
        <f t="shared" si="0"/>
        <v>5</v>
      </c>
      <c r="G3" s="142">
        <v>6</v>
      </c>
      <c r="H3" s="142">
        <v>7</v>
      </c>
      <c r="I3" s="142">
        <f t="shared" si="0"/>
        <v>8</v>
      </c>
      <c r="J3" s="142">
        <f t="shared" si="0"/>
        <v>9</v>
      </c>
      <c r="K3" s="142">
        <f t="shared" si="0"/>
        <v>10</v>
      </c>
      <c r="L3" s="142">
        <f t="shared" si="0"/>
        <v>11</v>
      </c>
      <c r="M3" s="142">
        <f t="shared" si="0"/>
        <v>12</v>
      </c>
      <c r="N3" s="142">
        <f t="shared" si="0"/>
        <v>13</v>
      </c>
      <c r="O3" s="142">
        <f t="shared" si="0"/>
        <v>14</v>
      </c>
      <c r="P3" s="142">
        <f t="shared" si="0"/>
        <v>15</v>
      </c>
      <c r="Q3" s="142">
        <f t="shared" si="0"/>
        <v>16</v>
      </c>
      <c r="R3" s="142">
        <f t="shared" si="0"/>
        <v>17</v>
      </c>
      <c r="S3" s="142">
        <f t="shared" si="0"/>
        <v>18</v>
      </c>
      <c r="T3" s="142">
        <f t="shared" si="0"/>
        <v>19</v>
      </c>
      <c r="U3" s="142">
        <f t="shared" si="0"/>
        <v>20</v>
      </c>
      <c r="V3" s="142">
        <f t="shared" si="0"/>
        <v>21</v>
      </c>
      <c r="W3" s="142">
        <f t="shared" si="0"/>
        <v>22</v>
      </c>
      <c r="X3" s="142">
        <f t="shared" si="0"/>
        <v>23</v>
      </c>
      <c r="Y3" s="142">
        <f t="shared" si="0"/>
        <v>24</v>
      </c>
      <c r="Z3" s="142">
        <f t="shared" si="0"/>
        <v>25</v>
      </c>
      <c r="AA3" s="142">
        <f t="shared" si="0"/>
        <v>26</v>
      </c>
      <c r="AB3" s="142">
        <f t="shared" si="0"/>
        <v>27</v>
      </c>
      <c r="AC3" s="142">
        <f>SUM(AB3+1)</f>
        <v>28</v>
      </c>
      <c r="AD3" s="142">
        <f>SUM(AC3+1)</f>
        <v>29</v>
      </c>
      <c r="AE3" s="142">
        <v>30</v>
      </c>
      <c r="AF3" s="143">
        <v>31</v>
      </c>
      <c r="AG3" s="138" t="s">
        <v>12</v>
      </c>
    </row>
    <row r="4" spans="1:38" s="5" customForma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4"/>
      <c r="AG4" s="139"/>
    </row>
    <row r="5" spans="1:38" s="5" customFormat="1" x14ac:dyDescent="0.2">
      <c r="A5" s="57" t="s">
        <v>16</v>
      </c>
      <c r="B5" s="11">
        <v>26.441666666666698</v>
      </c>
      <c r="C5" s="11">
        <v>27.429166666666664</v>
      </c>
      <c r="D5" s="11">
        <v>27.216666666666669</v>
      </c>
      <c r="E5" s="11">
        <v>26.120833333333334</v>
      </c>
      <c r="F5" s="11">
        <v>26.962500000000002</v>
      </c>
      <c r="G5" s="11">
        <v>26.945833333333329</v>
      </c>
      <c r="H5" s="11">
        <v>25.983333333333338</v>
      </c>
      <c r="I5" s="11">
        <v>26.666666666666661</v>
      </c>
      <c r="J5" s="11">
        <v>26.362500000000008</v>
      </c>
      <c r="K5" s="11">
        <v>25.737499999999997</v>
      </c>
      <c r="L5" s="11">
        <v>23.904166666666665</v>
      </c>
      <c r="M5" s="11">
        <v>23.745833333333334</v>
      </c>
      <c r="N5" s="11">
        <v>25.041666666666661</v>
      </c>
      <c r="O5" s="11">
        <v>27.166666666666671</v>
      </c>
      <c r="P5" s="11">
        <v>29.445833333333336</v>
      </c>
      <c r="Q5" s="11">
        <v>29.966666666666669</v>
      </c>
      <c r="R5" s="11">
        <v>28.183333333333334</v>
      </c>
      <c r="S5" s="11">
        <v>25.895833333333339</v>
      </c>
      <c r="T5" s="11">
        <v>25.358333333333334</v>
      </c>
      <c r="U5" s="11">
        <v>26.141666666666662</v>
      </c>
      <c r="V5" s="11">
        <v>27.683333333333334</v>
      </c>
      <c r="W5" s="11">
        <v>29.116666666666664</v>
      </c>
      <c r="X5" s="11">
        <v>29.045833333333331</v>
      </c>
      <c r="Y5" s="11">
        <v>28.883333333333336</v>
      </c>
      <c r="Z5" s="11">
        <v>25.190909090909091</v>
      </c>
      <c r="AA5" s="11">
        <v>28.733333333333334</v>
      </c>
      <c r="AB5" s="11">
        <v>25.524999999999995</v>
      </c>
      <c r="AC5" s="11">
        <v>26.662499999999998</v>
      </c>
      <c r="AD5" s="11">
        <v>25.674999999999997</v>
      </c>
      <c r="AE5" s="11">
        <v>25.966666666666669</v>
      </c>
      <c r="AF5" s="11">
        <v>22.720833333333331</v>
      </c>
      <c r="AG5" s="95">
        <f>AVERAGE(B5:AF5)</f>
        <v>26.642583088954058</v>
      </c>
    </row>
    <row r="6" spans="1:38" x14ac:dyDescent="0.2">
      <c r="A6" s="57" t="s">
        <v>76</v>
      </c>
      <c r="B6" s="11">
        <v>31.95</v>
      </c>
      <c r="C6" s="11">
        <v>34.250000000000007</v>
      </c>
      <c r="D6" s="11">
        <v>32.433333333333337</v>
      </c>
      <c r="E6" s="11">
        <v>29.583333333333332</v>
      </c>
      <c r="F6" s="11">
        <v>31.939999999999998</v>
      </c>
      <c r="G6" s="11">
        <v>31.12857142857143</v>
      </c>
      <c r="H6" s="11">
        <v>29.344444444444449</v>
      </c>
      <c r="I6" s="11">
        <v>29.212500000000002</v>
      </c>
      <c r="J6" s="11">
        <v>29.577777777777776</v>
      </c>
      <c r="K6" s="11">
        <v>29.844444444444441</v>
      </c>
      <c r="L6" s="11">
        <v>29.744444444444444</v>
      </c>
      <c r="M6" s="11">
        <v>28.733333333333331</v>
      </c>
      <c r="N6" s="11">
        <v>28.711111111111109</v>
      </c>
      <c r="O6" s="11">
        <v>32.833333333333343</v>
      </c>
      <c r="P6" s="11">
        <v>35.055555555555564</v>
      </c>
      <c r="Q6" s="11">
        <v>34.533333333333331</v>
      </c>
      <c r="R6" s="11">
        <v>33.209999999999994</v>
      </c>
      <c r="S6" s="11">
        <v>33.333333333333329</v>
      </c>
      <c r="T6" s="11">
        <v>32.120000000000005</v>
      </c>
      <c r="U6" s="11">
        <v>31.430000000000007</v>
      </c>
      <c r="V6" s="11">
        <v>31.833333333333332</v>
      </c>
      <c r="W6" s="11">
        <v>35.162500000000001</v>
      </c>
      <c r="X6" s="11">
        <v>35</v>
      </c>
      <c r="Y6" s="11">
        <v>35.228571428571421</v>
      </c>
      <c r="Z6" s="11">
        <v>35.057142857142864</v>
      </c>
      <c r="AA6" s="11">
        <v>32.000000000000007</v>
      </c>
      <c r="AB6" s="11">
        <v>27.216666666666669</v>
      </c>
      <c r="AC6" s="11">
        <v>28.622222222222224</v>
      </c>
      <c r="AD6" s="11">
        <v>28.733333333333334</v>
      </c>
      <c r="AE6" s="11">
        <v>27.444444444444443</v>
      </c>
      <c r="AF6" s="11">
        <v>29.910000000000004</v>
      </c>
      <c r="AG6" s="91">
        <f t="shared" ref="AG6:AG7" si="1">AVERAGE(B6:AF6)</f>
        <v>31.457324628776245</v>
      </c>
    </row>
    <row r="7" spans="1:38" x14ac:dyDescent="0.2">
      <c r="A7" s="57" t="s">
        <v>216</v>
      </c>
      <c r="B7" s="11">
        <v>27.833333333333329</v>
      </c>
      <c r="C7" s="11">
        <v>29.500000000000004</v>
      </c>
      <c r="D7" s="11">
        <v>23.616666666666664</v>
      </c>
      <c r="E7" s="11">
        <v>24.770833333333339</v>
      </c>
      <c r="F7" s="11">
        <v>26.191666666666666</v>
      </c>
      <c r="G7" s="11">
        <v>26.966666666666669</v>
      </c>
      <c r="H7" s="11">
        <v>26.141666666666669</v>
      </c>
      <c r="I7" s="11">
        <v>24.879166666666666</v>
      </c>
      <c r="J7" s="11">
        <v>23.570833333333329</v>
      </c>
      <c r="K7" s="11">
        <v>24.183333333333334</v>
      </c>
      <c r="L7" s="11">
        <v>25.358333333333334</v>
      </c>
      <c r="M7" s="11">
        <v>24.5</v>
      </c>
      <c r="N7" s="11">
        <v>24.1875</v>
      </c>
      <c r="O7" s="11">
        <v>25.141666666666669</v>
      </c>
      <c r="P7" s="11">
        <v>27.337499999999991</v>
      </c>
      <c r="Q7" s="11">
        <v>30.116666666666671</v>
      </c>
      <c r="R7" s="11">
        <v>30.220833333333328</v>
      </c>
      <c r="S7" s="11">
        <v>30.466666666666665</v>
      </c>
      <c r="T7" s="11">
        <v>26.412499999999998</v>
      </c>
      <c r="U7" s="11">
        <v>26.237500000000001</v>
      </c>
      <c r="V7" s="11">
        <v>26.370833333333337</v>
      </c>
      <c r="W7" s="11">
        <v>28.891666666666669</v>
      </c>
      <c r="X7" s="11">
        <v>30.454166666666669</v>
      </c>
      <c r="Y7" s="11">
        <v>30.408333333333346</v>
      </c>
      <c r="Z7" s="11">
        <v>27.633333333333336</v>
      </c>
      <c r="AA7" s="11">
        <v>27.041666666666668</v>
      </c>
      <c r="AB7" s="11">
        <v>24.604166666666668</v>
      </c>
      <c r="AC7" s="11">
        <v>24.104166666666668</v>
      </c>
      <c r="AD7" s="11">
        <v>24.795833333333331</v>
      </c>
      <c r="AE7" s="11">
        <v>25.495833333333334</v>
      </c>
      <c r="AF7" s="11">
        <v>26.308333333333334</v>
      </c>
      <c r="AG7" s="91">
        <f t="shared" si="1"/>
        <v>26.572311827956977</v>
      </c>
    </row>
    <row r="8" spans="1:38" x14ac:dyDescent="0.2">
      <c r="A8" s="57" t="s">
        <v>134</v>
      </c>
      <c r="B8" s="11">
        <v>24.130434782608695</v>
      </c>
      <c r="C8" s="11">
        <v>25.613636363636363</v>
      </c>
      <c r="D8" s="11">
        <v>24.330434782608691</v>
      </c>
      <c r="E8" s="11">
        <v>24.279166666666665</v>
      </c>
      <c r="F8" s="11">
        <v>24.22608695652174</v>
      </c>
      <c r="G8" s="11">
        <v>24.370833333333334</v>
      </c>
      <c r="H8" s="11">
        <v>25.204166666666669</v>
      </c>
      <c r="I8" s="11">
        <v>25.239130434782602</v>
      </c>
      <c r="J8" s="11">
        <v>25.004166666666663</v>
      </c>
      <c r="K8" s="11">
        <v>22.818181818181813</v>
      </c>
      <c r="L8" s="11">
        <v>23.470833333333335</v>
      </c>
      <c r="M8" s="11">
        <v>24.077272727272728</v>
      </c>
      <c r="N8" s="11">
        <v>23.643478260869568</v>
      </c>
      <c r="O8" s="11">
        <v>25.517391304347825</v>
      </c>
      <c r="P8" s="11">
        <v>26.845454545454547</v>
      </c>
      <c r="Q8" s="11">
        <v>27.120833333333334</v>
      </c>
      <c r="R8" s="11">
        <v>27.081818181818178</v>
      </c>
      <c r="S8" s="11">
        <v>25.843478260869563</v>
      </c>
      <c r="T8" s="11">
        <v>24.945454545454549</v>
      </c>
      <c r="U8" s="11">
        <v>24.156521739130437</v>
      </c>
      <c r="V8" s="11">
        <v>26.104347826086951</v>
      </c>
      <c r="W8" s="11">
        <v>26.400000000000002</v>
      </c>
      <c r="X8" s="11">
        <v>27.258333333333336</v>
      </c>
      <c r="Y8" s="11">
        <v>26.339130434782611</v>
      </c>
      <c r="Z8" s="11">
        <v>25.870833333333334</v>
      </c>
      <c r="AA8" s="11">
        <v>25.733333333333334</v>
      </c>
      <c r="AB8" s="11">
        <v>23.633333333333336</v>
      </c>
      <c r="AC8" s="11">
        <v>24.008695652173909</v>
      </c>
      <c r="AD8" s="11">
        <v>23.129166666666666</v>
      </c>
      <c r="AE8" s="11">
        <v>22.678260869565218</v>
      </c>
      <c r="AF8" s="11">
        <v>20.559090909090909</v>
      </c>
      <c r="AG8" s="91">
        <f t="shared" ref="AG8:AG24" si="2">AVERAGE(B8:AF8)</f>
        <v>24.826880657911509</v>
      </c>
      <c r="AK8" t="s">
        <v>21</v>
      </c>
    </row>
    <row r="9" spans="1:38" x14ac:dyDescent="0.2">
      <c r="A9" s="57" t="s">
        <v>0</v>
      </c>
      <c r="B9" s="11">
        <v>26.558333333333337</v>
      </c>
      <c r="C9" s="11">
        <v>28.054166666666671</v>
      </c>
      <c r="D9" s="11">
        <v>26.983333333333331</v>
      </c>
      <c r="E9" s="11">
        <v>26.362500000000008</v>
      </c>
      <c r="F9" s="11">
        <v>26.620833333333334</v>
      </c>
      <c r="G9" s="11">
        <v>26.549999999999997</v>
      </c>
      <c r="H9" s="11">
        <v>27.224999999999994</v>
      </c>
      <c r="I9" s="11">
        <v>26.970833333333331</v>
      </c>
      <c r="J9" s="11">
        <v>26.420833333333331</v>
      </c>
      <c r="K9" s="11">
        <v>25.825000000000003</v>
      </c>
      <c r="L9" s="11">
        <v>25.962500000000002</v>
      </c>
      <c r="M9" s="11">
        <v>25.870833333333337</v>
      </c>
      <c r="N9" s="11">
        <v>26.25</v>
      </c>
      <c r="O9" s="11">
        <v>27.183333333333337</v>
      </c>
      <c r="P9" s="11">
        <v>27.899999999999995</v>
      </c>
      <c r="Q9" s="11">
        <v>27.820833333333336</v>
      </c>
      <c r="R9" s="11">
        <v>27.900000000000006</v>
      </c>
      <c r="S9" s="11">
        <v>27.620833333333334</v>
      </c>
      <c r="T9" s="11">
        <v>26.737500000000001</v>
      </c>
      <c r="U9" s="11">
        <v>26.870833333333337</v>
      </c>
      <c r="V9" s="11">
        <v>26.683333333333334</v>
      </c>
      <c r="W9" s="11">
        <v>27.6875</v>
      </c>
      <c r="X9" s="11">
        <v>28.483333333333334</v>
      </c>
      <c r="Y9" s="11">
        <v>28.154166666666669</v>
      </c>
      <c r="Z9" s="11">
        <v>27.179166666666671</v>
      </c>
      <c r="AA9" s="11">
        <v>27.070833333333336</v>
      </c>
      <c r="AB9" s="11">
        <v>26.766666666666669</v>
      </c>
      <c r="AC9" s="11">
        <v>26.650000000000002</v>
      </c>
      <c r="AD9" s="11">
        <v>26.379166666666663</v>
      </c>
      <c r="AE9" s="11">
        <v>26.070833333333329</v>
      </c>
      <c r="AF9" s="11">
        <v>25.982608695652171</v>
      </c>
      <c r="AG9" s="91">
        <f t="shared" si="2"/>
        <v>26.928874474053291</v>
      </c>
      <c r="AH9" t="s">
        <v>21</v>
      </c>
      <c r="AI9" s="12" t="s">
        <v>21</v>
      </c>
    </row>
    <row r="10" spans="1:38" x14ac:dyDescent="0.2">
      <c r="A10" s="57" t="s">
        <v>1</v>
      </c>
      <c r="B10" s="11" t="s">
        <v>189</v>
      </c>
      <c r="C10" s="11" t="s">
        <v>189</v>
      </c>
      <c r="D10" s="11">
        <v>27.88571428571429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29.65</v>
      </c>
      <c r="AB10" s="11">
        <v>29.05</v>
      </c>
      <c r="AC10" s="11" t="s">
        <v>189</v>
      </c>
      <c r="AD10" s="11" t="s">
        <v>189</v>
      </c>
      <c r="AE10" s="11" t="s">
        <v>189</v>
      </c>
      <c r="AF10" s="11">
        <v>26.7</v>
      </c>
      <c r="AG10" s="91">
        <f t="shared" si="2"/>
        <v>28.321428571428573</v>
      </c>
      <c r="AH10" s="12" t="s">
        <v>21</v>
      </c>
      <c r="AI10" s="12" t="s">
        <v>21</v>
      </c>
      <c r="AL10" t="s">
        <v>21</v>
      </c>
    </row>
    <row r="11" spans="1:38" x14ac:dyDescent="0.2">
      <c r="A11" s="57" t="s">
        <v>18</v>
      </c>
      <c r="B11" s="11">
        <v>23.054166666666671</v>
      </c>
      <c r="C11" s="11">
        <v>23.112500000000001</v>
      </c>
      <c r="D11" s="11">
        <v>23.141666666666669</v>
      </c>
      <c r="E11" s="11">
        <v>22.587500000000006</v>
      </c>
      <c r="F11" s="11">
        <v>22.962499999999995</v>
      </c>
      <c r="G11" s="11">
        <v>23.795833333333334</v>
      </c>
      <c r="H11" s="11">
        <v>22.650000000000002</v>
      </c>
      <c r="I11" s="11">
        <v>23.3125</v>
      </c>
      <c r="J11" s="11">
        <v>23.758333333333336</v>
      </c>
      <c r="K11" s="11">
        <v>23.150000000000002</v>
      </c>
      <c r="L11" s="11">
        <v>23.166666666666668</v>
      </c>
      <c r="M11" s="11">
        <v>22.654166666666665</v>
      </c>
      <c r="N11" s="11">
        <v>23.045833333333334</v>
      </c>
      <c r="O11" s="11">
        <v>25.083333333333332</v>
      </c>
      <c r="P11" s="11">
        <v>26.245833333333337</v>
      </c>
      <c r="Q11" s="11">
        <v>26.779166666666665</v>
      </c>
      <c r="R11" s="11">
        <v>26.479166666666668</v>
      </c>
      <c r="S11" s="11">
        <v>23.883333333333336</v>
      </c>
      <c r="T11" s="11">
        <v>23.366666666666671</v>
      </c>
      <c r="U11" s="11">
        <v>22.258333333333336</v>
      </c>
      <c r="V11" s="11">
        <v>23.520833333333332</v>
      </c>
      <c r="W11" s="11">
        <v>25.241666666666664</v>
      </c>
      <c r="X11" s="11">
        <v>26.804166666666671</v>
      </c>
      <c r="Y11" s="11">
        <v>23.733333333333338</v>
      </c>
      <c r="Z11" s="11">
        <v>23.474999999999998</v>
      </c>
      <c r="AA11" s="11">
        <v>24.554166666666664</v>
      </c>
      <c r="AB11" s="11">
        <v>23.541666666666671</v>
      </c>
      <c r="AC11" s="11">
        <v>23.512499999999999</v>
      </c>
      <c r="AD11" s="11">
        <v>22.091666666666669</v>
      </c>
      <c r="AE11" s="11">
        <v>22.845833333333335</v>
      </c>
      <c r="AF11" s="11">
        <v>21.156521739130437</v>
      </c>
      <c r="AG11" s="91">
        <f t="shared" si="2"/>
        <v>23.708543712014958</v>
      </c>
      <c r="AI11" s="12" t="s">
        <v>21</v>
      </c>
      <c r="AJ11" t="s">
        <v>21</v>
      </c>
      <c r="AK11" t="s">
        <v>21</v>
      </c>
    </row>
    <row r="12" spans="1:38" x14ac:dyDescent="0.2">
      <c r="A12" s="57" t="s">
        <v>2</v>
      </c>
      <c r="B12" s="11">
        <v>25.965217391304346</v>
      </c>
      <c r="C12" s="11">
        <v>27.378947368421056</v>
      </c>
      <c r="D12" s="11">
        <v>29.29411764705883</v>
      </c>
      <c r="E12" s="11">
        <v>27.628571428571426</v>
      </c>
      <c r="F12" s="11">
        <v>25.299999999999997</v>
      </c>
      <c r="G12" s="11">
        <v>28.775000000000002</v>
      </c>
      <c r="H12" s="11">
        <v>26.204999999999995</v>
      </c>
      <c r="I12" s="11">
        <v>30.55</v>
      </c>
      <c r="J12" s="11">
        <v>30.93333333333333</v>
      </c>
      <c r="K12" s="11">
        <v>28.59090909090909</v>
      </c>
      <c r="L12" s="11">
        <v>27.905882352941173</v>
      </c>
      <c r="M12" s="11">
        <v>25.291304347826088</v>
      </c>
      <c r="N12" s="11">
        <v>24.705263157894738</v>
      </c>
      <c r="O12" s="11">
        <v>27.209523809523809</v>
      </c>
      <c r="P12" s="11">
        <v>28.423809523809528</v>
      </c>
      <c r="Q12" s="11">
        <v>28.80416666666666</v>
      </c>
      <c r="R12" s="11">
        <v>28.017391304347822</v>
      </c>
      <c r="S12" s="11">
        <v>27.3</v>
      </c>
      <c r="T12" s="11">
        <v>25.904545454545453</v>
      </c>
      <c r="U12" s="11">
        <v>24.478260869565219</v>
      </c>
      <c r="V12" s="11">
        <v>26.4</v>
      </c>
      <c r="W12" s="11">
        <v>27.063636363636366</v>
      </c>
      <c r="X12" s="11">
        <v>28.178260869565218</v>
      </c>
      <c r="Y12" s="11">
        <v>27.287500000000009</v>
      </c>
      <c r="Z12" s="11">
        <v>26.139999999999997</v>
      </c>
      <c r="AA12" s="11">
        <v>26.628571428571426</v>
      </c>
      <c r="AB12" s="11">
        <v>26.113636363636363</v>
      </c>
      <c r="AC12" s="11">
        <v>26.239130434782609</v>
      </c>
      <c r="AD12" s="11">
        <v>24.947826086956525</v>
      </c>
      <c r="AE12" s="11">
        <v>25.25</v>
      </c>
      <c r="AF12" s="11">
        <v>24.095652173913045</v>
      </c>
      <c r="AG12" s="91">
        <f t="shared" si="2"/>
        <v>27.00017604734775</v>
      </c>
      <c r="AH12" t="s">
        <v>21</v>
      </c>
      <c r="AI12" s="123" t="s">
        <v>21</v>
      </c>
      <c r="AK12" t="s">
        <v>21</v>
      </c>
      <c r="AL12" s="12" t="s">
        <v>21</v>
      </c>
    </row>
    <row r="13" spans="1:38" x14ac:dyDescent="0.2">
      <c r="A13" s="57" t="s">
        <v>135</v>
      </c>
      <c r="B13" s="11">
        <v>28.858333333333338</v>
      </c>
      <c r="C13" s="11">
        <v>30.687499999999996</v>
      </c>
      <c r="D13" s="11">
        <v>25.775000000000002</v>
      </c>
      <c r="E13" s="11">
        <v>26.229166666666671</v>
      </c>
      <c r="F13" s="11">
        <v>27.724999999999998</v>
      </c>
      <c r="G13" s="11">
        <v>28.220833333333331</v>
      </c>
      <c r="H13" s="11">
        <v>28.279166666666672</v>
      </c>
      <c r="I13" s="11">
        <v>27.220833333333331</v>
      </c>
      <c r="J13" s="11">
        <v>23.479166666666671</v>
      </c>
      <c r="K13" s="11">
        <v>25.087499999999995</v>
      </c>
      <c r="L13" s="11">
        <v>26.079166666666666</v>
      </c>
      <c r="M13" s="11">
        <v>26.200000000000003</v>
      </c>
      <c r="N13" s="11">
        <v>25.258333333333336</v>
      </c>
      <c r="O13" s="11">
        <v>27.508333333333329</v>
      </c>
      <c r="P13" s="11">
        <v>25.7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91">
        <f t="shared" si="2"/>
        <v>26.820555555555551</v>
      </c>
      <c r="AH13" s="12" t="s">
        <v>21</v>
      </c>
      <c r="AI13" s="12" t="s">
        <v>21</v>
      </c>
      <c r="AJ13" t="s">
        <v>21</v>
      </c>
    </row>
    <row r="14" spans="1:38" x14ac:dyDescent="0.2">
      <c r="A14" s="57" t="s">
        <v>17</v>
      </c>
      <c r="B14" s="11">
        <v>28.899999999999995</v>
      </c>
      <c r="C14" s="11">
        <v>31.129166666666666</v>
      </c>
      <c r="D14" s="11">
        <v>28.170833333333334</v>
      </c>
      <c r="E14" s="11">
        <v>26.443478260869568</v>
      </c>
      <c r="F14" s="11">
        <v>27.265217391304354</v>
      </c>
      <c r="G14" s="11">
        <v>27.654166666666665</v>
      </c>
      <c r="H14" s="11">
        <v>28.326086956521738</v>
      </c>
      <c r="I14" s="11">
        <v>28.033333333333331</v>
      </c>
      <c r="J14" s="11">
        <v>27.262499999999999</v>
      </c>
      <c r="K14" s="11">
        <v>26.637499999999999</v>
      </c>
      <c r="L14" s="11">
        <v>28.462500000000002</v>
      </c>
      <c r="M14" s="11">
        <v>27.475000000000009</v>
      </c>
      <c r="N14" s="11">
        <v>27.254166666666663</v>
      </c>
      <c r="O14" s="11">
        <v>27.239130434782602</v>
      </c>
      <c r="P14" s="11">
        <v>28.899999999999995</v>
      </c>
      <c r="Q14" s="11">
        <v>30.416666666666671</v>
      </c>
      <c r="R14" s="11">
        <v>31.439130434782619</v>
      </c>
      <c r="S14" s="11">
        <v>31.129166666666663</v>
      </c>
      <c r="T14" s="11">
        <v>28.349999999999998</v>
      </c>
      <c r="U14" s="11">
        <v>26.983333333333324</v>
      </c>
      <c r="V14" s="11">
        <v>28.462500000000006</v>
      </c>
      <c r="W14" s="11">
        <v>30.262499999999999</v>
      </c>
      <c r="X14" s="11">
        <v>30.466666666666669</v>
      </c>
      <c r="Y14" s="11">
        <v>30.124999999999996</v>
      </c>
      <c r="Z14" s="11">
        <v>28.966666666666672</v>
      </c>
      <c r="AA14" s="11">
        <v>29.879166666666666</v>
      </c>
      <c r="AB14" s="11">
        <v>28.433333333333337</v>
      </c>
      <c r="AC14" s="11">
        <v>26.400000000000002</v>
      </c>
      <c r="AD14" s="11">
        <v>27.808333333333326</v>
      </c>
      <c r="AE14" s="11">
        <v>28.599999999999998</v>
      </c>
      <c r="AF14" s="11">
        <v>28.129166666666666</v>
      </c>
      <c r="AG14" s="91">
        <f t="shared" si="2"/>
        <v>28.54853903693315</v>
      </c>
      <c r="AI14" s="12" t="s">
        <v>21</v>
      </c>
    </row>
    <row r="15" spans="1:38" x14ac:dyDescent="0.2">
      <c r="A15" s="57" t="s">
        <v>136</v>
      </c>
      <c r="B15" s="11">
        <v>26.345833333333335</v>
      </c>
      <c r="C15" s="11">
        <v>27.849999999999998</v>
      </c>
      <c r="D15" s="11">
        <v>24.583333333333332</v>
      </c>
      <c r="E15" s="11">
        <v>24.275000000000002</v>
      </c>
      <c r="F15" s="11">
        <v>26.552173913043479</v>
      </c>
      <c r="G15" s="11">
        <v>26.821739130434782</v>
      </c>
      <c r="H15" s="11">
        <v>24.950000000000003</v>
      </c>
      <c r="I15" s="11">
        <v>24.59090909090909</v>
      </c>
      <c r="J15" s="11">
        <v>23.708333333333332</v>
      </c>
      <c r="K15" s="11">
        <v>24.083333333333332</v>
      </c>
      <c r="L15" s="11">
        <v>25.013043478260869</v>
      </c>
      <c r="M15" s="11">
        <v>22.570833333333329</v>
      </c>
      <c r="N15" s="11">
        <v>24.620833333333334</v>
      </c>
      <c r="O15" s="11">
        <v>24.891666666666666</v>
      </c>
      <c r="P15" s="11">
        <v>26.654166666666665</v>
      </c>
      <c r="Q15" s="11">
        <v>28.595833333333328</v>
      </c>
      <c r="R15" s="11">
        <v>27.681818181818176</v>
      </c>
      <c r="S15" s="11">
        <v>27.328571428571433</v>
      </c>
      <c r="T15" s="11">
        <v>26.316666666666666</v>
      </c>
      <c r="U15" s="11">
        <v>25.499999999999996</v>
      </c>
      <c r="V15" s="11">
        <v>26.654545454545453</v>
      </c>
      <c r="W15" s="11">
        <v>28.577272727272728</v>
      </c>
      <c r="X15" s="11">
        <v>29.675000000000001</v>
      </c>
      <c r="Y15" s="11">
        <v>29.799999999999997</v>
      </c>
      <c r="Z15" s="11">
        <v>27.966666666666672</v>
      </c>
      <c r="AA15" s="11">
        <v>26.545833333333331</v>
      </c>
      <c r="AB15" s="11">
        <v>25.162500000000005</v>
      </c>
      <c r="AC15" s="11">
        <v>23.891666666666666</v>
      </c>
      <c r="AD15" s="11">
        <v>25.687500000000004</v>
      </c>
      <c r="AE15" s="11">
        <v>25.395833333333339</v>
      </c>
      <c r="AF15" s="11">
        <v>25.808333333333334</v>
      </c>
      <c r="AG15" s="91">
        <f t="shared" si="2"/>
        <v>26.067717421662017</v>
      </c>
      <c r="AH15" s="12" t="s">
        <v>21</v>
      </c>
    </row>
    <row r="16" spans="1:38" x14ac:dyDescent="0.2">
      <c r="A16" s="57" t="s">
        <v>137</v>
      </c>
      <c r="B16" s="11">
        <v>26.633333333333336</v>
      </c>
      <c r="C16" s="11">
        <v>28.875</v>
      </c>
      <c r="D16" s="11">
        <v>26.041666666666668</v>
      </c>
      <c r="E16" s="11">
        <v>26.033333333333331</v>
      </c>
      <c r="F16" s="11">
        <v>26.466666666666665</v>
      </c>
      <c r="G16" s="11">
        <v>26.945833333333336</v>
      </c>
      <c r="H16" s="11">
        <v>26.625000000000004</v>
      </c>
      <c r="I16" s="11">
        <v>25.854166666666661</v>
      </c>
      <c r="J16" s="11">
        <v>26.037499999999994</v>
      </c>
      <c r="K16" s="11">
        <v>26.004166666666666</v>
      </c>
      <c r="L16" s="11">
        <v>25.900000000000002</v>
      </c>
      <c r="M16" s="11">
        <v>25.087500000000002</v>
      </c>
      <c r="N16" s="11">
        <v>24.395833333333332</v>
      </c>
      <c r="O16" s="11">
        <v>26.729166666666671</v>
      </c>
      <c r="P16" s="11">
        <v>28.270833333333332</v>
      </c>
      <c r="Q16" s="11">
        <v>28.804166666666664</v>
      </c>
      <c r="R16" s="11">
        <v>28.250000000000004</v>
      </c>
      <c r="S16" s="11">
        <v>28.079166666666662</v>
      </c>
      <c r="T16" s="11">
        <v>27.416666666666668</v>
      </c>
      <c r="U16" s="11">
        <v>26.183333333333334</v>
      </c>
      <c r="V16" s="11">
        <v>27.200000000000003</v>
      </c>
      <c r="W16" s="11">
        <v>28.208333333333332</v>
      </c>
      <c r="X16" s="11">
        <v>28.875000000000004</v>
      </c>
      <c r="Y16" s="11">
        <v>29.587500000000002</v>
      </c>
      <c r="Z16" s="11">
        <v>27.633333333333336</v>
      </c>
      <c r="AA16" s="11">
        <v>27.200000000000003</v>
      </c>
      <c r="AB16" s="11">
        <v>25.5625</v>
      </c>
      <c r="AC16" s="11">
        <v>25.700000000000003</v>
      </c>
      <c r="AD16" s="11">
        <v>25.325000000000003</v>
      </c>
      <c r="AE16" s="11">
        <v>26.086956521739136</v>
      </c>
      <c r="AF16" s="11">
        <v>25.833333333333332</v>
      </c>
      <c r="AG16" s="91">
        <f t="shared" si="2"/>
        <v>26.833719027582987</v>
      </c>
      <c r="AK16" t="s">
        <v>21</v>
      </c>
    </row>
    <row r="17" spans="1:39" x14ac:dyDescent="0.2">
      <c r="A17" s="57" t="s">
        <v>112</v>
      </c>
      <c r="B17" s="11">
        <v>26.566666666666674</v>
      </c>
      <c r="C17" s="11">
        <v>29.562500000000004</v>
      </c>
      <c r="D17" s="11">
        <v>25.562500000000004</v>
      </c>
      <c r="E17" s="11">
        <v>26.008333333333336</v>
      </c>
      <c r="F17" s="11">
        <v>26.870833333333337</v>
      </c>
      <c r="G17" s="11">
        <v>25.494117647058822</v>
      </c>
      <c r="H17" s="11" t="s">
        <v>189</v>
      </c>
      <c r="I17" s="11">
        <v>26.90909090909091</v>
      </c>
      <c r="J17" s="11">
        <v>26.545833333333334</v>
      </c>
      <c r="K17" s="11">
        <v>26.029166666666669</v>
      </c>
      <c r="L17" s="11">
        <v>25.520833333333332</v>
      </c>
      <c r="M17" s="11">
        <v>25.0625</v>
      </c>
      <c r="N17" s="11">
        <v>25.441666666666666</v>
      </c>
      <c r="O17" s="11">
        <v>28.870833333333334</v>
      </c>
      <c r="P17" s="11">
        <v>29.579999999999995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91">
        <f t="shared" si="2"/>
        <v>26.716062515915461</v>
      </c>
      <c r="AK17" t="s">
        <v>21</v>
      </c>
    </row>
    <row r="18" spans="1:39" x14ac:dyDescent="0.2">
      <c r="A18" s="57" t="s">
        <v>214</v>
      </c>
      <c r="B18" s="11">
        <v>23.6</v>
      </c>
      <c r="C18" s="11" t="s">
        <v>189</v>
      </c>
      <c r="D18" s="11">
        <v>26.4</v>
      </c>
      <c r="E18" s="11">
        <v>25.9</v>
      </c>
      <c r="F18" s="11">
        <v>25.4</v>
      </c>
      <c r="G18" s="11">
        <v>24.4</v>
      </c>
      <c r="H18" s="11">
        <v>25.1</v>
      </c>
      <c r="I18" s="11">
        <v>25.6</v>
      </c>
      <c r="J18" s="11">
        <v>25.299999999999997</v>
      </c>
      <c r="K18" s="11">
        <v>25</v>
      </c>
      <c r="L18" s="11">
        <v>22.45</v>
      </c>
      <c r="M18" s="11">
        <v>25</v>
      </c>
      <c r="N18" s="11">
        <v>23.45</v>
      </c>
      <c r="O18" s="11">
        <v>25.700000000000003</v>
      </c>
      <c r="P18" s="11">
        <v>29.700000000000003</v>
      </c>
      <c r="Q18" s="11">
        <v>28.4</v>
      </c>
      <c r="R18" s="11">
        <v>25.6</v>
      </c>
      <c r="S18" s="11">
        <v>24.8</v>
      </c>
      <c r="T18" s="11">
        <v>22.75</v>
      </c>
      <c r="U18" s="11">
        <v>26.700000000000003</v>
      </c>
      <c r="V18" s="11">
        <v>27.700000000000003</v>
      </c>
      <c r="W18" s="11">
        <v>29.6</v>
      </c>
      <c r="X18" s="11" t="s">
        <v>189</v>
      </c>
      <c r="Y18" s="11">
        <v>29</v>
      </c>
      <c r="Z18" s="11">
        <v>25.950000000000003</v>
      </c>
      <c r="AA18" s="11">
        <v>27.5</v>
      </c>
      <c r="AB18" s="11">
        <v>25.9</v>
      </c>
      <c r="AC18" s="11">
        <v>26.3</v>
      </c>
      <c r="AD18" s="11">
        <v>24.3</v>
      </c>
      <c r="AE18" s="11" t="s">
        <v>189</v>
      </c>
      <c r="AF18" s="11">
        <v>22.7</v>
      </c>
      <c r="AG18" s="91">
        <f t="shared" si="2"/>
        <v>25.721428571428568</v>
      </c>
      <c r="AJ18" t="s">
        <v>21</v>
      </c>
      <c r="AK18" t="s">
        <v>21</v>
      </c>
      <c r="AL18" s="12" t="s">
        <v>21</v>
      </c>
      <c r="AM18" s="12" t="s">
        <v>21</v>
      </c>
    </row>
    <row r="19" spans="1:39" x14ac:dyDescent="0.2">
      <c r="A19" s="57" t="s">
        <v>3</v>
      </c>
      <c r="B19" s="11">
        <v>26.549999999999997</v>
      </c>
      <c r="C19" s="11">
        <v>28.741666666666671</v>
      </c>
      <c r="D19" s="11">
        <v>23.137499999999999</v>
      </c>
      <c r="E19" s="11">
        <v>24.125</v>
      </c>
      <c r="F19" s="11">
        <v>26.254166666666666</v>
      </c>
      <c r="G19" s="11">
        <v>26.825000000000003</v>
      </c>
      <c r="H19" s="11">
        <v>25.637500000000003</v>
      </c>
      <c r="I19" s="11">
        <v>23.837499999999995</v>
      </c>
      <c r="J19" s="11">
        <v>23.4</v>
      </c>
      <c r="K19" s="11">
        <v>24</v>
      </c>
      <c r="L19" s="11">
        <v>25.425000000000001</v>
      </c>
      <c r="M19" s="11" t="s">
        <v>21</v>
      </c>
      <c r="N19" s="11">
        <v>23.779166666666665</v>
      </c>
      <c r="O19" s="11">
        <v>23.879166666666674</v>
      </c>
      <c r="P19" s="11">
        <v>26.370833333333334</v>
      </c>
      <c r="Q19" s="11">
        <v>29.454166666666669</v>
      </c>
      <c r="R19" s="11">
        <v>29.024999999999995</v>
      </c>
      <c r="S19" s="11">
        <v>29.841666666666665</v>
      </c>
      <c r="T19" s="11">
        <v>25.950000000000003</v>
      </c>
      <c r="U19" s="11">
        <v>24.912499999999998</v>
      </c>
      <c r="V19" s="11">
        <v>26.291666666666668</v>
      </c>
      <c r="W19" s="11">
        <v>28.612500000000001</v>
      </c>
      <c r="X19" s="11">
        <v>29.791666666666657</v>
      </c>
      <c r="Y19" s="11">
        <v>29.312499999999996</v>
      </c>
      <c r="Z19" s="11">
        <v>28.349999999999998</v>
      </c>
      <c r="AA19" s="11">
        <v>27.579166666666669</v>
      </c>
      <c r="AB19" s="11">
        <v>23.887499999999999</v>
      </c>
      <c r="AC19" s="11">
        <v>23.037499999999998</v>
      </c>
      <c r="AD19" s="11">
        <v>24.974999999999998</v>
      </c>
      <c r="AE19" s="11">
        <v>25.6666666666667</v>
      </c>
      <c r="AF19" s="11">
        <v>26.070833333333329</v>
      </c>
      <c r="AG19" s="91">
        <f t="shared" si="2"/>
        <v>26.157361111111111</v>
      </c>
      <c r="AH19" s="12" t="s">
        <v>21</v>
      </c>
      <c r="AI19" s="12" t="s">
        <v>21</v>
      </c>
      <c r="AJ19" s="12" t="s">
        <v>21</v>
      </c>
      <c r="AK19" t="s">
        <v>21</v>
      </c>
    </row>
    <row r="20" spans="1:39" x14ac:dyDescent="0.2">
      <c r="A20" s="57" t="s">
        <v>138</v>
      </c>
      <c r="B20" s="11">
        <v>25.783333333333335</v>
      </c>
      <c r="C20" s="11">
        <v>26.341666666666665</v>
      </c>
      <c r="D20" s="11">
        <v>25.062500000000004</v>
      </c>
      <c r="E20" s="11">
        <v>25.970833333333342</v>
      </c>
      <c r="F20" s="11">
        <v>25.400000000000002</v>
      </c>
      <c r="G20" s="11">
        <v>25.516666666666666</v>
      </c>
      <c r="H20" s="11">
        <v>25.837500000000002</v>
      </c>
      <c r="I20" s="11">
        <v>26.020833333333332</v>
      </c>
      <c r="J20" s="11">
        <v>25.991666666666664</v>
      </c>
      <c r="K20" s="11">
        <v>25.562500000000011</v>
      </c>
      <c r="L20" s="11">
        <v>23.354166666666668</v>
      </c>
      <c r="M20" s="11">
        <v>24.470833333333335</v>
      </c>
      <c r="N20" s="11">
        <v>24.183333333333334</v>
      </c>
      <c r="O20" s="11">
        <v>27.362499999999997</v>
      </c>
      <c r="P20" s="11">
        <v>29.287499999999998</v>
      </c>
      <c r="Q20" s="11">
        <v>29.862499999999997</v>
      </c>
      <c r="R20" s="11">
        <v>28.587500000000002</v>
      </c>
      <c r="S20" s="11">
        <v>26.708333333333332</v>
      </c>
      <c r="T20" s="11">
        <v>25.591666666666665</v>
      </c>
      <c r="U20" s="11">
        <v>26.587500000000006</v>
      </c>
      <c r="V20" s="11">
        <v>26.799999999999997</v>
      </c>
      <c r="W20" s="11">
        <v>28.370833333333334</v>
      </c>
      <c r="X20" s="11">
        <v>28.841666666666665</v>
      </c>
      <c r="Y20" s="11">
        <v>28.533333333333328</v>
      </c>
      <c r="Z20" s="11">
        <v>27.445833333333344</v>
      </c>
      <c r="AA20" s="11">
        <v>27.729166666666668</v>
      </c>
      <c r="AB20" s="11">
        <v>25.041666666666668</v>
      </c>
      <c r="AC20" s="11">
        <v>25.570833333333329</v>
      </c>
      <c r="AD20" s="11">
        <v>24.458333333333332</v>
      </c>
      <c r="AE20" s="11">
        <v>24.525000000000006</v>
      </c>
      <c r="AF20" s="11">
        <v>23.008333333333329</v>
      </c>
      <c r="AG20" s="91">
        <f t="shared" si="2"/>
        <v>26.251881720430102</v>
      </c>
      <c r="AI20" s="12" t="s">
        <v>21</v>
      </c>
      <c r="AK20" t="s">
        <v>21</v>
      </c>
    </row>
    <row r="21" spans="1:39" x14ac:dyDescent="0.2">
      <c r="A21" s="57" t="s">
        <v>4</v>
      </c>
      <c r="B21" s="11">
        <v>26.104166666666661</v>
      </c>
      <c r="C21" s="11">
        <v>28.404166666666669</v>
      </c>
      <c r="D21" s="11">
        <v>25.083333333333339</v>
      </c>
      <c r="E21" s="11">
        <v>24.341666666666669</v>
      </c>
      <c r="F21" s="11">
        <v>25.608333333333334</v>
      </c>
      <c r="G21" s="11">
        <v>26.745833333333337</v>
      </c>
      <c r="H21" s="11">
        <v>26.216666666666669</v>
      </c>
      <c r="I21" s="11">
        <v>26.016666666666666</v>
      </c>
      <c r="J21" s="11">
        <v>25.712499999999995</v>
      </c>
      <c r="K21" s="11">
        <v>25.741666666666674</v>
      </c>
      <c r="L21" s="11">
        <v>25.412499999999994</v>
      </c>
      <c r="M21" s="11">
        <v>24.675000000000001</v>
      </c>
      <c r="N21" s="11">
        <v>24.195833333333329</v>
      </c>
      <c r="O21" s="11">
        <v>26.262499999999999</v>
      </c>
      <c r="P21" s="11">
        <v>27.783333333333331</v>
      </c>
      <c r="Q21" s="11">
        <v>28.525000000000006</v>
      </c>
      <c r="R21" s="11">
        <v>28.104166666666668</v>
      </c>
      <c r="S21" s="11">
        <v>27.545833333333334</v>
      </c>
      <c r="T21" s="11">
        <v>27.204166666666666</v>
      </c>
      <c r="U21" s="11">
        <v>25.475000000000005</v>
      </c>
      <c r="V21" s="11">
        <v>26.925000000000008</v>
      </c>
      <c r="W21" s="11">
        <v>27.462500000000002</v>
      </c>
      <c r="X21" s="11">
        <v>28.570833333333336</v>
      </c>
      <c r="Y21" s="11">
        <v>28.708333333333329</v>
      </c>
      <c r="Z21" s="11">
        <v>27.537500000000005</v>
      </c>
      <c r="AA21" s="11">
        <v>27.545833333333334</v>
      </c>
      <c r="AB21" s="11">
        <v>25.895833333333339</v>
      </c>
      <c r="AC21" s="11">
        <v>25.216666666666669</v>
      </c>
      <c r="AD21" s="11">
        <v>25.708333333333329</v>
      </c>
      <c r="AE21" s="11">
        <v>25.654166666666665</v>
      </c>
      <c r="AF21" s="11">
        <v>25.908333333333328</v>
      </c>
      <c r="AG21" s="91">
        <f t="shared" si="2"/>
        <v>26.461021505376348</v>
      </c>
      <c r="AI21" s="12" t="s">
        <v>21</v>
      </c>
      <c r="AK21" t="s">
        <v>21</v>
      </c>
    </row>
    <row r="22" spans="1:39" x14ac:dyDescent="0.2">
      <c r="A22" s="57" t="s">
        <v>125</v>
      </c>
      <c r="B22" s="11">
        <v>25.925000000000001</v>
      </c>
      <c r="C22" s="11">
        <v>27.374999999999996</v>
      </c>
      <c r="D22" s="11">
        <v>25.987500000000001</v>
      </c>
      <c r="E22" s="11">
        <v>24.820833333333336</v>
      </c>
      <c r="F22" s="11">
        <v>26.437500000000004</v>
      </c>
      <c r="G22" s="11">
        <v>26.412499999999998</v>
      </c>
      <c r="H22" s="11">
        <v>25.895833333333329</v>
      </c>
      <c r="I22" s="11">
        <v>25.745833333333326</v>
      </c>
      <c r="J22" s="11">
        <v>25.9375</v>
      </c>
      <c r="K22" s="11">
        <v>25.245833333333337</v>
      </c>
      <c r="L22" s="11">
        <v>23.041666666666668</v>
      </c>
      <c r="M22" s="11">
        <v>22.004166666666663</v>
      </c>
      <c r="N22" s="11">
        <v>24.95</v>
      </c>
      <c r="O22" s="11">
        <v>27.925000000000001</v>
      </c>
      <c r="P22" s="11">
        <v>28.724999999999998</v>
      </c>
      <c r="Q22" s="11">
        <v>28.45</v>
      </c>
      <c r="R22" s="11">
        <v>26.470833333333331</v>
      </c>
      <c r="S22" s="11">
        <v>26.912499999999998</v>
      </c>
      <c r="T22" s="11">
        <v>25.858333333333338</v>
      </c>
      <c r="U22" s="11">
        <v>26.920833333333334</v>
      </c>
      <c r="V22" s="11">
        <v>27.904166666666665</v>
      </c>
      <c r="W22" s="11">
        <v>28.770833333333332</v>
      </c>
      <c r="X22" s="11">
        <v>28.654166666666665</v>
      </c>
      <c r="Y22" s="11">
        <v>29.170833333333331</v>
      </c>
      <c r="Z22" s="11">
        <v>28.729166666666661</v>
      </c>
      <c r="AA22" s="11">
        <v>28.404166666666669</v>
      </c>
      <c r="AB22" s="11">
        <v>25.129166666666674</v>
      </c>
      <c r="AC22" s="11">
        <v>26.041666666666671</v>
      </c>
      <c r="AD22" s="11">
        <v>24.566666666666666</v>
      </c>
      <c r="AE22" s="11">
        <v>24.908333333333335</v>
      </c>
      <c r="AF22" s="11">
        <v>24.150000000000006</v>
      </c>
      <c r="AG22" s="91">
        <f t="shared" si="2"/>
        <v>26.370026881720438</v>
      </c>
      <c r="AI22" s="12" t="s">
        <v>21</v>
      </c>
      <c r="AJ22" t="s">
        <v>21</v>
      </c>
    </row>
    <row r="23" spans="1:39" x14ac:dyDescent="0.2">
      <c r="A23" s="57" t="s">
        <v>8</v>
      </c>
      <c r="B23" s="11">
        <v>23.63529411764706</v>
      </c>
      <c r="C23" s="11">
        <v>26.060000000000002</v>
      </c>
      <c r="D23" s="11">
        <v>25.474999999999998</v>
      </c>
      <c r="E23" s="11">
        <v>24.195238095238093</v>
      </c>
      <c r="F23" s="11">
        <v>24.92777777777777</v>
      </c>
      <c r="G23" s="11">
        <v>24.475000000000005</v>
      </c>
      <c r="H23" s="11">
        <v>25.466666666666669</v>
      </c>
      <c r="I23" s="11">
        <v>24.241666666666664</v>
      </c>
      <c r="J23" s="11">
        <v>25.208333333333339</v>
      </c>
      <c r="K23" s="11">
        <v>24.962499999999995</v>
      </c>
      <c r="L23" s="11">
        <v>25.304347826086957</v>
      </c>
      <c r="M23" s="11">
        <v>23.808333333333337</v>
      </c>
      <c r="N23" s="11">
        <v>23.775000000000002</v>
      </c>
      <c r="O23" s="11">
        <v>26.045833333333334</v>
      </c>
      <c r="P23" s="11">
        <v>27.766666666666666</v>
      </c>
      <c r="Q23" s="11">
        <v>26.308333333333337</v>
      </c>
      <c r="R23" s="11">
        <v>28.576190476190476</v>
      </c>
      <c r="S23" s="11">
        <v>27.74285714285714</v>
      </c>
      <c r="T23" s="11">
        <v>26.00454545454545</v>
      </c>
      <c r="U23" s="11">
        <v>24.664999999999996</v>
      </c>
      <c r="V23" s="11">
        <v>26.595238095238095</v>
      </c>
      <c r="W23" s="11">
        <v>26.88636363636363</v>
      </c>
      <c r="X23" s="11">
        <v>27.542857142857141</v>
      </c>
      <c r="Y23" s="11">
        <v>28.520833333333343</v>
      </c>
      <c r="Z23" s="11">
        <v>26.691666666666663</v>
      </c>
      <c r="AA23" s="11">
        <v>26.995833333333334</v>
      </c>
      <c r="AB23" s="11">
        <v>25.670833333333334</v>
      </c>
      <c r="AC23" s="11">
        <v>24.770833333333332</v>
      </c>
      <c r="AD23" s="11">
        <v>24.720833333333331</v>
      </c>
      <c r="AE23" s="11">
        <v>25.112500000000008</v>
      </c>
      <c r="AF23" s="11">
        <v>25.216666666666701</v>
      </c>
      <c r="AG23" s="91">
        <f t="shared" si="2"/>
        <v>25.721582035423712</v>
      </c>
      <c r="AK23" s="12" t="s">
        <v>21</v>
      </c>
    </row>
    <row r="24" spans="1:39" x14ac:dyDescent="0.2">
      <c r="A24" s="57" t="s">
        <v>5</v>
      </c>
      <c r="B24" s="11">
        <v>26.362500000000001</v>
      </c>
      <c r="C24" s="11">
        <v>27.258333333333329</v>
      </c>
      <c r="D24" s="11">
        <v>27.287500000000005</v>
      </c>
      <c r="E24" s="11">
        <v>26.166666666666668</v>
      </c>
      <c r="F24" s="11">
        <v>26.537499999999998</v>
      </c>
      <c r="G24" s="11">
        <v>27.020833333333332</v>
      </c>
      <c r="H24" s="11">
        <v>26.487500000000008</v>
      </c>
      <c r="I24" s="11">
        <v>26.343478260869563</v>
      </c>
      <c r="J24" s="11">
        <v>26.529166666666669</v>
      </c>
      <c r="K24" s="11">
        <v>25.820833333333336</v>
      </c>
      <c r="L24" s="11">
        <v>24.008333333333329</v>
      </c>
      <c r="M24" s="11">
        <v>24.041666666666671</v>
      </c>
      <c r="N24" s="11">
        <v>24.683333333333337</v>
      </c>
      <c r="O24" s="11">
        <v>27.712500000000002</v>
      </c>
      <c r="P24" s="11">
        <v>29.866666666666671</v>
      </c>
      <c r="Q24" s="11">
        <v>28.870833333333334</v>
      </c>
      <c r="R24" s="11">
        <v>27.637499999999992</v>
      </c>
      <c r="S24" s="11">
        <v>26.233333333333331</v>
      </c>
      <c r="T24" s="11">
        <v>26.558333333333334</v>
      </c>
      <c r="U24" s="11">
        <v>28.808333333333326</v>
      </c>
      <c r="V24" s="11">
        <v>29.600000000000005</v>
      </c>
      <c r="W24" s="11">
        <v>30.258333333333329</v>
      </c>
      <c r="X24" s="11">
        <v>30.224999999999998</v>
      </c>
      <c r="Y24" s="11">
        <v>30.408333333333328</v>
      </c>
      <c r="Z24" s="11">
        <v>29.637500000000003</v>
      </c>
      <c r="AA24" s="11">
        <v>29.825000000000003</v>
      </c>
      <c r="AB24" s="11">
        <v>27.974999999999994</v>
      </c>
      <c r="AC24" s="11">
        <v>26.658333333333335</v>
      </c>
      <c r="AD24" s="11">
        <v>24.979166666666671</v>
      </c>
      <c r="AE24" s="11">
        <v>25.316666666666698</v>
      </c>
      <c r="AF24" s="11">
        <v>23.862500000000001</v>
      </c>
      <c r="AG24" s="91">
        <f t="shared" si="2"/>
        <v>27.192934782608699</v>
      </c>
      <c r="AI24" s="12" t="s">
        <v>21</v>
      </c>
    </row>
    <row r="25" spans="1:39" s="5" customFormat="1" ht="17.100000000000001" customHeight="1" x14ac:dyDescent="0.2">
      <c r="A25" s="58" t="s">
        <v>190</v>
      </c>
      <c r="B25" s="13">
        <f t="shared" ref="B25:AG25" si="3">AVERAGE(B5:B24)</f>
        <v>26.37882173464352</v>
      </c>
      <c r="C25" s="13">
        <f t="shared" si="3"/>
        <v>28.201300948077268</v>
      </c>
      <c r="D25" s="13">
        <f t="shared" si="3"/>
        <v>26.173430002435758</v>
      </c>
      <c r="E25" s="13">
        <f t="shared" si="3"/>
        <v>25.570646725509423</v>
      </c>
      <c r="F25" s="13">
        <f t="shared" si="3"/>
        <v>26.297302949402489</v>
      </c>
      <c r="G25" s="13">
        <f t="shared" si="3"/>
        <v>26.582382186284125</v>
      </c>
      <c r="H25" s="13">
        <f t="shared" si="3"/>
        <v>26.198640633387004</v>
      </c>
      <c r="I25" s="13">
        <f t="shared" si="3"/>
        <v>26.17079519450801</v>
      </c>
      <c r="J25" s="13">
        <f t="shared" si="3"/>
        <v>25.828435672514615</v>
      </c>
      <c r="K25" s="13">
        <f t="shared" si="3"/>
        <v>25.4907562466773</v>
      </c>
      <c r="L25" s="13">
        <f t="shared" si="3"/>
        <v>25.236020250968426</v>
      </c>
      <c r="M25" s="13">
        <f t="shared" si="3"/>
        <v>24.737143170838824</v>
      </c>
      <c r="N25" s="13">
        <f t="shared" si="3"/>
        <v>24.819597501572385</v>
      </c>
      <c r="O25" s="13">
        <f t="shared" si="3"/>
        <v>26.855888362209871</v>
      </c>
      <c r="P25" s="13">
        <f t="shared" si="3"/>
        <v>28.413630857446648</v>
      </c>
      <c r="Q25" s="13">
        <f t="shared" si="3"/>
        <v>28.989950980392152</v>
      </c>
      <c r="R25" s="13">
        <f t="shared" si="3"/>
        <v>28.380275406605328</v>
      </c>
      <c r="S25" s="13">
        <f t="shared" si="3"/>
        <v>27.686170990135185</v>
      </c>
      <c r="T25" s="13">
        <f t="shared" si="3"/>
        <v>26.285022281639925</v>
      </c>
      <c r="U25" s="13">
        <f t="shared" si="3"/>
        <v>26.135820545609551</v>
      </c>
      <c r="V25" s="13">
        <f t="shared" si="3"/>
        <v>27.219360669168854</v>
      </c>
      <c r="W25" s="13">
        <f t="shared" si="3"/>
        <v>28.621947415329764</v>
      </c>
      <c r="X25" s="13">
        <f t="shared" si="3"/>
        <v>29.241684459109731</v>
      </c>
      <c r="Y25" s="13">
        <f t="shared" si="3"/>
        <v>29.011825599805139</v>
      </c>
      <c r="Z25" s="13">
        <f t="shared" si="3"/>
        <v>27.614983447924629</v>
      </c>
      <c r="AA25" s="13">
        <f t="shared" si="3"/>
        <v>27.812003968253968</v>
      </c>
      <c r="AB25" s="13">
        <f t="shared" si="3"/>
        <v>25.839414983164986</v>
      </c>
      <c r="AC25" s="13">
        <f t="shared" si="3"/>
        <v>25.493336175049734</v>
      </c>
      <c r="AD25" s="13">
        <f t="shared" si="3"/>
        <v>25.193009377664108</v>
      </c>
      <c r="AE25" s="13">
        <f t="shared" si="3"/>
        <v>25.438624698067638</v>
      </c>
      <c r="AF25" s="13">
        <f t="shared" si="3"/>
        <v>24.895585565802957</v>
      </c>
      <c r="AG25" s="90">
        <f t="shared" si="3"/>
        <v>26.716047658709574</v>
      </c>
      <c r="AI25" s="5" t="s">
        <v>21</v>
      </c>
      <c r="AJ25" s="5" t="s">
        <v>21</v>
      </c>
    </row>
    <row r="26" spans="1:39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60" t="s">
        <v>21</v>
      </c>
      <c r="AF26" s="60"/>
      <c r="AG26" s="86"/>
      <c r="AK26" t="s">
        <v>21</v>
      </c>
    </row>
    <row r="27" spans="1:39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194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88"/>
      <c r="AF27" s="112"/>
      <c r="AG27" s="86"/>
      <c r="AI27" s="12" t="s">
        <v>21</v>
      </c>
    </row>
    <row r="28" spans="1:39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86"/>
      <c r="AJ28" s="12" t="s">
        <v>21</v>
      </c>
    </row>
    <row r="29" spans="1:39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86"/>
    </row>
    <row r="30" spans="1:39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54"/>
      <c r="AF30" s="54"/>
      <c r="AG30" s="86"/>
      <c r="AK30" s="12" t="s">
        <v>21</v>
      </c>
    </row>
    <row r="31" spans="1:39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55"/>
      <c r="AF31" s="55"/>
      <c r="AG31" s="86"/>
      <c r="AI31" t="s">
        <v>21</v>
      </c>
      <c r="AK31" s="12" t="s">
        <v>21</v>
      </c>
    </row>
    <row r="32" spans="1:39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87"/>
      <c r="AJ32" s="12" t="s">
        <v>21</v>
      </c>
      <c r="AK32" s="12" t="s">
        <v>21</v>
      </c>
    </row>
    <row r="33" spans="1:38" x14ac:dyDescent="0.2">
      <c r="AJ33" s="12" t="s">
        <v>21</v>
      </c>
    </row>
    <row r="34" spans="1:38" x14ac:dyDescent="0.2">
      <c r="AI34" s="12" t="s">
        <v>21</v>
      </c>
      <c r="AK34" s="12" t="s">
        <v>21</v>
      </c>
    </row>
    <row r="35" spans="1:38" x14ac:dyDescent="0.2">
      <c r="N35" s="2" t="s">
        <v>21</v>
      </c>
      <c r="AD35" s="2" t="s">
        <v>21</v>
      </c>
      <c r="AK35" s="12" t="s">
        <v>21</v>
      </c>
    </row>
    <row r="36" spans="1:38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2" t="s">
        <v>21</v>
      </c>
      <c r="AJ36" s="12" t="s">
        <v>21</v>
      </c>
      <c r="AK36" s="12" t="s">
        <v>21</v>
      </c>
    </row>
    <row r="37" spans="1:38" x14ac:dyDescent="0.2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2" t="s">
        <v>21</v>
      </c>
      <c r="W37" s="2" t="s">
        <v>21</v>
      </c>
      <c r="AG37" s="7" t="s">
        <v>21</v>
      </c>
      <c r="AJ37" s="12" t="s">
        <v>21</v>
      </c>
    </row>
    <row r="38" spans="1:38" x14ac:dyDescent="0.2">
      <c r="R38" s="2" t="s">
        <v>21</v>
      </c>
      <c r="Z38" s="2" t="s">
        <v>21</v>
      </c>
      <c r="AI38" t="s">
        <v>21</v>
      </c>
    </row>
    <row r="39" spans="1:38" x14ac:dyDescent="0.2">
      <c r="AB39" s="2" t="s">
        <v>21</v>
      </c>
    </row>
    <row r="40" spans="1:38" x14ac:dyDescent="0.2">
      <c r="L40" s="2" t="s">
        <v>21</v>
      </c>
      <c r="AG40" s="7" t="s">
        <v>21</v>
      </c>
    </row>
    <row r="41" spans="1:38" x14ac:dyDescent="0.2">
      <c r="W41" s="2" t="s">
        <v>21</v>
      </c>
    </row>
    <row r="42" spans="1:38" x14ac:dyDescent="0.2">
      <c r="I42" s="2" t="s">
        <v>21</v>
      </c>
    </row>
    <row r="43" spans="1:38" x14ac:dyDescent="0.2">
      <c r="AL43" s="12" t="s">
        <v>21</v>
      </c>
    </row>
    <row r="45" spans="1:38" x14ac:dyDescent="0.2">
      <c r="AE45" s="2" t="s">
        <v>21</v>
      </c>
    </row>
    <row r="47" spans="1:38" x14ac:dyDescent="0.2">
      <c r="AI47" t="s">
        <v>21</v>
      </c>
    </row>
  </sheetData>
  <mergeCells count="37">
    <mergeCell ref="B2:AG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AG3:AG4"/>
    <mergeCell ref="T27:X27"/>
    <mergeCell ref="T28:X28"/>
    <mergeCell ref="W3:W4"/>
    <mergeCell ref="AE3:AE4"/>
    <mergeCell ref="X3:X4"/>
    <mergeCell ref="AB3:AB4"/>
    <mergeCell ref="AC3:AC4"/>
    <mergeCell ref="AD3:AD4"/>
    <mergeCell ref="Y3:Y4"/>
    <mergeCell ref="Z3:Z4"/>
    <mergeCell ref="AA3:AA4"/>
    <mergeCell ref="AF3:A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tabSelected="1" zoomScale="90" zoomScaleNormal="90" workbookViewId="0">
      <selection activeCell="AK12" sqref="AK12"/>
    </sheetView>
  </sheetViews>
  <sheetFormatPr defaultRowHeight="12.75" x14ac:dyDescent="0.2"/>
  <cols>
    <col min="1" max="1" width="18.7109375" style="2" customWidth="1"/>
    <col min="2" max="3" width="7" style="2" customWidth="1"/>
    <col min="4" max="4" width="6.42578125" style="2" customWidth="1"/>
    <col min="5" max="5" width="6" style="2" customWidth="1"/>
    <col min="6" max="6" width="6.85546875" style="2" customWidth="1"/>
    <col min="7" max="7" width="6.140625" style="2" customWidth="1"/>
    <col min="8" max="8" width="7.28515625" style="2" customWidth="1"/>
    <col min="9" max="9" width="6.42578125" style="2" customWidth="1"/>
    <col min="10" max="10" width="6.140625" style="2" customWidth="1"/>
    <col min="11" max="12" width="6" style="2" customWidth="1"/>
    <col min="13" max="14" width="6.28515625" style="2" customWidth="1"/>
    <col min="15" max="15" width="6.5703125" style="2" customWidth="1"/>
    <col min="16" max="17" width="6" style="2" customWidth="1"/>
    <col min="18" max="18" width="6.28515625" style="2" customWidth="1"/>
    <col min="19" max="19" width="6.140625" style="2" customWidth="1"/>
    <col min="20" max="20" width="6.42578125" style="2" bestFit="1" customWidth="1"/>
    <col min="21" max="21" width="6.42578125" style="2" customWidth="1"/>
    <col min="22" max="22" width="5.5703125" style="2" customWidth="1"/>
    <col min="23" max="24" width="6.140625" style="2" customWidth="1"/>
    <col min="25" max="25" width="6.28515625" style="2" customWidth="1"/>
    <col min="26" max="26" width="6.140625" style="2" customWidth="1"/>
    <col min="27" max="27" width="6" style="2" customWidth="1"/>
    <col min="28" max="29" width="6.42578125" style="2" bestFit="1" customWidth="1"/>
    <col min="30" max="32" width="6.5703125" style="2" customWidth="1"/>
    <col min="33" max="33" width="8.28515625" style="7" customWidth="1"/>
    <col min="34" max="34" width="7.85546875" style="1" customWidth="1"/>
    <col min="35" max="35" width="15.28515625" style="10" customWidth="1"/>
  </cols>
  <sheetData>
    <row r="1" spans="1:38" ht="20.100000000000001" customHeight="1" x14ac:dyDescent="0.2">
      <c r="A1" s="148" t="s">
        <v>204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67"/>
    </row>
    <row r="2" spans="1:38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61"/>
      <c r="AG2" s="146"/>
      <c r="AH2" s="146"/>
      <c r="AI2" s="103"/>
    </row>
    <row r="3" spans="1:38" s="5" customFormat="1" ht="20.100000000000001" customHeight="1" x14ac:dyDescent="0.2">
      <c r="A3" s="151"/>
      <c r="B3" s="156">
        <v>1</v>
      </c>
      <c r="C3" s="156">
        <f>SUM(B3+1)</f>
        <v>2</v>
      </c>
      <c r="D3" s="156">
        <f t="shared" ref="D3:AD3" si="0">SUM(C3+1)</f>
        <v>3</v>
      </c>
      <c r="E3" s="156">
        <f t="shared" si="0"/>
        <v>4</v>
      </c>
      <c r="F3" s="156">
        <f t="shared" si="0"/>
        <v>5</v>
      </c>
      <c r="G3" s="156">
        <f t="shared" si="0"/>
        <v>6</v>
      </c>
      <c r="H3" s="156">
        <f t="shared" si="0"/>
        <v>7</v>
      </c>
      <c r="I3" s="156">
        <f t="shared" si="0"/>
        <v>8</v>
      </c>
      <c r="J3" s="156">
        <f t="shared" si="0"/>
        <v>9</v>
      </c>
      <c r="K3" s="156">
        <f t="shared" si="0"/>
        <v>10</v>
      </c>
      <c r="L3" s="156">
        <f t="shared" si="0"/>
        <v>11</v>
      </c>
      <c r="M3" s="156">
        <f t="shared" si="0"/>
        <v>12</v>
      </c>
      <c r="N3" s="156">
        <f t="shared" si="0"/>
        <v>13</v>
      </c>
      <c r="O3" s="156">
        <f t="shared" si="0"/>
        <v>14</v>
      </c>
      <c r="P3" s="156">
        <f t="shared" si="0"/>
        <v>15</v>
      </c>
      <c r="Q3" s="156">
        <f t="shared" si="0"/>
        <v>16</v>
      </c>
      <c r="R3" s="156">
        <f t="shared" si="0"/>
        <v>17</v>
      </c>
      <c r="S3" s="156">
        <f t="shared" si="0"/>
        <v>18</v>
      </c>
      <c r="T3" s="156">
        <f t="shared" si="0"/>
        <v>19</v>
      </c>
      <c r="U3" s="156">
        <f t="shared" si="0"/>
        <v>20</v>
      </c>
      <c r="V3" s="156">
        <f t="shared" si="0"/>
        <v>21</v>
      </c>
      <c r="W3" s="156">
        <f t="shared" si="0"/>
        <v>22</v>
      </c>
      <c r="X3" s="156">
        <f t="shared" si="0"/>
        <v>23</v>
      </c>
      <c r="Y3" s="156">
        <f t="shared" si="0"/>
        <v>24</v>
      </c>
      <c r="Z3" s="156">
        <f t="shared" si="0"/>
        <v>25</v>
      </c>
      <c r="AA3" s="156">
        <f t="shared" si="0"/>
        <v>26</v>
      </c>
      <c r="AB3" s="156">
        <f t="shared" si="0"/>
        <v>27</v>
      </c>
      <c r="AC3" s="156">
        <f t="shared" si="0"/>
        <v>28</v>
      </c>
      <c r="AD3" s="156">
        <f t="shared" si="0"/>
        <v>29</v>
      </c>
      <c r="AE3" s="180">
        <v>30</v>
      </c>
      <c r="AF3" s="143">
        <v>31</v>
      </c>
      <c r="AG3" s="120" t="s">
        <v>15</v>
      </c>
      <c r="AH3" s="105" t="s">
        <v>13</v>
      </c>
      <c r="AI3" s="111" t="s">
        <v>188</v>
      </c>
    </row>
    <row r="4" spans="1:38" s="5" customFormat="1" ht="20.100000000000001" customHeigh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60"/>
      <c r="AF4" s="144"/>
      <c r="AG4" s="114" t="s">
        <v>11</v>
      </c>
      <c r="AH4" s="106" t="s">
        <v>11</v>
      </c>
      <c r="AI4" s="102" t="s">
        <v>11</v>
      </c>
    </row>
    <row r="5" spans="1:38" s="5" customFormat="1" x14ac:dyDescent="0.2">
      <c r="A5" s="57" t="s">
        <v>16</v>
      </c>
      <c r="B5" s="11">
        <v>1.4</v>
      </c>
      <c r="C5" s="11">
        <v>3.8</v>
      </c>
      <c r="D5" s="11">
        <v>6</v>
      </c>
      <c r="E5" s="11">
        <v>2.6</v>
      </c>
      <c r="F5" s="11">
        <v>0.2</v>
      </c>
      <c r="G5" s="11">
        <v>29.799999999999997</v>
      </c>
      <c r="H5" s="11">
        <v>20.8</v>
      </c>
      <c r="I5" s="11">
        <v>0</v>
      </c>
      <c r="J5" s="11">
        <v>0</v>
      </c>
      <c r="K5" s="11">
        <v>0</v>
      </c>
      <c r="L5" s="11">
        <v>1.6</v>
      </c>
      <c r="M5" s="11">
        <v>4.4000000000000004</v>
      </c>
      <c r="N5" s="11">
        <v>3</v>
      </c>
      <c r="O5" s="11">
        <v>4.8</v>
      </c>
      <c r="P5" s="11">
        <v>0</v>
      </c>
      <c r="Q5" s="11">
        <v>0</v>
      </c>
      <c r="R5" s="11">
        <v>3.2</v>
      </c>
      <c r="S5" s="11">
        <v>19.600000000000001</v>
      </c>
      <c r="T5" s="11">
        <v>33.4</v>
      </c>
      <c r="U5" s="11">
        <v>3.8</v>
      </c>
      <c r="V5" s="11">
        <v>0</v>
      </c>
      <c r="W5" s="11">
        <v>0</v>
      </c>
      <c r="X5" s="11">
        <v>0</v>
      </c>
      <c r="Y5" s="11">
        <v>5</v>
      </c>
      <c r="Z5" s="11">
        <v>0</v>
      </c>
      <c r="AA5" s="11">
        <v>0</v>
      </c>
      <c r="AB5" s="11">
        <v>4.8000000000000007</v>
      </c>
      <c r="AC5" s="11">
        <v>0</v>
      </c>
      <c r="AD5" s="11">
        <v>25.400000000000002</v>
      </c>
      <c r="AE5" s="11">
        <v>10.199999999999999</v>
      </c>
      <c r="AF5" s="11">
        <v>90.600000000000023</v>
      </c>
      <c r="AG5" s="14">
        <f t="shared" ref="AG5" si="1">SUM(B5:AF5)</f>
        <v>274.40000000000003</v>
      </c>
      <c r="AH5" s="15">
        <f t="shared" ref="AH5" si="2">MAX(B5:AF5)</f>
        <v>90.600000000000023</v>
      </c>
      <c r="AI5" s="66">
        <f t="shared" ref="AI5" si="3">COUNTIF(B5:AF5,"=0,0")</f>
        <v>11</v>
      </c>
    </row>
    <row r="6" spans="1:38" x14ac:dyDescent="0.2">
      <c r="A6" s="57" t="s">
        <v>76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>
        <v>11.6</v>
      </c>
      <c r="AF6" s="11">
        <v>1.4</v>
      </c>
      <c r="AG6" s="14">
        <f t="shared" ref="AG6" si="4">SUM(B6:AF6)</f>
        <v>13</v>
      </c>
      <c r="AH6" s="15">
        <f t="shared" ref="AH6" si="5">MAX(B6:AF6)</f>
        <v>11.6</v>
      </c>
      <c r="AI6" s="66">
        <f t="shared" ref="AI6:AI7" si="6">COUNTIF(B6:AF6,"=0,0")</f>
        <v>29</v>
      </c>
    </row>
    <row r="7" spans="1:38" x14ac:dyDescent="0.2">
      <c r="A7" s="57" t="s">
        <v>216</v>
      </c>
      <c r="B7" s="184">
        <v>0</v>
      </c>
      <c r="C7" s="184">
        <v>0</v>
      </c>
      <c r="D7" s="184">
        <v>4.6000000000000005</v>
      </c>
      <c r="E7" s="184">
        <v>0.2</v>
      </c>
      <c r="F7" s="184">
        <v>0</v>
      </c>
      <c r="G7" s="184">
        <v>0</v>
      </c>
      <c r="H7" s="184">
        <v>0</v>
      </c>
      <c r="I7" s="184">
        <v>0</v>
      </c>
      <c r="J7" s="184">
        <v>0</v>
      </c>
      <c r="K7" s="184">
        <v>0</v>
      </c>
      <c r="L7" s="184">
        <v>0</v>
      </c>
      <c r="M7" s="184">
        <v>0</v>
      </c>
      <c r="N7" s="184">
        <v>3</v>
      </c>
      <c r="O7" s="184">
        <v>0.8</v>
      </c>
      <c r="P7" s="184">
        <v>0</v>
      </c>
      <c r="Q7" s="184">
        <v>0</v>
      </c>
      <c r="R7" s="184">
        <v>0</v>
      </c>
      <c r="S7" s="184">
        <v>0</v>
      </c>
      <c r="T7" s="184">
        <v>3</v>
      </c>
      <c r="U7" s="184">
        <v>0</v>
      </c>
      <c r="V7" s="184">
        <v>4.4000000000000004</v>
      </c>
      <c r="W7" s="184">
        <v>0</v>
      </c>
      <c r="X7" s="184">
        <v>0</v>
      </c>
      <c r="Y7" s="184">
        <v>0</v>
      </c>
      <c r="Z7" s="184">
        <v>20.2</v>
      </c>
      <c r="AA7" s="184">
        <v>0</v>
      </c>
      <c r="AB7" s="184">
        <v>72</v>
      </c>
      <c r="AC7" s="184">
        <v>0.8</v>
      </c>
      <c r="AD7" s="184">
        <v>0</v>
      </c>
      <c r="AE7" s="184">
        <v>0</v>
      </c>
      <c r="AF7" s="184">
        <v>0</v>
      </c>
      <c r="AG7" s="14">
        <f t="shared" ref="AG7:AG8" si="7">SUM(B7:AF7)</f>
        <v>109</v>
      </c>
      <c r="AH7" s="15">
        <f t="shared" ref="AH7:AH8" si="8">MAX(B7:AF7)</f>
        <v>72</v>
      </c>
      <c r="AI7" s="66">
        <f t="shared" si="6"/>
        <v>22</v>
      </c>
    </row>
    <row r="8" spans="1:38" x14ac:dyDescent="0.2">
      <c r="A8" s="57" t="s">
        <v>134</v>
      </c>
      <c r="B8" s="11">
        <v>0.2</v>
      </c>
      <c r="C8" s="11">
        <v>0</v>
      </c>
      <c r="D8" s="11">
        <v>4</v>
      </c>
      <c r="E8" s="11">
        <v>0.2</v>
      </c>
      <c r="F8" s="11">
        <v>0</v>
      </c>
      <c r="G8" s="11">
        <v>0</v>
      </c>
      <c r="H8" s="11">
        <v>0.60000000000000009</v>
      </c>
      <c r="I8" s="11">
        <v>0</v>
      </c>
      <c r="J8" s="11">
        <v>0</v>
      </c>
      <c r="K8" s="11">
        <v>9.4</v>
      </c>
      <c r="L8" s="11">
        <v>0.2</v>
      </c>
      <c r="M8" s="11">
        <v>0</v>
      </c>
      <c r="N8" s="11">
        <v>17</v>
      </c>
      <c r="O8" s="11">
        <v>0.2</v>
      </c>
      <c r="P8" s="11">
        <v>0</v>
      </c>
      <c r="Q8" s="11">
        <v>0</v>
      </c>
      <c r="R8" s="11">
        <v>0</v>
      </c>
      <c r="S8" s="11">
        <v>0</v>
      </c>
      <c r="T8" s="11">
        <v>7.4</v>
      </c>
      <c r="U8" s="11">
        <v>0.4</v>
      </c>
      <c r="V8" s="11">
        <v>0</v>
      </c>
      <c r="W8" s="11">
        <v>0</v>
      </c>
      <c r="X8" s="11">
        <v>0.2</v>
      </c>
      <c r="Y8" s="11">
        <v>0</v>
      </c>
      <c r="Z8" s="11">
        <v>0.2</v>
      </c>
      <c r="AA8" s="11">
        <v>0</v>
      </c>
      <c r="AB8" s="11">
        <v>6.3999999999999995</v>
      </c>
      <c r="AC8" s="11">
        <v>0</v>
      </c>
      <c r="AD8" s="11">
        <v>4.6000000000000005</v>
      </c>
      <c r="AE8" s="11">
        <v>15.2</v>
      </c>
      <c r="AF8" s="11">
        <v>60.800000000000011</v>
      </c>
      <c r="AG8" s="14">
        <f t="shared" si="7"/>
        <v>127.00000000000001</v>
      </c>
      <c r="AH8" s="15">
        <f t="shared" si="8"/>
        <v>60.800000000000011</v>
      </c>
      <c r="AI8" s="66">
        <f t="shared" ref="AI8:AI23" si="9">COUNTIF(B8:AF8,"=0,0")</f>
        <v>15</v>
      </c>
    </row>
    <row r="9" spans="1:38" x14ac:dyDescent="0.2">
      <c r="A9" s="57" t="s">
        <v>0</v>
      </c>
      <c r="B9" s="11">
        <v>0</v>
      </c>
      <c r="C9" s="11">
        <v>0</v>
      </c>
      <c r="D9" s="11">
        <v>35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8.4</v>
      </c>
      <c r="K9" s="11">
        <v>27.199999999999996</v>
      </c>
      <c r="L9" s="11">
        <v>0</v>
      </c>
      <c r="M9" s="11">
        <v>1.4</v>
      </c>
      <c r="N9" s="11">
        <v>0</v>
      </c>
      <c r="O9" s="11">
        <v>2.6</v>
      </c>
      <c r="P9" s="11">
        <v>0</v>
      </c>
      <c r="Q9" s="11">
        <v>0.2</v>
      </c>
      <c r="R9" s="11">
        <v>0</v>
      </c>
      <c r="S9" s="11">
        <v>10.8</v>
      </c>
      <c r="T9" s="11">
        <v>2.2000000000000002</v>
      </c>
      <c r="U9" s="11">
        <v>0.2</v>
      </c>
      <c r="V9" s="11">
        <v>0.2</v>
      </c>
      <c r="W9" s="11">
        <v>0.2</v>
      </c>
      <c r="X9" s="11">
        <v>0</v>
      </c>
      <c r="Y9" s="11">
        <v>0</v>
      </c>
      <c r="Z9" s="11">
        <v>16</v>
      </c>
      <c r="AA9" s="11">
        <v>0</v>
      </c>
      <c r="AB9" s="11">
        <v>0</v>
      </c>
      <c r="AC9" s="11">
        <v>0.4</v>
      </c>
      <c r="AD9" s="11">
        <v>1</v>
      </c>
      <c r="AE9" s="11">
        <v>8.6</v>
      </c>
      <c r="AF9" s="11">
        <v>2.2000000000000002</v>
      </c>
      <c r="AG9" s="14">
        <f t="shared" ref="AG8:AG23" si="10">SUM(B9:AF9)</f>
        <v>116.60000000000001</v>
      </c>
      <c r="AH9" s="15">
        <f t="shared" ref="AH8:AH23" si="11">MAX(B9:AF9)</f>
        <v>35</v>
      </c>
      <c r="AI9" s="66">
        <f t="shared" si="9"/>
        <v>15</v>
      </c>
      <c r="AK9" s="12" t="s">
        <v>21</v>
      </c>
    </row>
    <row r="10" spans="1:38" x14ac:dyDescent="0.2">
      <c r="A10" s="57" t="s">
        <v>1</v>
      </c>
      <c r="B10" s="11" t="s">
        <v>189</v>
      </c>
      <c r="C10" s="11" t="s">
        <v>189</v>
      </c>
      <c r="D10" s="11">
        <v>1.4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0</v>
      </c>
      <c r="AB10" s="11">
        <v>0</v>
      </c>
      <c r="AC10" s="11" t="s">
        <v>189</v>
      </c>
      <c r="AD10" s="11" t="s">
        <v>189</v>
      </c>
      <c r="AE10" s="11" t="s">
        <v>189</v>
      </c>
      <c r="AF10" s="11">
        <v>0</v>
      </c>
      <c r="AG10" s="14">
        <f t="shared" si="10"/>
        <v>1.4</v>
      </c>
      <c r="AH10" s="15">
        <f t="shared" si="11"/>
        <v>1.4</v>
      </c>
      <c r="AI10" s="66">
        <f t="shared" si="9"/>
        <v>3</v>
      </c>
      <c r="AJ10" s="12" t="s">
        <v>21</v>
      </c>
      <c r="AK10" s="12" t="s">
        <v>21</v>
      </c>
    </row>
    <row r="11" spans="1:38" x14ac:dyDescent="0.2">
      <c r="A11" s="57" t="s">
        <v>18</v>
      </c>
      <c r="B11" s="11" t="s">
        <v>189</v>
      </c>
      <c r="C11" s="11" t="s">
        <v>189</v>
      </c>
      <c r="D11" s="11" t="s">
        <v>189</v>
      </c>
      <c r="E11" s="11" t="s">
        <v>189</v>
      </c>
      <c r="F11" s="11" t="s">
        <v>189</v>
      </c>
      <c r="G11" s="11" t="s">
        <v>189</v>
      </c>
      <c r="H11" s="11" t="s">
        <v>189</v>
      </c>
      <c r="I11" s="11" t="s">
        <v>189</v>
      </c>
      <c r="J11" s="11" t="s">
        <v>189</v>
      </c>
      <c r="K11" s="11" t="s">
        <v>189</v>
      </c>
      <c r="L11" s="11" t="s">
        <v>189</v>
      </c>
      <c r="M11" s="11" t="s">
        <v>189</v>
      </c>
      <c r="N11" s="11" t="s">
        <v>189</v>
      </c>
      <c r="O11" s="11" t="s">
        <v>189</v>
      </c>
      <c r="P11" s="11" t="s">
        <v>189</v>
      </c>
      <c r="Q11" s="11" t="s">
        <v>189</v>
      </c>
      <c r="R11" s="11" t="s">
        <v>189</v>
      </c>
      <c r="S11" s="11" t="s">
        <v>189</v>
      </c>
      <c r="T11" s="11" t="s">
        <v>189</v>
      </c>
      <c r="U11" s="11" t="s">
        <v>189</v>
      </c>
      <c r="V11" s="11" t="s">
        <v>189</v>
      </c>
      <c r="W11" s="11" t="s">
        <v>189</v>
      </c>
      <c r="X11" s="11" t="s">
        <v>189</v>
      </c>
      <c r="Y11" s="11" t="s">
        <v>189</v>
      </c>
      <c r="Z11" s="11" t="s">
        <v>189</v>
      </c>
      <c r="AA11" s="11" t="s">
        <v>189</v>
      </c>
      <c r="AB11" s="11" t="s">
        <v>189</v>
      </c>
      <c r="AC11" s="11" t="s">
        <v>189</v>
      </c>
      <c r="AD11" s="11" t="s">
        <v>189</v>
      </c>
      <c r="AE11" s="11" t="s">
        <v>189</v>
      </c>
      <c r="AF11" s="11" t="s">
        <v>189</v>
      </c>
      <c r="AG11" s="14" t="s">
        <v>189</v>
      </c>
      <c r="AH11" s="15" t="s">
        <v>189</v>
      </c>
      <c r="AI11" s="66" t="s">
        <v>189</v>
      </c>
    </row>
    <row r="12" spans="1:38" x14ac:dyDescent="0.2">
      <c r="A12" s="57" t="s">
        <v>2</v>
      </c>
      <c r="B12" s="11" t="s">
        <v>189</v>
      </c>
      <c r="C12" s="11" t="s">
        <v>189</v>
      </c>
      <c r="D12" s="11" t="s">
        <v>189</v>
      </c>
      <c r="E12" s="11" t="s">
        <v>189</v>
      </c>
      <c r="F12" s="11" t="s">
        <v>189</v>
      </c>
      <c r="G12" s="11" t="s">
        <v>189</v>
      </c>
      <c r="H12" s="11" t="s">
        <v>189</v>
      </c>
      <c r="I12" s="11" t="s">
        <v>189</v>
      </c>
      <c r="J12" s="11" t="s">
        <v>189</v>
      </c>
      <c r="K12" s="11" t="s">
        <v>189</v>
      </c>
      <c r="L12" s="11" t="s">
        <v>189</v>
      </c>
      <c r="M12" s="11" t="s">
        <v>189</v>
      </c>
      <c r="N12" s="11" t="s">
        <v>189</v>
      </c>
      <c r="O12" s="11" t="s">
        <v>189</v>
      </c>
      <c r="P12" s="11" t="s">
        <v>189</v>
      </c>
      <c r="Q12" s="11" t="s">
        <v>189</v>
      </c>
      <c r="R12" s="11" t="s">
        <v>189</v>
      </c>
      <c r="S12" s="11" t="s">
        <v>189</v>
      </c>
      <c r="T12" s="11" t="s">
        <v>189</v>
      </c>
      <c r="U12" s="11" t="s">
        <v>189</v>
      </c>
      <c r="V12" s="11" t="s">
        <v>189</v>
      </c>
      <c r="W12" s="11" t="s">
        <v>189</v>
      </c>
      <c r="X12" s="11" t="s">
        <v>189</v>
      </c>
      <c r="Y12" s="11" t="s">
        <v>189</v>
      </c>
      <c r="Z12" s="11" t="s">
        <v>189</v>
      </c>
      <c r="AA12" s="11" t="s">
        <v>189</v>
      </c>
      <c r="AB12" s="11" t="s">
        <v>189</v>
      </c>
      <c r="AC12" s="11" t="s">
        <v>189</v>
      </c>
      <c r="AD12" s="11" t="s">
        <v>189</v>
      </c>
      <c r="AE12" s="11" t="s">
        <v>189</v>
      </c>
      <c r="AF12" s="11" t="s">
        <v>189</v>
      </c>
      <c r="AG12" s="14" t="s">
        <v>189</v>
      </c>
      <c r="AH12" s="15" t="s">
        <v>189</v>
      </c>
      <c r="AI12" s="66" t="s">
        <v>189</v>
      </c>
    </row>
    <row r="13" spans="1:38" x14ac:dyDescent="0.2">
      <c r="A13" s="57" t="s">
        <v>135</v>
      </c>
      <c r="B13" s="11">
        <v>0</v>
      </c>
      <c r="C13" s="11">
        <v>0</v>
      </c>
      <c r="D13" s="11">
        <v>35</v>
      </c>
      <c r="E13" s="11">
        <v>2.8</v>
      </c>
      <c r="F13" s="11">
        <v>0</v>
      </c>
      <c r="G13" s="11">
        <v>0</v>
      </c>
      <c r="H13" s="11">
        <v>0</v>
      </c>
      <c r="I13" s="11">
        <v>0.8</v>
      </c>
      <c r="J13" s="11">
        <v>8.7999999999999989</v>
      </c>
      <c r="K13" s="11">
        <v>0.8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4">
        <f t="shared" si="10"/>
        <v>48.199999999999989</v>
      </c>
      <c r="AH13" s="15">
        <f t="shared" si="11"/>
        <v>35</v>
      </c>
      <c r="AI13" s="66">
        <f t="shared" si="9"/>
        <v>10</v>
      </c>
      <c r="AJ13" s="12" t="s">
        <v>21</v>
      </c>
    </row>
    <row r="14" spans="1:38" x14ac:dyDescent="0.2">
      <c r="A14" s="57" t="s">
        <v>17</v>
      </c>
      <c r="B14" s="11" t="s">
        <v>189</v>
      </c>
      <c r="C14" s="11" t="s">
        <v>189</v>
      </c>
      <c r="D14" s="11" t="s">
        <v>189</v>
      </c>
      <c r="E14" s="11" t="s">
        <v>189</v>
      </c>
      <c r="F14" s="11" t="s">
        <v>189</v>
      </c>
      <c r="G14" s="11" t="s">
        <v>189</v>
      </c>
      <c r="H14" s="11" t="s">
        <v>189</v>
      </c>
      <c r="I14" s="11" t="s">
        <v>189</v>
      </c>
      <c r="J14" s="11" t="s">
        <v>189</v>
      </c>
      <c r="K14" s="11" t="s">
        <v>189</v>
      </c>
      <c r="L14" s="11" t="s">
        <v>189</v>
      </c>
      <c r="M14" s="11" t="s">
        <v>189</v>
      </c>
      <c r="N14" s="11" t="s">
        <v>189</v>
      </c>
      <c r="O14" s="11" t="s">
        <v>189</v>
      </c>
      <c r="P14" s="11" t="s">
        <v>189</v>
      </c>
      <c r="Q14" s="11" t="s">
        <v>189</v>
      </c>
      <c r="R14" s="11" t="s">
        <v>189</v>
      </c>
      <c r="S14" s="11" t="s">
        <v>189</v>
      </c>
      <c r="T14" s="11" t="s">
        <v>189</v>
      </c>
      <c r="U14" s="11" t="s">
        <v>189</v>
      </c>
      <c r="V14" s="11" t="s">
        <v>189</v>
      </c>
      <c r="W14" s="11" t="s">
        <v>189</v>
      </c>
      <c r="X14" s="11" t="s">
        <v>189</v>
      </c>
      <c r="Y14" s="11" t="s">
        <v>189</v>
      </c>
      <c r="Z14" s="11" t="s">
        <v>189</v>
      </c>
      <c r="AA14" s="11" t="s">
        <v>189</v>
      </c>
      <c r="AB14" s="11" t="s">
        <v>189</v>
      </c>
      <c r="AC14" s="11" t="s">
        <v>189</v>
      </c>
      <c r="AD14" s="11" t="s">
        <v>189</v>
      </c>
      <c r="AE14" s="11" t="s">
        <v>189</v>
      </c>
      <c r="AF14" s="11" t="s">
        <v>189</v>
      </c>
      <c r="AG14" s="14" t="s">
        <v>189</v>
      </c>
      <c r="AH14" s="15" t="s">
        <v>189</v>
      </c>
      <c r="AI14" s="66" t="s">
        <v>189</v>
      </c>
    </row>
    <row r="15" spans="1:38" x14ac:dyDescent="0.2">
      <c r="A15" s="57" t="s">
        <v>136</v>
      </c>
      <c r="B15" s="11">
        <v>0</v>
      </c>
      <c r="C15" s="11">
        <v>0</v>
      </c>
      <c r="D15" s="11">
        <v>0</v>
      </c>
      <c r="E15" s="11">
        <v>5</v>
      </c>
      <c r="F15" s="11">
        <v>0.2</v>
      </c>
      <c r="G15" s="11">
        <v>0</v>
      </c>
      <c r="H15" s="11">
        <v>6.6000000000000005</v>
      </c>
      <c r="I15" s="11">
        <v>0.2</v>
      </c>
      <c r="J15" s="11">
        <v>10.6</v>
      </c>
      <c r="K15" s="11">
        <v>0</v>
      </c>
      <c r="L15" s="11">
        <v>0</v>
      </c>
      <c r="M15" s="11">
        <v>3.2</v>
      </c>
      <c r="N15" s="11">
        <v>0</v>
      </c>
      <c r="O15" s="11">
        <v>1.2</v>
      </c>
      <c r="P15" s="11">
        <v>0.2</v>
      </c>
      <c r="Q15" s="11">
        <v>0</v>
      </c>
      <c r="R15" s="11">
        <v>0</v>
      </c>
      <c r="S15" s="11">
        <v>0</v>
      </c>
      <c r="T15" s="11">
        <v>1.7999999999999998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1.6</v>
      </c>
      <c r="AB15" s="11">
        <v>10.600000000000001</v>
      </c>
      <c r="AC15" s="11">
        <v>55.2</v>
      </c>
      <c r="AD15" s="11">
        <v>0</v>
      </c>
      <c r="AE15" s="11">
        <v>0</v>
      </c>
      <c r="AF15" s="11">
        <v>0.2</v>
      </c>
      <c r="AG15" s="14">
        <f t="shared" si="10"/>
        <v>96.600000000000009</v>
      </c>
      <c r="AH15" s="15">
        <f t="shared" si="11"/>
        <v>55.2</v>
      </c>
      <c r="AI15" s="66">
        <f t="shared" si="9"/>
        <v>18</v>
      </c>
      <c r="AJ15" s="12" t="s">
        <v>21</v>
      </c>
    </row>
    <row r="16" spans="1:38" x14ac:dyDescent="0.2">
      <c r="A16" s="57" t="s">
        <v>137</v>
      </c>
      <c r="B16" s="11">
        <v>0</v>
      </c>
      <c r="C16" s="11">
        <v>0</v>
      </c>
      <c r="D16" s="11">
        <v>4.8000000000000007</v>
      </c>
      <c r="E16" s="11">
        <v>0.4</v>
      </c>
      <c r="F16" s="11">
        <v>28.4</v>
      </c>
      <c r="G16" s="11">
        <v>0</v>
      </c>
      <c r="H16" s="11">
        <v>16</v>
      </c>
      <c r="I16" s="11">
        <v>0.2</v>
      </c>
      <c r="J16" s="11">
        <v>0</v>
      </c>
      <c r="K16" s="11">
        <v>0</v>
      </c>
      <c r="L16" s="11">
        <v>0</v>
      </c>
      <c r="M16" s="11">
        <v>11</v>
      </c>
      <c r="N16" s="11">
        <v>9</v>
      </c>
      <c r="O16" s="11">
        <v>0.2</v>
      </c>
      <c r="P16" s="11">
        <v>0</v>
      </c>
      <c r="Q16" s="11">
        <v>0</v>
      </c>
      <c r="R16" s="11">
        <v>0</v>
      </c>
      <c r="S16" s="11">
        <v>0</v>
      </c>
      <c r="T16" s="11">
        <v>2.8</v>
      </c>
      <c r="U16" s="11">
        <v>16.399999999999999</v>
      </c>
      <c r="V16" s="11">
        <v>0.2</v>
      </c>
      <c r="W16" s="11">
        <v>0</v>
      </c>
      <c r="X16" s="11">
        <v>0</v>
      </c>
      <c r="Y16" s="11">
        <v>0</v>
      </c>
      <c r="Z16" s="11">
        <v>19</v>
      </c>
      <c r="AA16" s="11">
        <v>0</v>
      </c>
      <c r="AB16" s="11">
        <v>0.8</v>
      </c>
      <c r="AC16" s="11">
        <v>0.4</v>
      </c>
      <c r="AD16" s="11">
        <v>20.799999999999997</v>
      </c>
      <c r="AE16" s="11">
        <v>0.2</v>
      </c>
      <c r="AF16" s="11">
        <v>0.4</v>
      </c>
      <c r="AG16" s="14">
        <f t="shared" si="10"/>
        <v>131.00000000000003</v>
      </c>
      <c r="AH16" s="15">
        <f t="shared" si="11"/>
        <v>28.4</v>
      </c>
      <c r="AI16" s="66">
        <f t="shared" si="9"/>
        <v>14</v>
      </c>
      <c r="AL16" s="12" t="s">
        <v>21</v>
      </c>
    </row>
    <row r="17" spans="1:37" x14ac:dyDescent="0.2">
      <c r="A17" s="57" t="s">
        <v>112</v>
      </c>
      <c r="B17" s="11">
        <v>0</v>
      </c>
      <c r="C17" s="11">
        <v>0</v>
      </c>
      <c r="D17" s="11">
        <v>1.4</v>
      </c>
      <c r="E17" s="11">
        <v>0.2</v>
      </c>
      <c r="F17" s="11">
        <v>0.2</v>
      </c>
      <c r="G17" s="11">
        <v>0.2</v>
      </c>
      <c r="H17" s="11" t="s">
        <v>189</v>
      </c>
      <c r="I17" s="11">
        <v>0</v>
      </c>
      <c r="J17" s="11">
        <v>0</v>
      </c>
      <c r="K17" s="11">
        <v>0</v>
      </c>
      <c r="L17" s="11">
        <v>0</v>
      </c>
      <c r="M17" s="11">
        <v>20.2</v>
      </c>
      <c r="N17" s="11">
        <v>0</v>
      </c>
      <c r="O17" s="11">
        <v>0</v>
      </c>
      <c r="P17" s="11">
        <v>0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>
        <f t="shared" si="10"/>
        <v>22.2</v>
      </c>
      <c r="AH17" s="15">
        <f t="shared" si="11"/>
        <v>20.2</v>
      </c>
      <c r="AI17" s="66">
        <f t="shared" si="9"/>
        <v>9</v>
      </c>
    </row>
    <row r="18" spans="1:37" x14ac:dyDescent="0.2">
      <c r="A18" s="57" t="s">
        <v>214</v>
      </c>
      <c r="B18" s="11">
        <v>0</v>
      </c>
      <c r="C18" s="11">
        <v>0</v>
      </c>
      <c r="D18" s="11">
        <v>0</v>
      </c>
      <c r="E18" s="11">
        <v>0</v>
      </c>
      <c r="F18" s="11">
        <v>9.1999999999999993</v>
      </c>
      <c r="G18" s="11">
        <v>7.4</v>
      </c>
      <c r="H18" s="11">
        <v>42</v>
      </c>
      <c r="I18" s="11">
        <v>2.6</v>
      </c>
      <c r="J18" s="11">
        <v>0</v>
      </c>
      <c r="K18" s="11">
        <v>0</v>
      </c>
      <c r="L18" s="11">
        <v>30.2</v>
      </c>
      <c r="M18" s="11">
        <v>0</v>
      </c>
      <c r="N18" s="11">
        <v>0</v>
      </c>
      <c r="O18" s="11">
        <v>6.4</v>
      </c>
      <c r="P18" s="11">
        <v>0</v>
      </c>
      <c r="Q18" s="11">
        <v>0</v>
      </c>
      <c r="R18" s="11">
        <v>0</v>
      </c>
      <c r="S18" s="11">
        <v>0</v>
      </c>
      <c r="T18" s="11">
        <v>0.6</v>
      </c>
      <c r="U18" s="11">
        <v>0</v>
      </c>
      <c r="V18" s="11">
        <v>0</v>
      </c>
      <c r="W18" s="11">
        <v>0</v>
      </c>
      <c r="X18" s="11" t="s">
        <v>189</v>
      </c>
      <c r="Y18" s="11">
        <v>0</v>
      </c>
      <c r="Z18" s="11">
        <v>5.4</v>
      </c>
      <c r="AA18" s="11">
        <v>3</v>
      </c>
      <c r="AB18" s="11">
        <v>24.4</v>
      </c>
      <c r="AC18" s="11">
        <v>0</v>
      </c>
      <c r="AD18" s="11">
        <v>6.8</v>
      </c>
      <c r="AE18" s="11">
        <v>0</v>
      </c>
      <c r="AF18" s="11">
        <v>88</v>
      </c>
      <c r="AG18" s="14">
        <f t="shared" si="10"/>
        <v>226.00000000000003</v>
      </c>
      <c r="AH18" s="15">
        <f t="shared" si="11"/>
        <v>88</v>
      </c>
      <c r="AI18" s="66">
        <f t="shared" si="9"/>
        <v>18</v>
      </c>
    </row>
    <row r="19" spans="1:37" x14ac:dyDescent="0.2">
      <c r="A19" s="57" t="s">
        <v>3</v>
      </c>
      <c r="B19" s="11" t="s">
        <v>189</v>
      </c>
      <c r="C19" s="11" t="s">
        <v>189</v>
      </c>
      <c r="D19" s="11" t="s">
        <v>189</v>
      </c>
      <c r="E19" s="11" t="s">
        <v>189</v>
      </c>
      <c r="F19" s="11" t="s">
        <v>189</v>
      </c>
      <c r="G19" s="11" t="s">
        <v>189</v>
      </c>
      <c r="H19" s="11" t="s">
        <v>189</v>
      </c>
      <c r="I19" s="11" t="s">
        <v>189</v>
      </c>
      <c r="J19" s="11" t="s">
        <v>189</v>
      </c>
      <c r="K19" s="11" t="s">
        <v>189</v>
      </c>
      <c r="L19" s="11" t="s">
        <v>189</v>
      </c>
      <c r="M19" s="11" t="s">
        <v>189</v>
      </c>
      <c r="N19" s="11" t="s">
        <v>189</v>
      </c>
      <c r="O19" s="11" t="s">
        <v>189</v>
      </c>
      <c r="P19" s="11" t="s">
        <v>189</v>
      </c>
      <c r="Q19" s="11" t="s">
        <v>189</v>
      </c>
      <c r="R19" s="11" t="s">
        <v>189</v>
      </c>
      <c r="S19" s="11" t="s">
        <v>189</v>
      </c>
      <c r="T19" s="11" t="s">
        <v>189</v>
      </c>
      <c r="U19" s="11" t="s">
        <v>189</v>
      </c>
      <c r="V19" s="11" t="s">
        <v>189</v>
      </c>
      <c r="W19" s="11" t="s">
        <v>189</v>
      </c>
      <c r="X19" s="11" t="s">
        <v>189</v>
      </c>
      <c r="Y19" s="11" t="s">
        <v>189</v>
      </c>
      <c r="Z19" s="11" t="s">
        <v>189</v>
      </c>
      <c r="AA19" s="11" t="s">
        <v>189</v>
      </c>
      <c r="AB19" s="11" t="s">
        <v>189</v>
      </c>
      <c r="AC19" s="11" t="s">
        <v>189</v>
      </c>
      <c r="AD19" s="11" t="s">
        <v>189</v>
      </c>
      <c r="AE19" s="11" t="s">
        <v>189</v>
      </c>
      <c r="AF19" s="11" t="s">
        <v>189</v>
      </c>
      <c r="AG19" s="14" t="s">
        <v>189</v>
      </c>
      <c r="AH19" s="15" t="s">
        <v>189</v>
      </c>
      <c r="AI19" s="66" t="s">
        <v>189</v>
      </c>
      <c r="AJ19" s="12" t="s">
        <v>21</v>
      </c>
    </row>
    <row r="20" spans="1:37" x14ac:dyDescent="0.2">
      <c r="A20" s="57" t="s">
        <v>138</v>
      </c>
      <c r="B20" s="11">
        <v>0.4</v>
      </c>
      <c r="C20" s="11">
        <v>0.4</v>
      </c>
      <c r="D20" s="11">
        <v>0.6</v>
      </c>
      <c r="E20" s="11">
        <v>2.8</v>
      </c>
      <c r="F20" s="11">
        <v>21</v>
      </c>
      <c r="G20" s="11">
        <v>3.4000000000000004</v>
      </c>
      <c r="H20" s="11">
        <v>0.60000000000000009</v>
      </c>
      <c r="I20" s="11">
        <v>0</v>
      </c>
      <c r="J20" s="11">
        <v>0</v>
      </c>
      <c r="K20" s="11">
        <v>0</v>
      </c>
      <c r="L20" s="11">
        <v>33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1.8</v>
      </c>
      <c r="U20" s="11">
        <v>0.2</v>
      </c>
      <c r="V20" s="11">
        <v>0.4</v>
      </c>
      <c r="W20" s="11">
        <v>0</v>
      </c>
      <c r="X20" s="11">
        <v>0</v>
      </c>
      <c r="Y20" s="11">
        <v>0</v>
      </c>
      <c r="Z20" s="11">
        <v>0.4</v>
      </c>
      <c r="AA20" s="11">
        <v>0</v>
      </c>
      <c r="AB20" s="11">
        <v>48.8</v>
      </c>
      <c r="AC20" s="11">
        <v>7.8</v>
      </c>
      <c r="AD20" s="11">
        <v>59</v>
      </c>
      <c r="AE20" s="11">
        <v>6.2000000000000011</v>
      </c>
      <c r="AF20" s="11">
        <v>3.8000000000000003</v>
      </c>
      <c r="AG20" s="14">
        <f t="shared" si="10"/>
        <v>190.60000000000002</v>
      </c>
      <c r="AH20" s="15">
        <f t="shared" si="11"/>
        <v>59</v>
      </c>
      <c r="AI20" s="66">
        <f t="shared" si="9"/>
        <v>14</v>
      </c>
    </row>
    <row r="21" spans="1:37" x14ac:dyDescent="0.2">
      <c r="A21" s="57" t="s">
        <v>4</v>
      </c>
      <c r="B21" s="11">
        <v>0</v>
      </c>
      <c r="C21" s="11">
        <v>0</v>
      </c>
      <c r="D21" s="11">
        <v>0.8</v>
      </c>
      <c r="E21" s="11">
        <v>2.6000000000000005</v>
      </c>
      <c r="F21" s="11">
        <v>0.4</v>
      </c>
      <c r="G21" s="11">
        <v>0.4</v>
      </c>
      <c r="H21" s="11">
        <v>0.2</v>
      </c>
      <c r="I21" s="11">
        <v>0</v>
      </c>
      <c r="J21" s="11">
        <v>0.4</v>
      </c>
      <c r="K21" s="11">
        <v>0</v>
      </c>
      <c r="L21" s="11">
        <v>0</v>
      </c>
      <c r="M21" s="11">
        <v>0</v>
      </c>
      <c r="N21" s="11">
        <v>0.2</v>
      </c>
      <c r="O21" s="11">
        <v>0.2</v>
      </c>
      <c r="P21" s="11">
        <v>0</v>
      </c>
      <c r="Q21" s="11">
        <v>0.2</v>
      </c>
      <c r="R21" s="11">
        <v>0.2</v>
      </c>
      <c r="S21" s="11">
        <v>0.2</v>
      </c>
      <c r="T21" s="11">
        <v>0</v>
      </c>
      <c r="U21" s="11">
        <v>0.2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0.4</v>
      </c>
      <c r="AC21" s="11">
        <v>1.2</v>
      </c>
      <c r="AD21" s="11">
        <v>0.2</v>
      </c>
      <c r="AE21" s="11">
        <v>0</v>
      </c>
      <c r="AF21" s="11">
        <v>0.2</v>
      </c>
      <c r="AG21" s="14">
        <f t="shared" si="10"/>
        <v>8.0000000000000018</v>
      </c>
      <c r="AH21" s="15">
        <f t="shared" si="11"/>
        <v>2.6000000000000005</v>
      </c>
      <c r="AI21" s="66">
        <f t="shared" si="9"/>
        <v>15</v>
      </c>
    </row>
    <row r="22" spans="1:37" x14ac:dyDescent="0.2">
      <c r="A22" s="57" t="s">
        <v>125</v>
      </c>
      <c r="B22" s="11">
        <v>0</v>
      </c>
      <c r="C22" s="11">
        <v>9.1999999999999993</v>
      </c>
      <c r="D22" s="11">
        <v>2.6</v>
      </c>
      <c r="E22" s="11">
        <v>1</v>
      </c>
      <c r="F22" s="11">
        <v>1.2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0.60000000000000009</v>
      </c>
      <c r="M22" s="11">
        <v>45.400000000000006</v>
      </c>
      <c r="N22" s="11">
        <v>0.2</v>
      </c>
      <c r="O22" s="11">
        <v>0.8</v>
      </c>
      <c r="P22" s="11">
        <v>0</v>
      </c>
      <c r="Q22" s="11">
        <v>21.6</v>
      </c>
      <c r="R22" s="11">
        <v>5.6000000000000005</v>
      </c>
      <c r="S22" s="11">
        <v>0.2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49</v>
      </c>
      <c r="AC22" s="11">
        <v>0.2</v>
      </c>
      <c r="AD22" s="11">
        <v>48.999999999999993</v>
      </c>
      <c r="AE22" s="11">
        <v>58.199999999999996</v>
      </c>
      <c r="AF22" s="11">
        <v>0.4</v>
      </c>
      <c r="AG22" s="14">
        <f t="shared" si="10"/>
        <v>246.19999999999996</v>
      </c>
      <c r="AH22" s="15">
        <f t="shared" si="11"/>
        <v>58.199999999999996</v>
      </c>
      <c r="AI22" s="66">
        <f t="shared" si="9"/>
        <v>14</v>
      </c>
      <c r="AK22" s="12" t="s">
        <v>21</v>
      </c>
    </row>
    <row r="23" spans="1:37" x14ac:dyDescent="0.2">
      <c r="A23" s="57" t="s">
        <v>8</v>
      </c>
      <c r="B23" s="11">
        <v>0</v>
      </c>
      <c r="C23" s="11">
        <v>0</v>
      </c>
      <c r="D23" s="11">
        <v>6.6000000000000005</v>
      </c>
      <c r="E23" s="11">
        <v>0.2</v>
      </c>
      <c r="F23" s="11">
        <v>1.4</v>
      </c>
      <c r="G23" s="11">
        <v>11.4</v>
      </c>
      <c r="H23" s="11">
        <v>0</v>
      </c>
      <c r="I23" s="11">
        <v>1.8</v>
      </c>
      <c r="J23" s="11">
        <v>0</v>
      </c>
      <c r="K23" s="11">
        <v>0</v>
      </c>
      <c r="L23" s="11">
        <v>0</v>
      </c>
      <c r="M23" s="11">
        <v>48.8</v>
      </c>
      <c r="N23" s="11">
        <v>1.4</v>
      </c>
      <c r="O23" s="11">
        <v>0.4</v>
      </c>
      <c r="P23" s="11">
        <v>0</v>
      </c>
      <c r="Q23" s="11">
        <v>0</v>
      </c>
      <c r="R23" s="11">
        <v>0</v>
      </c>
      <c r="S23" s="11">
        <v>0</v>
      </c>
      <c r="T23" s="11">
        <v>0.4</v>
      </c>
      <c r="U23" s="11">
        <v>2</v>
      </c>
      <c r="V23" s="11">
        <v>0</v>
      </c>
      <c r="W23" s="11">
        <v>0.2</v>
      </c>
      <c r="X23" s="11">
        <v>0</v>
      </c>
      <c r="Y23" s="11">
        <v>3</v>
      </c>
      <c r="Z23" s="11">
        <v>0</v>
      </c>
      <c r="AA23" s="11">
        <v>0</v>
      </c>
      <c r="AB23" s="11">
        <v>0</v>
      </c>
      <c r="AC23" s="11">
        <v>0</v>
      </c>
      <c r="AD23" s="11">
        <v>8.7999999999999989</v>
      </c>
      <c r="AE23" s="11">
        <v>0.4</v>
      </c>
      <c r="AF23" s="11">
        <v>0</v>
      </c>
      <c r="AG23" s="14">
        <f t="shared" si="10"/>
        <v>86.800000000000026</v>
      </c>
      <c r="AH23" s="15">
        <f t="shared" si="11"/>
        <v>48.8</v>
      </c>
      <c r="AI23" s="66">
        <f t="shared" si="9"/>
        <v>17</v>
      </c>
    </row>
    <row r="24" spans="1:37" x14ac:dyDescent="0.2">
      <c r="A24" s="57" t="s">
        <v>5</v>
      </c>
      <c r="B24" s="11" t="s">
        <v>189</v>
      </c>
      <c r="C24" s="11" t="s">
        <v>189</v>
      </c>
      <c r="D24" s="11" t="s">
        <v>189</v>
      </c>
      <c r="E24" s="11" t="s">
        <v>189</v>
      </c>
      <c r="F24" s="11" t="s">
        <v>189</v>
      </c>
      <c r="G24" s="11" t="s">
        <v>189</v>
      </c>
      <c r="H24" s="11" t="s">
        <v>189</v>
      </c>
      <c r="I24" s="11" t="s">
        <v>189</v>
      </c>
      <c r="J24" s="11" t="s">
        <v>189</v>
      </c>
      <c r="K24" s="11" t="s">
        <v>189</v>
      </c>
      <c r="L24" s="11" t="s">
        <v>189</v>
      </c>
      <c r="M24" s="11" t="s">
        <v>189</v>
      </c>
      <c r="N24" s="11" t="s">
        <v>189</v>
      </c>
      <c r="O24" s="11" t="s">
        <v>189</v>
      </c>
      <c r="P24" s="11" t="s">
        <v>189</v>
      </c>
      <c r="Q24" s="11" t="s">
        <v>189</v>
      </c>
      <c r="R24" s="11" t="s">
        <v>189</v>
      </c>
      <c r="S24" s="11" t="s">
        <v>189</v>
      </c>
      <c r="T24" s="11" t="s">
        <v>189</v>
      </c>
      <c r="U24" s="11" t="s">
        <v>189</v>
      </c>
      <c r="V24" s="11" t="s">
        <v>189</v>
      </c>
      <c r="W24" s="11" t="s">
        <v>189</v>
      </c>
      <c r="X24" s="11" t="s">
        <v>189</v>
      </c>
      <c r="Y24" s="11" t="s">
        <v>189</v>
      </c>
      <c r="Z24" s="11" t="s">
        <v>189</v>
      </c>
      <c r="AA24" s="11" t="s">
        <v>189</v>
      </c>
      <c r="AB24" s="11" t="s">
        <v>189</v>
      </c>
      <c r="AC24" s="11" t="s">
        <v>189</v>
      </c>
      <c r="AD24" s="11" t="s">
        <v>189</v>
      </c>
      <c r="AE24" s="11" t="s">
        <v>189</v>
      </c>
      <c r="AF24" s="11" t="s">
        <v>189</v>
      </c>
      <c r="AG24" s="14" t="s">
        <v>189</v>
      </c>
      <c r="AH24" s="15" t="s">
        <v>189</v>
      </c>
      <c r="AI24" s="66" t="s">
        <v>189</v>
      </c>
    </row>
    <row r="25" spans="1:37" s="5" customFormat="1" ht="17.100000000000001" customHeight="1" x14ac:dyDescent="0.2">
      <c r="A25" s="58" t="s">
        <v>9</v>
      </c>
      <c r="B25" s="13">
        <f t="shared" ref="B25:AH25" si="12">MAX(B5:B24)</f>
        <v>1.4</v>
      </c>
      <c r="C25" s="13">
        <f t="shared" si="12"/>
        <v>9.1999999999999993</v>
      </c>
      <c r="D25" s="13">
        <f t="shared" si="12"/>
        <v>35</v>
      </c>
      <c r="E25" s="13">
        <f t="shared" si="12"/>
        <v>5</v>
      </c>
      <c r="F25" s="13">
        <f t="shared" si="12"/>
        <v>28.4</v>
      </c>
      <c r="G25" s="13">
        <f t="shared" si="12"/>
        <v>29.799999999999997</v>
      </c>
      <c r="H25" s="13">
        <f t="shared" si="12"/>
        <v>42</v>
      </c>
      <c r="I25" s="13">
        <f t="shared" si="12"/>
        <v>2.6</v>
      </c>
      <c r="J25" s="13">
        <f t="shared" si="12"/>
        <v>10.6</v>
      </c>
      <c r="K25" s="13">
        <f t="shared" si="12"/>
        <v>27.199999999999996</v>
      </c>
      <c r="L25" s="13">
        <f t="shared" si="12"/>
        <v>33</v>
      </c>
      <c r="M25" s="13">
        <f t="shared" si="12"/>
        <v>48.8</v>
      </c>
      <c r="N25" s="13">
        <f t="shared" si="12"/>
        <v>17</v>
      </c>
      <c r="O25" s="13">
        <f t="shared" si="12"/>
        <v>6.4</v>
      </c>
      <c r="P25" s="13">
        <f t="shared" si="12"/>
        <v>0.2</v>
      </c>
      <c r="Q25" s="13">
        <f t="shared" si="12"/>
        <v>21.6</v>
      </c>
      <c r="R25" s="13">
        <f t="shared" si="12"/>
        <v>5.6000000000000005</v>
      </c>
      <c r="S25" s="13">
        <f t="shared" si="12"/>
        <v>19.600000000000001</v>
      </c>
      <c r="T25" s="13">
        <f t="shared" si="12"/>
        <v>33.4</v>
      </c>
      <c r="U25" s="13">
        <f t="shared" si="12"/>
        <v>16.399999999999999</v>
      </c>
      <c r="V25" s="13">
        <f t="shared" si="12"/>
        <v>4.4000000000000004</v>
      </c>
      <c r="W25" s="13">
        <f t="shared" si="12"/>
        <v>0.2</v>
      </c>
      <c r="X25" s="13">
        <f t="shared" si="12"/>
        <v>0.2</v>
      </c>
      <c r="Y25" s="13">
        <f t="shared" si="12"/>
        <v>5</v>
      </c>
      <c r="Z25" s="13">
        <f t="shared" si="12"/>
        <v>20.2</v>
      </c>
      <c r="AA25" s="13">
        <f t="shared" si="12"/>
        <v>3</v>
      </c>
      <c r="AB25" s="13">
        <f t="shared" si="12"/>
        <v>72</v>
      </c>
      <c r="AC25" s="13">
        <f t="shared" si="12"/>
        <v>55.2</v>
      </c>
      <c r="AD25" s="13">
        <f t="shared" si="12"/>
        <v>59</v>
      </c>
      <c r="AE25" s="13">
        <f t="shared" si="12"/>
        <v>58.199999999999996</v>
      </c>
      <c r="AF25" s="13">
        <f t="shared" si="12"/>
        <v>90.600000000000023</v>
      </c>
      <c r="AG25" s="14">
        <f t="shared" si="12"/>
        <v>274.40000000000003</v>
      </c>
      <c r="AH25" s="92">
        <f t="shared" si="12"/>
        <v>90.600000000000023</v>
      </c>
      <c r="AI25" s="182"/>
    </row>
    <row r="26" spans="1:37" s="8" customFormat="1" x14ac:dyDescent="0.2">
      <c r="A26" s="137" t="s">
        <v>10</v>
      </c>
      <c r="B26" s="14">
        <f t="shared" ref="B26:AG26" si="13">SUM(B5:B24)</f>
        <v>2</v>
      </c>
      <c r="C26" s="14">
        <f t="shared" si="13"/>
        <v>13.399999999999999</v>
      </c>
      <c r="D26" s="14">
        <f t="shared" si="13"/>
        <v>102.79999999999998</v>
      </c>
      <c r="E26" s="14">
        <f t="shared" si="13"/>
        <v>18</v>
      </c>
      <c r="F26" s="14">
        <f t="shared" si="13"/>
        <v>62.199999999999996</v>
      </c>
      <c r="G26" s="14">
        <f t="shared" si="13"/>
        <v>52.599999999999994</v>
      </c>
      <c r="H26" s="14">
        <f t="shared" si="13"/>
        <v>86.8</v>
      </c>
      <c r="I26" s="14">
        <f t="shared" si="13"/>
        <v>5.6</v>
      </c>
      <c r="J26" s="14">
        <f t="shared" si="13"/>
        <v>28.199999999999996</v>
      </c>
      <c r="K26" s="14">
        <f t="shared" si="13"/>
        <v>38.399999999999991</v>
      </c>
      <c r="L26" s="14">
        <f t="shared" si="13"/>
        <v>65.599999999999994</v>
      </c>
      <c r="M26" s="14">
        <f t="shared" si="13"/>
        <v>134.4</v>
      </c>
      <c r="N26" s="14">
        <f t="shared" si="13"/>
        <v>33.800000000000004</v>
      </c>
      <c r="O26" s="14">
        <f t="shared" si="13"/>
        <v>17.599999999999998</v>
      </c>
      <c r="P26" s="14">
        <f t="shared" si="13"/>
        <v>0.2</v>
      </c>
      <c r="Q26" s="14">
        <f t="shared" si="13"/>
        <v>22</v>
      </c>
      <c r="R26" s="14">
        <f t="shared" si="13"/>
        <v>9</v>
      </c>
      <c r="S26" s="14">
        <f t="shared" si="13"/>
        <v>30.8</v>
      </c>
      <c r="T26" s="14">
        <f t="shared" si="13"/>
        <v>53.399999999999991</v>
      </c>
      <c r="U26" s="14">
        <f t="shared" si="13"/>
        <v>23.199999999999996</v>
      </c>
      <c r="V26" s="14">
        <f t="shared" si="13"/>
        <v>5.2000000000000011</v>
      </c>
      <c r="W26" s="14">
        <f t="shared" si="13"/>
        <v>0.4</v>
      </c>
      <c r="X26" s="14">
        <f t="shared" si="13"/>
        <v>0.2</v>
      </c>
      <c r="Y26" s="14">
        <f t="shared" si="13"/>
        <v>8</v>
      </c>
      <c r="Z26" s="14">
        <f t="shared" si="13"/>
        <v>61.199999999999996</v>
      </c>
      <c r="AA26" s="14">
        <f t="shared" si="13"/>
        <v>4.5999999999999996</v>
      </c>
      <c r="AB26" s="14">
        <f t="shared" si="13"/>
        <v>217.20000000000002</v>
      </c>
      <c r="AC26" s="14">
        <f t="shared" si="13"/>
        <v>66.000000000000014</v>
      </c>
      <c r="AD26" s="14">
        <f t="shared" si="13"/>
        <v>175.6</v>
      </c>
      <c r="AE26" s="14">
        <f t="shared" si="13"/>
        <v>110.60000000000001</v>
      </c>
      <c r="AF26" s="14">
        <f t="shared" si="13"/>
        <v>248.00000000000003</v>
      </c>
      <c r="AG26" s="126">
        <f t="shared" si="13"/>
        <v>1697.0000000000005</v>
      </c>
      <c r="AH26" s="104"/>
      <c r="AI26" s="183"/>
    </row>
    <row r="27" spans="1:37" x14ac:dyDescent="0.2">
      <c r="A27" s="46"/>
      <c r="B27" s="47"/>
      <c r="C27" s="47"/>
      <c r="D27" s="47" t="s">
        <v>73</v>
      </c>
      <c r="E27" s="47"/>
      <c r="F27" s="47"/>
      <c r="G27" s="47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54"/>
      <c r="AE27" s="60" t="s">
        <v>21</v>
      </c>
      <c r="AF27" s="60"/>
      <c r="AG27" s="51"/>
      <c r="AH27" s="55"/>
      <c r="AI27" s="53"/>
    </row>
    <row r="28" spans="1:37" x14ac:dyDescent="0.2">
      <c r="A28" s="46"/>
      <c r="B28" s="48" t="s">
        <v>74</v>
      </c>
      <c r="C28" s="48"/>
      <c r="D28" s="48"/>
      <c r="E28" s="48"/>
      <c r="F28" s="48"/>
      <c r="G28" s="48"/>
      <c r="H28" s="48"/>
      <c r="I28" s="48"/>
      <c r="J28" s="82"/>
      <c r="K28" s="82"/>
      <c r="L28" s="82"/>
      <c r="M28" s="82" t="s">
        <v>19</v>
      </c>
      <c r="N28" s="82"/>
      <c r="O28" s="82"/>
      <c r="P28" s="82"/>
      <c r="Q28" s="82"/>
      <c r="R28" s="82"/>
      <c r="S28" s="82"/>
      <c r="T28" s="140" t="s">
        <v>194</v>
      </c>
      <c r="U28" s="140"/>
      <c r="V28" s="140"/>
      <c r="W28" s="140"/>
      <c r="X28" s="140"/>
      <c r="Y28" s="82"/>
      <c r="Z28" s="82"/>
      <c r="AA28" s="82"/>
      <c r="AB28" s="82"/>
      <c r="AC28" s="82"/>
      <c r="AD28" s="82"/>
      <c r="AE28" s="82"/>
      <c r="AF28" s="112"/>
      <c r="AG28" s="51"/>
      <c r="AH28" s="82"/>
      <c r="AI28" s="53"/>
    </row>
    <row r="29" spans="1:37" x14ac:dyDescent="0.2">
      <c r="A29" s="49"/>
      <c r="B29" s="82"/>
      <c r="C29" s="82"/>
      <c r="D29" s="82"/>
      <c r="E29" s="82"/>
      <c r="F29" s="82"/>
      <c r="G29" s="82"/>
      <c r="H29" s="82"/>
      <c r="I29" s="82"/>
      <c r="J29" s="83"/>
      <c r="K29" s="83"/>
      <c r="L29" s="83"/>
      <c r="M29" s="83" t="s">
        <v>20</v>
      </c>
      <c r="N29" s="83"/>
      <c r="O29" s="83"/>
      <c r="P29" s="83"/>
      <c r="Q29" s="82"/>
      <c r="R29" s="82"/>
      <c r="S29" s="82"/>
      <c r="T29" s="141" t="s">
        <v>70</v>
      </c>
      <c r="U29" s="141"/>
      <c r="V29" s="141"/>
      <c r="W29" s="141"/>
      <c r="X29" s="141"/>
      <c r="Y29" s="82"/>
      <c r="Z29" s="82"/>
      <c r="AA29" s="82"/>
      <c r="AB29" s="82"/>
      <c r="AC29" s="82"/>
      <c r="AD29" s="54"/>
      <c r="AE29" s="54"/>
      <c r="AF29" s="54"/>
      <c r="AG29" s="51"/>
      <c r="AH29" s="82"/>
      <c r="AI29" s="50"/>
    </row>
    <row r="30" spans="1:37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54"/>
      <c r="AE30" s="54"/>
      <c r="AF30" s="54"/>
      <c r="AG30" s="51"/>
      <c r="AH30" s="83"/>
      <c r="AI30" s="50"/>
    </row>
    <row r="31" spans="1:37" x14ac:dyDescent="0.2">
      <c r="A31" s="49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54"/>
      <c r="AF31" s="54"/>
      <c r="AG31" s="51"/>
      <c r="AH31" s="55"/>
      <c r="AI31" s="64"/>
    </row>
    <row r="32" spans="1:37" x14ac:dyDescent="0.2">
      <c r="A32" s="49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55"/>
      <c r="AF32" s="55"/>
      <c r="AG32" s="51"/>
      <c r="AH32" s="55"/>
      <c r="AI32" s="64"/>
    </row>
    <row r="33" spans="1:41" ht="13.5" thickBot="1" x14ac:dyDescent="0.25">
      <c r="A33" s="61"/>
      <c r="B33" s="62"/>
      <c r="C33" s="62"/>
      <c r="D33" s="62"/>
      <c r="E33" s="62"/>
      <c r="F33" s="62"/>
      <c r="G33" s="62" t="s">
        <v>21</v>
      </c>
      <c r="H33" s="62"/>
      <c r="I33" s="62"/>
      <c r="J33" s="62"/>
      <c r="K33" s="62"/>
      <c r="L33" s="62" t="s">
        <v>21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3"/>
      <c r="AH33" s="65"/>
      <c r="AI33" s="56" t="s">
        <v>21</v>
      </c>
    </row>
    <row r="36" spans="1:41" x14ac:dyDescent="0.2">
      <c r="C36" s="2" t="s">
        <v>21</v>
      </c>
      <c r="G36" s="2" t="s">
        <v>21</v>
      </c>
      <c r="AD36" s="2" t="s">
        <v>21</v>
      </c>
      <c r="AF36" s="2" t="s">
        <v>21</v>
      </c>
      <c r="AH36" s="127" t="s">
        <v>21</v>
      </c>
      <c r="AK36" t="s">
        <v>21</v>
      </c>
    </row>
    <row r="37" spans="1:41" x14ac:dyDescent="0.2">
      <c r="Q37" s="2" t="s">
        <v>21</v>
      </c>
      <c r="T37" s="2" t="s">
        <v>21</v>
      </c>
      <c r="V37" s="2" t="s">
        <v>21</v>
      </c>
      <c r="X37" s="2" t="s">
        <v>21</v>
      </c>
      <c r="Z37" s="2" t="s">
        <v>21</v>
      </c>
      <c r="AI37" s="10" t="s">
        <v>192</v>
      </c>
      <c r="AJ37" t="s">
        <v>21</v>
      </c>
    </row>
    <row r="38" spans="1:41" x14ac:dyDescent="0.2">
      <c r="J38" s="2" t="s">
        <v>21</v>
      </c>
      <c r="L38" s="2" t="s">
        <v>21</v>
      </c>
      <c r="M38" s="2" t="s">
        <v>21</v>
      </c>
      <c r="P38" s="2" t="s">
        <v>21</v>
      </c>
      <c r="Q38" s="2" t="s">
        <v>21</v>
      </c>
      <c r="R38" s="2" t="s">
        <v>21</v>
      </c>
      <c r="S38" s="2" t="s">
        <v>21</v>
      </c>
      <c r="T38" s="2" t="s">
        <v>21</v>
      </c>
      <c r="W38" s="2" t="s">
        <v>21</v>
      </c>
      <c r="X38" s="2" t="s">
        <v>21</v>
      </c>
      <c r="Z38" s="2" t="s">
        <v>21</v>
      </c>
      <c r="AB38" s="2" t="s">
        <v>21</v>
      </c>
      <c r="AK38" s="12" t="s">
        <v>21</v>
      </c>
    </row>
    <row r="39" spans="1:41" x14ac:dyDescent="0.2">
      <c r="Q39" s="2" t="s">
        <v>21</v>
      </c>
      <c r="S39" s="2" t="s">
        <v>21</v>
      </c>
      <c r="V39" s="2" t="s">
        <v>21</v>
      </c>
      <c r="W39" s="2" t="s">
        <v>21</v>
      </c>
      <c r="AB39" s="2" t="s">
        <v>21</v>
      </c>
      <c r="AC39" s="2" t="s">
        <v>21</v>
      </c>
      <c r="AG39" s="7" t="s">
        <v>21</v>
      </c>
      <c r="AH39" s="1" t="s">
        <v>21</v>
      </c>
      <c r="AJ39" t="s">
        <v>21</v>
      </c>
      <c r="AK39" t="s">
        <v>21</v>
      </c>
    </row>
    <row r="40" spans="1:41" x14ac:dyDescent="0.2">
      <c r="J40" s="2" t="s">
        <v>21</v>
      </c>
      <c r="O40" s="2" t="s">
        <v>192</v>
      </c>
      <c r="P40" s="2" t="s">
        <v>21</v>
      </c>
      <c r="S40" s="2" t="s">
        <v>21</v>
      </c>
      <c r="T40" s="2" t="s">
        <v>21</v>
      </c>
      <c r="U40" s="2" t="s">
        <v>21</v>
      </c>
      <c r="V40" s="2" t="s">
        <v>21</v>
      </c>
      <c r="Z40" s="2" t="s">
        <v>21</v>
      </c>
      <c r="AH40" s="127" t="s">
        <v>21</v>
      </c>
      <c r="AI40" s="10" t="s">
        <v>21</v>
      </c>
    </row>
    <row r="41" spans="1:41" x14ac:dyDescent="0.2">
      <c r="K41" s="2" t="s">
        <v>21</v>
      </c>
      <c r="L41" s="2" t="s">
        <v>21</v>
      </c>
      <c r="M41" s="2" t="s">
        <v>21</v>
      </c>
      <c r="P41" s="2" t="s">
        <v>21</v>
      </c>
      <c r="Q41" s="2" t="s">
        <v>21</v>
      </c>
      <c r="S41" s="2" t="s">
        <v>21</v>
      </c>
      <c r="W41" s="2" t="s">
        <v>21</v>
      </c>
      <c r="Z41" s="2" t="s">
        <v>21</v>
      </c>
      <c r="AB41" s="2" t="s">
        <v>21</v>
      </c>
      <c r="AG41" s="7" t="s">
        <v>21</v>
      </c>
    </row>
    <row r="42" spans="1:41" x14ac:dyDescent="0.2">
      <c r="H42" s="2" t="s">
        <v>21</v>
      </c>
      <c r="S42" s="2" t="s">
        <v>21</v>
      </c>
      <c r="W42" s="2" t="s">
        <v>21</v>
      </c>
      <c r="AF42" s="2" t="s">
        <v>21</v>
      </c>
    </row>
    <row r="43" spans="1:41" x14ac:dyDescent="0.2">
      <c r="Q43" s="2" t="s">
        <v>21</v>
      </c>
      <c r="R43" s="2" t="s">
        <v>21</v>
      </c>
      <c r="AE43" s="2" t="s">
        <v>21</v>
      </c>
      <c r="AH43" s="127" t="s">
        <v>21</v>
      </c>
      <c r="AO43" s="12" t="s">
        <v>21</v>
      </c>
    </row>
    <row r="44" spans="1:41" x14ac:dyDescent="0.2">
      <c r="S44" s="2" t="s">
        <v>21</v>
      </c>
      <c r="X44" s="2" t="s">
        <v>21</v>
      </c>
      <c r="AC44" s="2" t="s">
        <v>21</v>
      </c>
      <c r="AH44" s="127" t="s">
        <v>21</v>
      </c>
      <c r="AI44" s="10" t="s">
        <v>21</v>
      </c>
      <c r="AJ44" s="12"/>
    </row>
    <row r="45" spans="1:41" x14ac:dyDescent="0.2">
      <c r="Y45" s="2" t="s">
        <v>21</v>
      </c>
      <c r="AM45" s="12" t="s">
        <v>21</v>
      </c>
    </row>
    <row r="46" spans="1:41" x14ac:dyDescent="0.2">
      <c r="AK46" s="12" t="s">
        <v>21</v>
      </c>
    </row>
    <row r="47" spans="1:41" x14ac:dyDescent="0.2">
      <c r="AK47" s="12" t="s">
        <v>21</v>
      </c>
    </row>
    <row r="49" spans="2:37" x14ac:dyDescent="0.2">
      <c r="B49" s="2" t="s">
        <v>21</v>
      </c>
      <c r="S49" s="2" t="s">
        <v>21</v>
      </c>
      <c r="AK49" s="12" t="s">
        <v>21</v>
      </c>
    </row>
    <row r="50" spans="2:37" x14ac:dyDescent="0.2">
      <c r="AH50" s="127" t="s">
        <v>21</v>
      </c>
      <c r="AK50" s="12" t="s">
        <v>21</v>
      </c>
    </row>
    <row r="52" spans="2:37" x14ac:dyDescent="0.2">
      <c r="AK52" s="12" t="s">
        <v>21</v>
      </c>
    </row>
    <row r="59" spans="2:37" x14ac:dyDescent="0.2">
      <c r="AK59" s="12" t="s">
        <v>21</v>
      </c>
    </row>
  </sheetData>
  <sortState ref="A5:AI49">
    <sortCondition ref="A5:A49"/>
  </sortState>
  <mergeCells count="37">
    <mergeCell ref="A2:A4"/>
    <mergeCell ref="B3:B4"/>
    <mergeCell ref="C3:C4"/>
    <mergeCell ref="D3:D4"/>
    <mergeCell ref="B2:AH2"/>
    <mergeCell ref="W3:W4"/>
    <mergeCell ref="E3:E4"/>
    <mergeCell ref="F3:F4"/>
    <mergeCell ref="G3:G4"/>
    <mergeCell ref="J3:J4"/>
    <mergeCell ref="M3:M4"/>
    <mergeCell ref="N3:N4"/>
    <mergeCell ref="AA3:AA4"/>
    <mergeCell ref="AE3:AE4"/>
    <mergeCell ref="AF3:AF4"/>
    <mergeCell ref="AI25:AI26"/>
    <mergeCell ref="S3:S4"/>
    <mergeCell ref="T28:X28"/>
    <mergeCell ref="R3:R4"/>
    <mergeCell ref="T29:X29"/>
    <mergeCell ref="V3:V4"/>
    <mergeCell ref="A1:AH1"/>
    <mergeCell ref="X3:X4"/>
    <mergeCell ref="AB3:AB4"/>
    <mergeCell ref="AC3:AC4"/>
    <mergeCell ref="AD3:AD4"/>
    <mergeCell ref="Y3:Y4"/>
    <mergeCell ref="I3:I4"/>
    <mergeCell ref="H3:H4"/>
    <mergeCell ref="P3:P4"/>
    <mergeCell ref="K3:K4"/>
    <mergeCell ref="L3:L4"/>
    <mergeCell ref="Z3:Z4"/>
    <mergeCell ref="U3:U4"/>
    <mergeCell ref="O3:O4"/>
    <mergeCell ref="T3:T4"/>
    <mergeCell ref="Q3:Q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5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ignoredErrors>
    <ignoredError sqref="AG6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view="pageLayout" zoomScaleNormal="100" workbookViewId="0"/>
  </sheetViews>
  <sheetFormatPr defaultRowHeight="12.75" x14ac:dyDescent="0.2"/>
  <cols>
    <col min="1" max="1" width="30.28515625" customWidth="1"/>
    <col min="2" max="2" width="11.28515625" style="43" customWidth="1"/>
    <col min="3" max="3" width="9.5703125" style="44" customWidth="1"/>
    <col min="4" max="4" width="18.140625" style="43" customWidth="1"/>
    <col min="5" max="5" width="14" style="43" customWidth="1"/>
    <col min="6" max="6" width="10.140625" style="43" bestFit="1" customWidth="1"/>
    <col min="7" max="7" width="16.140625" bestFit="1" customWidth="1"/>
    <col min="8" max="8" width="11.140625" customWidth="1"/>
    <col min="9" max="9" width="54.85546875" customWidth="1"/>
    <col min="10" max="10" width="9.140625" customWidth="1"/>
    <col min="255" max="255" width="30.28515625" customWidth="1"/>
    <col min="256" max="258" width="9.5703125" customWidth="1"/>
    <col min="259" max="259" width="9.85546875" customWidth="1"/>
    <col min="260" max="260" width="9.5703125" customWidth="1"/>
    <col min="261" max="261" width="11" customWidth="1"/>
    <col min="262" max="262" width="11.140625" customWidth="1"/>
    <col min="263" max="263" width="11" customWidth="1"/>
    <col min="264" max="264" width="9.7109375" customWidth="1"/>
    <col min="265" max="265" width="54.85546875" customWidth="1"/>
    <col min="511" max="511" width="30.28515625" customWidth="1"/>
    <col min="512" max="514" width="9.5703125" customWidth="1"/>
    <col min="515" max="515" width="9.85546875" customWidth="1"/>
    <col min="516" max="516" width="9.5703125" customWidth="1"/>
    <col min="517" max="517" width="11" customWidth="1"/>
    <col min="518" max="518" width="11.140625" customWidth="1"/>
    <col min="519" max="519" width="11" customWidth="1"/>
    <col min="520" max="520" width="9.7109375" customWidth="1"/>
    <col min="521" max="521" width="54.85546875" customWidth="1"/>
    <col min="767" max="767" width="30.28515625" customWidth="1"/>
    <col min="768" max="770" width="9.5703125" customWidth="1"/>
    <col min="771" max="771" width="9.85546875" customWidth="1"/>
    <col min="772" max="772" width="9.5703125" customWidth="1"/>
    <col min="773" max="773" width="11" customWidth="1"/>
    <col min="774" max="774" width="11.140625" customWidth="1"/>
    <col min="775" max="775" width="11" customWidth="1"/>
    <col min="776" max="776" width="9.7109375" customWidth="1"/>
    <col min="777" max="777" width="54.85546875" customWidth="1"/>
    <col min="1023" max="1023" width="30.28515625" customWidth="1"/>
    <col min="1024" max="1026" width="9.5703125" customWidth="1"/>
    <col min="1027" max="1027" width="9.85546875" customWidth="1"/>
    <col min="1028" max="1028" width="9.5703125" customWidth="1"/>
    <col min="1029" max="1029" width="11" customWidth="1"/>
    <col min="1030" max="1030" width="11.140625" customWidth="1"/>
    <col min="1031" max="1031" width="11" customWidth="1"/>
    <col min="1032" max="1032" width="9.7109375" customWidth="1"/>
    <col min="1033" max="1033" width="54.85546875" customWidth="1"/>
    <col min="1279" max="1279" width="30.28515625" customWidth="1"/>
    <col min="1280" max="1282" width="9.5703125" customWidth="1"/>
    <col min="1283" max="1283" width="9.85546875" customWidth="1"/>
    <col min="1284" max="1284" width="9.5703125" customWidth="1"/>
    <col min="1285" max="1285" width="11" customWidth="1"/>
    <col min="1286" max="1286" width="11.140625" customWidth="1"/>
    <col min="1287" max="1287" width="11" customWidth="1"/>
    <col min="1288" max="1288" width="9.7109375" customWidth="1"/>
    <col min="1289" max="1289" width="54.85546875" customWidth="1"/>
    <col min="1535" max="1535" width="30.28515625" customWidth="1"/>
    <col min="1536" max="1538" width="9.5703125" customWidth="1"/>
    <col min="1539" max="1539" width="9.85546875" customWidth="1"/>
    <col min="1540" max="1540" width="9.5703125" customWidth="1"/>
    <col min="1541" max="1541" width="11" customWidth="1"/>
    <col min="1542" max="1542" width="11.140625" customWidth="1"/>
    <col min="1543" max="1543" width="11" customWidth="1"/>
    <col min="1544" max="1544" width="9.7109375" customWidth="1"/>
    <col min="1545" max="1545" width="54.85546875" customWidth="1"/>
    <col min="1791" max="1791" width="30.28515625" customWidth="1"/>
    <col min="1792" max="1794" width="9.5703125" customWidth="1"/>
    <col min="1795" max="1795" width="9.85546875" customWidth="1"/>
    <col min="1796" max="1796" width="9.5703125" customWidth="1"/>
    <col min="1797" max="1797" width="11" customWidth="1"/>
    <col min="1798" max="1798" width="11.140625" customWidth="1"/>
    <col min="1799" max="1799" width="11" customWidth="1"/>
    <col min="1800" max="1800" width="9.7109375" customWidth="1"/>
    <col min="1801" max="1801" width="54.85546875" customWidth="1"/>
    <col min="2047" max="2047" width="30.28515625" customWidth="1"/>
    <col min="2048" max="2050" width="9.5703125" customWidth="1"/>
    <col min="2051" max="2051" width="9.85546875" customWidth="1"/>
    <col min="2052" max="2052" width="9.5703125" customWidth="1"/>
    <col min="2053" max="2053" width="11" customWidth="1"/>
    <col min="2054" max="2054" width="11.140625" customWidth="1"/>
    <col min="2055" max="2055" width="11" customWidth="1"/>
    <col min="2056" max="2056" width="9.7109375" customWidth="1"/>
    <col min="2057" max="2057" width="54.85546875" customWidth="1"/>
    <col min="2303" max="2303" width="30.28515625" customWidth="1"/>
    <col min="2304" max="2306" width="9.5703125" customWidth="1"/>
    <col min="2307" max="2307" width="9.85546875" customWidth="1"/>
    <col min="2308" max="2308" width="9.5703125" customWidth="1"/>
    <col min="2309" max="2309" width="11" customWidth="1"/>
    <col min="2310" max="2310" width="11.140625" customWidth="1"/>
    <col min="2311" max="2311" width="11" customWidth="1"/>
    <col min="2312" max="2312" width="9.7109375" customWidth="1"/>
    <col min="2313" max="2313" width="54.85546875" customWidth="1"/>
    <col min="2559" max="2559" width="30.28515625" customWidth="1"/>
    <col min="2560" max="2562" width="9.5703125" customWidth="1"/>
    <col min="2563" max="2563" width="9.85546875" customWidth="1"/>
    <col min="2564" max="2564" width="9.5703125" customWidth="1"/>
    <col min="2565" max="2565" width="11" customWidth="1"/>
    <col min="2566" max="2566" width="11.140625" customWidth="1"/>
    <col min="2567" max="2567" width="11" customWidth="1"/>
    <col min="2568" max="2568" width="9.7109375" customWidth="1"/>
    <col min="2569" max="2569" width="54.85546875" customWidth="1"/>
    <col min="2815" max="2815" width="30.28515625" customWidth="1"/>
    <col min="2816" max="2818" width="9.5703125" customWidth="1"/>
    <col min="2819" max="2819" width="9.85546875" customWidth="1"/>
    <col min="2820" max="2820" width="9.5703125" customWidth="1"/>
    <col min="2821" max="2821" width="11" customWidth="1"/>
    <col min="2822" max="2822" width="11.140625" customWidth="1"/>
    <col min="2823" max="2823" width="11" customWidth="1"/>
    <col min="2824" max="2824" width="9.7109375" customWidth="1"/>
    <col min="2825" max="2825" width="54.85546875" customWidth="1"/>
    <col min="3071" max="3071" width="30.28515625" customWidth="1"/>
    <col min="3072" max="3074" width="9.5703125" customWidth="1"/>
    <col min="3075" max="3075" width="9.85546875" customWidth="1"/>
    <col min="3076" max="3076" width="9.5703125" customWidth="1"/>
    <col min="3077" max="3077" width="11" customWidth="1"/>
    <col min="3078" max="3078" width="11.140625" customWidth="1"/>
    <col min="3079" max="3079" width="11" customWidth="1"/>
    <col min="3080" max="3080" width="9.7109375" customWidth="1"/>
    <col min="3081" max="3081" width="54.85546875" customWidth="1"/>
    <col min="3327" max="3327" width="30.28515625" customWidth="1"/>
    <col min="3328" max="3330" width="9.5703125" customWidth="1"/>
    <col min="3331" max="3331" width="9.85546875" customWidth="1"/>
    <col min="3332" max="3332" width="9.5703125" customWidth="1"/>
    <col min="3333" max="3333" width="11" customWidth="1"/>
    <col min="3334" max="3334" width="11.140625" customWidth="1"/>
    <col min="3335" max="3335" width="11" customWidth="1"/>
    <col min="3336" max="3336" width="9.7109375" customWidth="1"/>
    <col min="3337" max="3337" width="54.85546875" customWidth="1"/>
    <col min="3583" max="3583" width="30.28515625" customWidth="1"/>
    <col min="3584" max="3586" width="9.5703125" customWidth="1"/>
    <col min="3587" max="3587" width="9.85546875" customWidth="1"/>
    <col min="3588" max="3588" width="9.5703125" customWidth="1"/>
    <col min="3589" max="3589" width="11" customWidth="1"/>
    <col min="3590" max="3590" width="11.140625" customWidth="1"/>
    <col min="3591" max="3591" width="11" customWidth="1"/>
    <col min="3592" max="3592" width="9.7109375" customWidth="1"/>
    <col min="3593" max="3593" width="54.85546875" customWidth="1"/>
    <col min="3839" max="3839" width="30.28515625" customWidth="1"/>
    <col min="3840" max="3842" width="9.5703125" customWidth="1"/>
    <col min="3843" max="3843" width="9.85546875" customWidth="1"/>
    <col min="3844" max="3844" width="9.5703125" customWidth="1"/>
    <col min="3845" max="3845" width="11" customWidth="1"/>
    <col min="3846" max="3846" width="11.140625" customWidth="1"/>
    <col min="3847" max="3847" width="11" customWidth="1"/>
    <col min="3848" max="3848" width="9.7109375" customWidth="1"/>
    <col min="3849" max="3849" width="54.85546875" customWidth="1"/>
    <col min="4095" max="4095" width="30.28515625" customWidth="1"/>
    <col min="4096" max="4098" width="9.5703125" customWidth="1"/>
    <col min="4099" max="4099" width="9.85546875" customWidth="1"/>
    <col min="4100" max="4100" width="9.5703125" customWidth="1"/>
    <col min="4101" max="4101" width="11" customWidth="1"/>
    <col min="4102" max="4102" width="11.140625" customWidth="1"/>
    <col min="4103" max="4103" width="11" customWidth="1"/>
    <col min="4104" max="4104" width="9.7109375" customWidth="1"/>
    <col min="4105" max="4105" width="54.85546875" customWidth="1"/>
    <col min="4351" max="4351" width="30.28515625" customWidth="1"/>
    <col min="4352" max="4354" width="9.5703125" customWidth="1"/>
    <col min="4355" max="4355" width="9.85546875" customWidth="1"/>
    <col min="4356" max="4356" width="9.5703125" customWidth="1"/>
    <col min="4357" max="4357" width="11" customWidth="1"/>
    <col min="4358" max="4358" width="11.140625" customWidth="1"/>
    <col min="4359" max="4359" width="11" customWidth="1"/>
    <col min="4360" max="4360" width="9.7109375" customWidth="1"/>
    <col min="4361" max="4361" width="54.85546875" customWidth="1"/>
    <col min="4607" max="4607" width="30.28515625" customWidth="1"/>
    <col min="4608" max="4610" width="9.5703125" customWidth="1"/>
    <col min="4611" max="4611" width="9.85546875" customWidth="1"/>
    <col min="4612" max="4612" width="9.5703125" customWidth="1"/>
    <col min="4613" max="4613" width="11" customWidth="1"/>
    <col min="4614" max="4614" width="11.140625" customWidth="1"/>
    <col min="4615" max="4615" width="11" customWidth="1"/>
    <col min="4616" max="4616" width="9.7109375" customWidth="1"/>
    <col min="4617" max="4617" width="54.85546875" customWidth="1"/>
    <col min="4863" max="4863" width="30.28515625" customWidth="1"/>
    <col min="4864" max="4866" width="9.5703125" customWidth="1"/>
    <col min="4867" max="4867" width="9.85546875" customWidth="1"/>
    <col min="4868" max="4868" width="9.5703125" customWidth="1"/>
    <col min="4869" max="4869" width="11" customWidth="1"/>
    <col min="4870" max="4870" width="11.140625" customWidth="1"/>
    <col min="4871" max="4871" width="11" customWidth="1"/>
    <col min="4872" max="4872" width="9.7109375" customWidth="1"/>
    <col min="4873" max="4873" width="54.85546875" customWidth="1"/>
    <col min="5119" max="5119" width="30.28515625" customWidth="1"/>
    <col min="5120" max="5122" width="9.5703125" customWidth="1"/>
    <col min="5123" max="5123" width="9.85546875" customWidth="1"/>
    <col min="5124" max="5124" width="9.5703125" customWidth="1"/>
    <col min="5125" max="5125" width="11" customWidth="1"/>
    <col min="5126" max="5126" width="11.140625" customWidth="1"/>
    <col min="5127" max="5127" width="11" customWidth="1"/>
    <col min="5128" max="5128" width="9.7109375" customWidth="1"/>
    <col min="5129" max="5129" width="54.85546875" customWidth="1"/>
    <col min="5375" max="5375" width="30.28515625" customWidth="1"/>
    <col min="5376" max="5378" width="9.5703125" customWidth="1"/>
    <col min="5379" max="5379" width="9.85546875" customWidth="1"/>
    <col min="5380" max="5380" width="9.5703125" customWidth="1"/>
    <col min="5381" max="5381" width="11" customWidth="1"/>
    <col min="5382" max="5382" width="11.140625" customWidth="1"/>
    <col min="5383" max="5383" width="11" customWidth="1"/>
    <col min="5384" max="5384" width="9.7109375" customWidth="1"/>
    <col min="5385" max="5385" width="54.85546875" customWidth="1"/>
    <col min="5631" max="5631" width="30.28515625" customWidth="1"/>
    <col min="5632" max="5634" width="9.5703125" customWidth="1"/>
    <col min="5635" max="5635" width="9.85546875" customWidth="1"/>
    <col min="5636" max="5636" width="9.5703125" customWidth="1"/>
    <col min="5637" max="5637" width="11" customWidth="1"/>
    <col min="5638" max="5638" width="11.140625" customWidth="1"/>
    <col min="5639" max="5639" width="11" customWidth="1"/>
    <col min="5640" max="5640" width="9.7109375" customWidth="1"/>
    <col min="5641" max="5641" width="54.85546875" customWidth="1"/>
    <col min="5887" max="5887" width="30.28515625" customWidth="1"/>
    <col min="5888" max="5890" width="9.5703125" customWidth="1"/>
    <col min="5891" max="5891" width="9.85546875" customWidth="1"/>
    <col min="5892" max="5892" width="9.5703125" customWidth="1"/>
    <col min="5893" max="5893" width="11" customWidth="1"/>
    <col min="5894" max="5894" width="11.140625" customWidth="1"/>
    <col min="5895" max="5895" width="11" customWidth="1"/>
    <col min="5896" max="5896" width="9.7109375" customWidth="1"/>
    <col min="5897" max="5897" width="54.85546875" customWidth="1"/>
    <col min="6143" max="6143" width="30.28515625" customWidth="1"/>
    <col min="6144" max="6146" width="9.5703125" customWidth="1"/>
    <col min="6147" max="6147" width="9.85546875" customWidth="1"/>
    <col min="6148" max="6148" width="9.5703125" customWidth="1"/>
    <col min="6149" max="6149" width="11" customWidth="1"/>
    <col min="6150" max="6150" width="11.140625" customWidth="1"/>
    <col min="6151" max="6151" width="11" customWidth="1"/>
    <col min="6152" max="6152" width="9.7109375" customWidth="1"/>
    <col min="6153" max="6153" width="54.85546875" customWidth="1"/>
    <col min="6399" max="6399" width="30.28515625" customWidth="1"/>
    <col min="6400" max="6402" width="9.5703125" customWidth="1"/>
    <col min="6403" max="6403" width="9.85546875" customWidth="1"/>
    <col min="6404" max="6404" width="9.5703125" customWidth="1"/>
    <col min="6405" max="6405" width="11" customWidth="1"/>
    <col min="6406" max="6406" width="11.140625" customWidth="1"/>
    <col min="6407" max="6407" width="11" customWidth="1"/>
    <col min="6408" max="6408" width="9.7109375" customWidth="1"/>
    <col min="6409" max="6409" width="54.85546875" customWidth="1"/>
    <col min="6655" max="6655" width="30.28515625" customWidth="1"/>
    <col min="6656" max="6658" width="9.5703125" customWidth="1"/>
    <col min="6659" max="6659" width="9.85546875" customWidth="1"/>
    <col min="6660" max="6660" width="9.5703125" customWidth="1"/>
    <col min="6661" max="6661" width="11" customWidth="1"/>
    <col min="6662" max="6662" width="11.140625" customWidth="1"/>
    <col min="6663" max="6663" width="11" customWidth="1"/>
    <col min="6664" max="6664" width="9.7109375" customWidth="1"/>
    <col min="6665" max="6665" width="54.85546875" customWidth="1"/>
    <col min="6911" max="6911" width="30.28515625" customWidth="1"/>
    <col min="6912" max="6914" width="9.5703125" customWidth="1"/>
    <col min="6915" max="6915" width="9.85546875" customWidth="1"/>
    <col min="6916" max="6916" width="9.5703125" customWidth="1"/>
    <col min="6917" max="6917" width="11" customWidth="1"/>
    <col min="6918" max="6918" width="11.140625" customWidth="1"/>
    <col min="6919" max="6919" width="11" customWidth="1"/>
    <col min="6920" max="6920" width="9.7109375" customWidth="1"/>
    <col min="6921" max="6921" width="54.85546875" customWidth="1"/>
    <col min="7167" max="7167" width="30.28515625" customWidth="1"/>
    <col min="7168" max="7170" width="9.5703125" customWidth="1"/>
    <col min="7171" max="7171" width="9.85546875" customWidth="1"/>
    <col min="7172" max="7172" width="9.5703125" customWidth="1"/>
    <col min="7173" max="7173" width="11" customWidth="1"/>
    <col min="7174" max="7174" width="11.140625" customWidth="1"/>
    <col min="7175" max="7175" width="11" customWidth="1"/>
    <col min="7176" max="7176" width="9.7109375" customWidth="1"/>
    <col min="7177" max="7177" width="54.85546875" customWidth="1"/>
    <col min="7423" max="7423" width="30.28515625" customWidth="1"/>
    <col min="7424" max="7426" width="9.5703125" customWidth="1"/>
    <col min="7427" max="7427" width="9.85546875" customWidth="1"/>
    <col min="7428" max="7428" width="9.5703125" customWidth="1"/>
    <col min="7429" max="7429" width="11" customWidth="1"/>
    <col min="7430" max="7430" width="11.140625" customWidth="1"/>
    <col min="7431" max="7431" width="11" customWidth="1"/>
    <col min="7432" max="7432" width="9.7109375" customWidth="1"/>
    <col min="7433" max="7433" width="54.85546875" customWidth="1"/>
    <col min="7679" max="7679" width="30.28515625" customWidth="1"/>
    <col min="7680" max="7682" width="9.5703125" customWidth="1"/>
    <col min="7683" max="7683" width="9.85546875" customWidth="1"/>
    <col min="7684" max="7684" width="9.5703125" customWidth="1"/>
    <col min="7685" max="7685" width="11" customWidth="1"/>
    <col min="7686" max="7686" width="11.140625" customWidth="1"/>
    <col min="7687" max="7687" width="11" customWidth="1"/>
    <col min="7688" max="7688" width="9.7109375" customWidth="1"/>
    <col min="7689" max="7689" width="54.85546875" customWidth="1"/>
    <col min="7935" max="7935" width="30.28515625" customWidth="1"/>
    <col min="7936" max="7938" width="9.5703125" customWidth="1"/>
    <col min="7939" max="7939" width="9.85546875" customWidth="1"/>
    <col min="7940" max="7940" width="9.5703125" customWidth="1"/>
    <col min="7941" max="7941" width="11" customWidth="1"/>
    <col min="7942" max="7942" width="11.140625" customWidth="1"/>
    <col min="7943" max="7943" width="11" customWidth="1"/>
    <col min="7944" max="7944" width="9.7109375" customWidth="1"/>
    <col min="7945" max="7945" width="54.85546875" customWidth="1"/>
    <col min="8191" max="8191" width="30.28515625" customWidth="1"/>
    <col min="8192" max="8194" width="9.5703125" customWidth="1"/>
    <col min="8195" max="8195" width="9.85546875" customWidth="1"/>
    <col min="8196" max="8196" width="9.5703125" customWidth="1"/>
    <col min="8197" max="8197" width="11" customWidth="1"/>
    <col min="8198" max="8198" width="11.140625" customWidth="1"/>
    <col min="8199" max="8199" width="11" customWidth="1"/>
    <col min="8200" max="8200" width="9.7109375" customWidth="1"/>
    <col min="8201" max="8201" width="54.85546875" customWidth="1"/>
    <col min="8447" max="8447" width="30.28515625" customWidth="1"/>
    <col min="8448" max="8450" width="9.5703125" customWidth="1"/>
    <col min="8451" max="8451" width="9.85546875" customWidth="1"/>
    <col min="8452" max="8452" width="9.5703125" customWidth="1"/>
    <col min="8453" max="8453" width="11" customWidth="1"/>
    <col min="8454" max="8454" width="11.140625" customWidth="1"/>
    <col min="8455" max="8455" width="11" customWidth="1"/>
    <col min="8456" max="8456" width="9.7109375" customWidth="1"/>
    <col min="8457" max="8457" width="54.85546875" customWidth="1"/>
    <col min="8703" max="8703" width="30.28515625" customWidth="1"/>
    <col min="8704" max="8706" width="9.5703125" customWidth="1"/>
    <col min="8707" max="8707" width="9.85546875" customWidth="1"/>
    <col min="8708" max="8708" width="9.5703125" customWidth="1"/>
    <col min="8709" max="8709" width="11" customWidth="1"/>
    <col min="8710" max="8710" width="11.140625" customWidth="1"/>
    <col min="8711" max="8711" width="11" customWidth="1"/>
    <col min="8712" max="8712" width="9.7109375" customWidth="1"/>
    <col min="8713" max="8713" width="54.85546875" customWidth="1"/>
    <col min="8959" max="8959" width="30.28515625" customWidth="1"/>
    <col min="8960" max="8962" width="9.5703125" customWidth="1"/>
    <col min="8963" max="8963" width="9.85546875" customWidth="1"/>
    <col min="8964" max="8964" width="9.5703125" customWidth="1"/>
    <col min="8965" max="8965" width="11" customWidth="1"/>
    <col min="8966" max="8966" width="11.140625" customWidth="1"/>
    <col min="8967" max="8967" width="11" customWidth="1"/>
    <col min="8968" max="8968" width="9.7109375" customWidth="1"/>
    <col min="8969" max="8969" width="54.85546875" customWidth="1"/>
    <col min="9215" max="9215" width="30.28515625" customWidth="1"/>
    <col min="9216" max="9218" width="9.5703125" customWidth="1"/>
    <col min="9219" max="9219" width="9.85546875" customWidth="1"/>
    <col min="9220" max="9220" width="9.5703125" customWidth="1"/>
    <col min="9221" max="9221" width="11" customWidth="1"/>
    <col min="9222" max="9222" width="11.140625" customWidth="1"/>
    <col min="9223" max="9223" width="11" customWidth="1"/>
    <col min="9224" max="9224" width="9.7109375" customWidth="1"/>
    <col min="9225" max="9225" width="54.85546875" customWidth="1"/>
    <col min="9471" max="9471" width="30.28515625" customWidth="1"/>
    <col min="9472" max="9474" width="9.5703125" customWidth="1"/>
    <col min="9475" max="9475" width="9.85546875" customWidth="1"/>
    <col min="9476" max="9476" width="9.5703125" customWidth="1"/>
    <col min="9477" max="9477" width="11" customWidth="1"/>
    <col min="9478" max="9478" width="11.140625" customWidth="1"/>
    <col min="9479" max="9479" width="11" customWidth="1"/>
    <col min="9480" max="9480" width="9.7109375" customWidth="1"/>
    <col min="9481" max="9481" width="54.85546875" customWidth="1"/>
    <col min="9727" max="9727" width="30.28515625" customWidth="1"/>
    <col min="9728" max="9730" width="9.5703125" customWidth="1"/>
    <col min="9731" max="9731" width="9.85546875" customWidth="1"/>
    <col min="9732" max="9732" width="9.5703125" customWidth="1"/>
    <col min="9733" max="9733" width="11" customWidth="1"/>
    <col min="9734" max="9734" width="11.140625" customWidth="1"/>
    <col min="9735" max="9735" width="11" customWidth="1"/>
    <col min="9736" max="9736" width="9.7109375" customWidth="1"/>
    <col min="9737" max="9737" width="54.85546875" customWidth="1"/>
    <col min="9983" max="9983" width="30.28515625" customWidth="1"/>
    <col min="9984" max="9986" width="9.5703125" customWidth="1"/>
    <col min="9987" max="9987" width="9.85546875" customWidth="1"/>
    <col min="9988" max="9988" width="9.5703125" customWidth="1"/>
    <col min="9989" max="9989" width="11" customWidth="1"/>
    <col min="9990" max="9990" width="11.140625" customWidth="1"/>
    <col min="9991" max="9991" width="11" customWidth="1"/>
    <col min="9992" max="9992" width="9.7109375" customWidth="1"/>
    <col min="9993" max="9993" width="54.85546875" customWidth="1"/>
    <col min="10239" max="10239" width="30.28515625" customWidth="1"/>
    <col min="10240" max="10242" width="9.5703125" customWidth="1"/>
    <col min="10243" max="10243" width="9.85546875" customWidth="1"/>
    <col min="10244" max="10244" width="9.5703125" customWidth="1"/>
    <col min="10245" max="10245" width="11" customWidth="1"/>
    <col min="10246" max="10246" width="11.140625" customWidth="1"/>
    <col min="10247" max="10247" width="11" customWidth="1"/>
    <col min="10248" max="10248" width="9.7109375" customWidth="1"/>
    <col min="10249" max="10249" width="54.85546875" customWidth="1"/>
    <col min="10495" max="10495" width="30.28515625" customWidth="1"/>
    <col min="10496" max="10498" width="9.5703125" customWidth="1"/>
    <col min="10499" max="10499" width="9.85546875" customWidth="1"/>
    <col min="10500" max="10500" width="9.5703125" customWidth="1"/>
    <col min="10501" max="10501" width="11" customWidth="1"/>
    <col min="10502" max="10502" width="11.140625" customWidth="1"/>
    <col min="10503" max="10503" width="11" customWidth="1"/>
    <col min="10504" max="10504" width="9.7109375" customWidth="1"/>
    <col min="10505" max="10505" width="54.85546875" customWidth="1"/>
    <col min="10751" max="10751" width="30.28515625" customWidth="1"/>
    <col min="10752" max="10754" width="9.5703125" customWidth="1"/>
    <col min="10755" max="10755" width="9.85546875" customWidth="1"/>
    <col min="10756" max="10756" width="9.5703125" customWidth="1"/>
    <col min="10757" max="10757" width="11" customWidth="1"/>
    <col min="10758" max="10758" width="11.140625" customWidth="1"/>
    <col min="10759" max="10759" width="11" customWidth="1"/>
    <col min="10760" max="10760" width="9.7109375" customWidth="1"/>
    <col min="10761" max="10761" width="54.85546875" customWidth="1"/>
    <col min="11007" max="11007" width="30.28515625" customWidth="1"/>
    <col min="11008" max="11010" width="9.5703125" customWidth="1"/>
    <col min="11011" max="11011" width="9.85546875" customWidth="1"/>
    <col min="11012" max="11012" width="9.5703125" customWidth="1"/>
    <col min="11013" max="11013" width="11" customWidth="1"/>
    <col min="11014" max="11014" width="11.140625" customWidth="1"/>
    <col min="11015" max="11015" width="11" customWidth="1"/>
    <col min="11016" max="11016" width="9.7109375" customWidth="1"/>
    <col min="11017" max="11017" width="54.85546875" customWidth="1"/>
    <col min="11263" max="11263" width="30.28515625" customWidth="1"/>
    <col min="11264" max="11266" width="9.5703125" customWidth="1"/>
    <col min="11267" max="11267" width="9.85546875" customWidth="1"/>
    <col min="11268" max="11268" width="9.5703125" customWidth="1"/>
    <col min="11269" max="11269" width="11" customWidth="1"/>
    <col min="11270" max="11270" width="11.140625" customWidth="1"/>
    <col min="11271" max="11271" width="11" customWidth="1"/>
    <col min="11272" max="11272" width="9.7109375" customWidth="1"/>
    <col min="11273" max="11273" width="54.85546875" customWidth="1"/>
    <col min="11519" max="11519" width="30.28515625" customWidth="1"/>
    <col min="11520" max="11522" width="9.5703125" customWidth="1"/>
    <col min="11523" max="11523" width="9.85546875" customWidth="1"/>
    <col min="11524" max="11524" width="9.5703125" customWidth="1"/>
    <col min="11525" max="11525" width="11" customWidth="1"/>
    <col min="11526" max="11526" width="11.140625" customWidth="1"/>
    <col min="11527" max="11527" width="11" customWidth="1"/>
    <col min="11528" max="11528" width="9.7109375" customWidth="1"/>
    <col min="11529" max="11529" width="54.85546875" customWidth="1"/>
    <col min="11775" max="11775" width="30.28515625" customWidth="1"/>
    <col min="11776" max="11778" width="9.5703125" customWidth="1"/>
    <col min="11779" max="11779" width="9.85546875" customWidth="1"/>
    <col min="11780" max="11780" width="9.5703125" customWidth="1"/>
    <col min="11781" max="11781" width="11" customWidth="1"/>
    <col min="11782" max="11782" width="11.140625" customWidth="1"/>
    <col min="11783" max="11783" width="11" customWidth="1"/>
    <col min="11784" max="11784" width="9.7109375" customWidth="1"/>
    <col min="11785" max="11785" width="54.85546875" customWidth="1"/>
    <col min="12031" max="12031" width="30.28515625" customWidth="1"/>
    <col min="12032" max="12034" width="9.5703125" customWidth="1"/>
    <col min="12035" max="12035" width="9.85546875" customWidth="1"/>
    <col min="12036" max="12036" width="9.5703125" customWidth="1"/>
    <col min="12037" max="12037" width="11" customWidth="1"/>
    <col min="12038" max="12038" width="11.140625" customWidth="1"/>
    <col min="12039" max="12039" width="11" customWidth="1"/>
    <col min="12040" max="12040" width="9.7109375" customWidth="1"/>
    <col min="12041" max="12041" width="54.85546875" customWidth="1"/>
    <col min="12287" max="12287" width="30.28515625" customWidth="1"/>
    <col min="12288" max="12290" width="9.5703125" customWidth="1"/>
    <col min="12291" max="12291" width="9.85546875" customWidth="1"/>
    <col min="12292" max="12292" width="9.5703125" customWidth="1"/>
    <col min="12293" max="12293" width="11" customWidth="1"/>
    <col min="12294" max="12294" width="11.140625" customWidth="1"/>
    <col min="12295" max="12295" width="11" customWidth="1"/>
    <col min="12296" max="12296" width="9.7109375" customWidth="1"/>
    <col min="12297" max="12297" width="54.85546875" customWidth="1"/>
    <col min="12543" max="12543" width="30.28515625" customWidth="1"/>
    <col min="12544" max="12546" width="9.5703125" customWidth="1"/>
    <col min="12547" max="12547" width="9.85546875" customWidth="1"/>
    <col min="12548" max="12548" width="9.5703125" customWidth="1"/>
    <col min="12549" max="12549" width="11" customWidth="1"/>
    <col min="12550" max="12550" width="11.140625" customWidth="1"/>
    <col min="12551" max="12551" width="11" customWidth="1"/>
    <col min="12552" max="12552" width="9.7109375" customWidth="1"/>
    <col min="12553" max="12553" width="54.85546875" customWidth="1"/>
    <col min="12799" max="12799" width="30.28515625" customWidth="1"/>
    <col min="12800" max="12802" width="9.5703125" customWidth="1"/>
    <col min="12803" max="12803" width="9.85546875" customWidth="1"/>
    <col min="12804" max="12804" width="9.5703125" customWidth="1"/>
    <col min="12805" max="12805" width="11" customWidth="1"/>
    <col min="12806" max="12806" width="11.140625" customWidth="1"/>
    <col min="12807" max="12807" width="11" customWidth="1"/>
    <col min="12808" max="12808" width="9.7109375" customWidth="1"/>
    <col min="12809" max="12809" width="54.85546875" customWidth="1"/>
    <col min="13055" max="13055" width="30.28515625" customWidth="1"/>
    <col min="13056" max="13058" width="9.5703125" customWidth="1"/>
    <col min="13059" max="13059" width="9.85546875" customWidth="1"/>
    <col min="13060" max="13060" width="9.5703125" customWidth="1"/>
    <col min="13061" max="13061" width="11" customWidth="1"/>
    <col min="13062" max="13062" width="11.140625" customWidth="1"/>
    <col min="13063" max="13063" width="11" customWidth="1"/>
    <col min="13064" max="13064" width="9.7109375" customWidth="1"/>
    <col min="13065" max="13065" width="54.85546875" customWidth="1"/>
    <col min="13311" max="13311" width="30.28515625" customWidth="1"/>
    <col min="13312" max="13314" width="9.5703125" customWidth="1"/>
    <col min="13315" max="13315" width="9.85546875" customWidth="1"/>
    <col min="13316" max="13316" width="9.5703125" customWidth="1"/>
    <col min="13317" max="13317" width="11" customWidth="1"/>
    <col min="13318" max="13318" width="11.140625" customWidth="1"/>
    <col min="13319" max="13319" width="11" customWidth="1"/>
    <col min="13320" max="13320" width="9.7109375" customWidth="1"/>
    <col min="13321" max="13321" width="54.85546875" customWidth="1"/>
    <col min="13567" max="13567" width="30.28515625" customWidth="1"/>
    <col min="13568" max="13570" width="9.5703125" customWidth="1"/>
    <col min="13571" max="13571" width="9.85546875" customWidth="1"/>
    <col min="13572" max="13572" width="9.5703125" customWidth="1"/>
    <col min="13573" max="13573" width="11" customWidth="1"/>
    <col min="13574" max="13574" width="11.140625" customWidth="1"/>
    <col min="13575" max="13575" width="11" customWidth="1"/>
    <col min="13576" max="13576" width="9.7109375" customWidth="1"/>
    <col min="13577" max="13577" width="54.85546875" customWidth="1"/>
    <col min="13823" max="13823" width="30.28515625" customWidth="1"/>
    <col min="13824" max="13826" width="9.5703125" customWidth="1"/>
    <col min="13827" max="13827" width="9.85546875" customWidth="1"/>
    <col min="13828" max="13828" width="9.5703125" customWidth="1"/>
    <col min="13829" max="13829" width="11" customWidth="1"/>
    <col min="13830" max="13830" width="11.140625" customWidth="1"/>
    <col min="13831" max="13831" width="11" customWidth="1"/>
    <col min="13832" max="13832" width="9.7109375" customWidth="1"/>
    <col min="13833" max="13833" width="54.85546875" customWidth="1"/>
    <col min="14079" max="14079" width="30.28515625" customWidth="1"/>
    <col min="14080" max="14082" width="9.5703125" customWidth="1"/>
    <col min="14083" max="14083" width="9.85546875" customWidth="1"/>
    <col min="14084" max="14084" width="9.5703125" customWidth="1"/>
    <col min="14085" max="14085" width="11" customWidth="1"/>
    <col min="14086" max="14086" width="11.140625" customWidth="1"/>
    <col min="14087" max="14087" width="11" customWidth="1"/>
    <col min="14088" max="14088" width="9.7109375" customWidth="1"/>
    <col min="14089" max="14089" width="54.85546875" customWidth="1"/>
    <col min="14335" max="14335" width="30.28515625" customWidth="1"/>
    <col min="14336" max="14338" width="9.5703125" customWidth="1"/>
    <col min="14339" max="14339" width="9.85546875" customWidth="1"/>
    <col min="14340" max="14340" width="9.5703125" customWidth="1"/>
    <col min="14341" max="14341" width="11" customWidth="1"/>
    <col min="14342" max="14342" width="11.140625" customWidth="1"/>
    <col min="14343" max="14343" width="11" customWidth="1"/>
    <col min="14344" max="14344" width="9.7109375" customWidth="1"/>
    <col min="14345" max="14345" width="54.85546875" customWidth="1"/>
    <col min="14591" max="14591" width="30.28515625" customWidth="1"/>
    <col min="14592" max="14594" width="9.5703125" customWidth="1"/>
    <col min="14595" max="14595" width="9.85546875" customWidth="1"/>
    <col min="14596" max="14596" width="9.5703125" customWidth="1"/>
    <col min="14597" max="14597" width="11" customWidth="1"/>
    <col min="14598" max="14598" width="11.140625" customWidth="1"/>
    <col min="14599" max="14599" width="11" customWidth="1"/>
    <col min="14600" max="14600" width="9.7109375" customWidth="1"/>
    <col min="14601" max="14601" width="54.85546875" customWidth="1"/>
    <col min="14847" max="14847" width="30.28515625" customWidth="1"/>
    <col min="14848" max="14850" width="9.5703125" customWidth="1"/>
    <col min="14851" max="14851" width="9.85546875" customWidth="1"/>
    <col min="14852" max="14852" width="9.5703125" customWidth="1"/>
    <col min="14853" max="14853" width="11" customWidth="1"/>
    <col min="14854" max="14854" width="11.140625" customWidth="1"/>
    <col min="14855" max="14855" width="11" customWidth="1"/>
    <col min="14856" max="14856" width="9.7109375" customWidth="1"/>
    <col min="14857" max="14857" width="54.85546875" customWidth="1"/>
    <col min="15103" max="15103" width="30.28515625" customWidth="1"/>
    <col min="15104" max="15106" width="9.5703125" customWidth="1"/>
    <col min="15107" max="15107" width="9.85546875" customWidth="1"/>
    <col min="15108" max="15108" width="9.5703125" customWidth="1"/>
    <col min="15109" max="15109" width="11" customWidth="1"/>
    <col min="15110" max="15110" width="11.140625" customWidth="1"/>
    <col min="15111" max="15111" width="11" customWidth="1"/>
    <col min="15112" max="15112" width="9.7109375" customWidth="1"/>
    <col min="15113" max="15113" width="54.85546875" customWidth="1"/>
    <col min="15359" max="15359" width="30.28515625" customWidth="1"/>
    <col min="15360" max="15362" width="9.5703125" customWidth="1"/>
    <col min="15363" max="15363" width="9.85546875" customWidth="1"/>
    <col min="15364" max="15364" width="9.5703125" customWidth="1"/>
    <col min="15365" max="15365" width="11" customWidth="1"/>
    <col min="15366" max="15366" width="11.140625" customWidth="1"/>
    <col min="15367" max="15367" width="11" customWidth="1"/>
    <col min="15368" max="15368" width="9.7109375" customWidth="1"/>
    <col min="15369" max="15369" width="54.85546875" customWidth="1"/>
    <col min="15615" max="15615" width="30.28515625" customWidth="1"/>
    <col min="15616" max="15618" width="9.5703125" customWidth="1"/>
    <col min="15619" max="15619" width="9.85546875" customWidth="1"/>
    <col min="15620" max="15620" width="9.5703125" customWidth="1"/>
    <col min="15621" max="15621" width="11" customWidth="1"/>
    <col min="15622" max="15622" width="11.140625" customWidth="1"/>
    <col min="15623" max="15623" width="11" customWidth="1"/>
    <col min="15624" max="15624" width="9.7109375" customWidth="1"/>
    <col min="15625" max="15625" width="54.85546875" customWidth="1"/>
    <col min="15871" max="15871" width="30.28515625" customWidth="1"/>
    <col min="15872" max="15874" width="9.5703125" customWidth="1"/>
    <col min="15875" max="15875" width="9.85546875" customWidth="1"/>
    <col min="15876" max="15876" width="9.5703125" customWidth="1"/>
    <col min="15877" max="15877" width="11" customWidth="1"/>
    <col min="15878" max="15878" width="11.140625" customWidth="1"/>
    <col min="15879" max="15879" width="11" customWidth="1"/>
    <col min="15880" max="15880" width="9.7109375" customWidth="1"/>
    <col min="15881" max="15881" width="54.85546875" customWidth="1"/>
    <col min="16127" max="16127" width="30.28515625" customWidth="1"/>
    <col min="16128" max="16130" width="9.5703125" customWidth="1"/>
    <col min="16131" max="16131" width="9.85546875" customWidth="1"/>
    <col min="16132" max="16132" width="9.5703125" customWidth="1"/>
    <col min="16133" max="16133" width="11" customWidth="1"/>
    <col min="16134" max="16134" width="11.140625" customWidth="1"/>
    <col min="16135" max="16135" width="11" customWidth="1"/>
    <col min="16136" max="16136" width="9.7109375" customWidth="1"/>
    <col min="16137" max="16137" width="54.85546875" customWidth="1"/>
  </cols>
  <sheetData>
    <row r="1" spans="1:13" s="18" customFormat="1" ht="42.75" customHeight="1" x14ac:dyDescent="0.2">
      <c r="A1" s="16" t="s">
        <v>184</v>
      </c>
      <c r="B1" s="16" t="s">
        <v>22</v>
      </c>
      <c r="C1" s="16" t="s">
        <v>23</v>
      </c>
      <c r="D1" s="16" t="s">
        <v>24</v>
      </c>
      <c r="E1" s="16" t="s">
        <v>25</v>
      </c>
      <c r="F1" s="16" t="s">
        <v>26</v>
      </c>
      <c r="G1" s="16" t="s">
        <v>27</v>
      </c>
      <c r="H1" s="16" t="s">
        <v>75</v>
      </c>
      <c r="I1" s="16" t="s">
        <v>28</v>
      </c>
      <c r="J1" s="17"/>
      <c r="K1" s="17"/>
      <c r="L1" s="17"/>
      <c r="M1" s="17"/>
    </row>
    <row r="2" spans="1:13" s="23" customFormat="1" x14ac:dyDescent="0.2">
      <c r="A2" s="19" t="s">
        <v>139</v>
      </c>
      <c r="B2" s="19" t="s">
        <v>29</v>
      </c>
      <c r="C2" s="20" t="s">
        <v>30</v>
      </c>
      <c r="D2" s="20">
        <v>-20.444199999999999</v>
      </c>
      <c r="E2" s="20">
        <v>-52.875599999999999</v>
      </c>
      <c r="F2" s="20">
        <v>388</v>
      </c>
      <c r="G2" s="21">
        <v>40405</v>
      </c>
      <c r="H2" s="22">
        <v>1</v>
      </c>
      <c r="I2" s="20" t="s">
        <v>31</v>
      </c>
      <c r="J2" s="17"/>
      <c r="K2" s="17"/>
      <c r="L2" s="17"/>
      <c r="M2" s="17"/>
    </row>
    <row r="3" spans="1:13" ht="12.75" customHeight="1" x14ac:dyDescent="0.2">
      <c r="A3" s="19" t="s">
        <v>140</v>
      </c>
      <c r="B3" s="19" t="s">
        <v>29</v>
      </c>
      <c r="C3" s="20" t="s">
        <v>32</v>
      </c>
      <c r="D3" s="22">
        <v>-23.002500000000001</v>
      </c>
      <c r="E3" s="22">
        <v>-55.3294</v>
      </c>
      <c r="F3" s="22">
        <v>431</v>
      </c>
      <c r="G3" s="24">
        <v>39611</v>
      </c>
      <c r="H3" s="22">
        <v>1</v>
      </c>
      <c r="I3" s="20" t="s">
        <v>33</v>
      </c>
      <c r="J3" s="25"/>
      <c r="K3" s="25"/>
      <c r="L3" s="25"/>
      <c r="M3" s="25"/>
    </row>
    <row r="4" spans="1:13" x14ac:dyDescent="0.2">
      <c r="A4" s="19" t="s">
        <v>141</v>
      </c>
      <c r="B4" s="19" t="s">
        <v>29</v>
      </c>
      <c r="C4" s="20" t="s">
        <v>34</v>
      </c>
      <c r="D4" s="26">
        <v>-20.4756</v>
      </c>
      <c r="E4" s="26">
        <v>-55.783900000000003</v>
      </c>
      <c r="F4" s="26">
        <v>155</v>
      </c>
      <c r="G4" s="24">
        <v>39022</v>
      </c>
      <c r="H4" s="22">
        <v>1</v>
      </c>
      <c r="I4" s="20" t="s">
        <v>35</v>
      </c>
      <c r="J4" s="25"/>
      <c r="K4" s="25"/>
      <c r="L4" s="25"/>
      <c r="M4" s="25"/>
    </row>
    <row r="5" spans="1:13" ht="14.25" customHeight="1" x14ac:dyDescent="0.2">
      <c r="A5" s="19" t="s">
        <v>142</v>
      </c>
      <c r="B5" s="19" t="s">
        <v>77</v>
      </c>
      <c r="C5" s="20" t="s">
        <v>78</v>
      </c>
      <c r="D5" s="69">
        <v>-11148083</v>
      </c>
      <c r="E5" s="70">
        <v>-53763736</v>
      </c>
      <c r="F5" s="26">
        <v>347</v>
      </c>
      <c r="G5" s="24">
        <v>43199</v>
      </c>
      <c r="H5" s="22">
        <v>1</v>
      </c>
      <c r="I5" s="20" t="s">
        <v>79</v>
      </c>
      <c r="J5" s="25"/>
      <c r="K5" s="25"/>
      <c r="L5" s="25"/>
      <c r="M5" s="25"/>
    </row>
    <row r="6" spans="1:13" ht="14.25" customHeight="1" x14ac:dyDescent="0.2">
      <c r="A6" s="19" t="s">
        <v>143</v>
      </c>
      <c r="B6" s="19" t="s">
        <v>77</v>
      </c>
      <c r="C6" s="20" t="s">
        <v>80</v>
      </c>
      <c r="D6" s="70">
        <v>-22955028</v>
      </c>
      <c r="E6" s="70">
        <v>-55626001</v>
      </c>
      <c r="F6" s="26">
        <v>605</v>
      </c>
      <c r="G6" s="24">
        <v>43203</v>
      </c>
      <c r="H6" s="22">
        <v>1</v>
      </c>
      <c r="I6" s="20" t="s">
        <v>81</v>
      </c>
      <c r="J6" s="25"/>
      <c r="K6" s="25"/>
      <c r="L6" s="25"/>
      <c r="M6" s="25"/>
    </row>
    <row r="7" spans="1:13" s="28" customFormat="1" x14ac:dyDescent="0.2">
      <c r="A7" s="19" t="s">
        <v>144</v>
      </c>
      <c r="B7" s="19" t="s">
        <v>29</v>
      </c>
      <c r="C7" s="20" t="s">
        <v>36</v>
      </c>
      <c r="D7" s="26">
        <v>-22.1008</v>
      </c>
      <c r="E7" s="26">
        <v>-56.54</v>
      </c>
      <c r="F7" s="26">
        <v>208</v>
      </c>
      <c r="G7" s="24">
        <v>40764</v>
      </c>
      <c r="H7" s="22">
        <v>1</v>
      </c>
      <c r="I7" s="27" t="s">
        <v>37</v>
      </c>
      <c r="J7" s="25"/>
      <c r="K7" s="25"/>
      <c r="L7" s="25"/>
      <c r="M7" s="25"/>
    </row>
    <row r="8" spans="1:13" s="28" customFormat="1" x14ac:dyDescent="0.2">
      <c r="A8" s="19" t="s">
        <v>145</v>
      </c>
      <c r="B8" s="19" t="s">
        <v>29</v>
      </c>
      <c r="C8" s="20" t="s">
        <v>38</v>
      </c>
      <c r="D8" s="26">
        <v>-21.7514</v>
      </c>
      <c r="E8" s="26">
        <v>-52.470599999999997</v>
      </c>
      <c r="F8" s="26">
        <v>387</v>
      </c>
      <c r="G8" s="24">
        <v>41354</v>
      </c>
      <c r="H8" s="22">
        <v>1</v>
      </c>
      <c r="I8" s="27" t="s">
        <v>82</v>
      </c>
      <c r="J8" s="25"/>
      <c r="K8" s="25"/>
      <c r="L8" s="25"/>
      <c r="M8" s="25"/>
    </row>
    <row r="9" spans="1:13" s="28" customFormat="1" x14ac:dyDescent="0.2">
      <c r="A9" s="19" t="s">
        <v>146</v>
      </c>
      <c r="B9" s="19" t="s">
        <v>77</v>
      </c>
      <c r="C9" s="20" t="s">
        <v>83</v>
      </c>
      <c r="D9" s="70">
        <v>-19945539</v>
      </c>
      <c r="E9" s="70">
        <v>-54368533</v>
      </c>
      <c r="F9" s="26">
        <v>624</v>
      </c>
      <c r="G9" s="24">
        <v>43129</v>
      </c>
      <c r="H9" s="22">
        <v>1</v>
      </c>
      <c r="I9" s="27" t="s">
        <v>84</v>
      </c>
      <c r="J9" s="25"/>
      <c r="K9" s="25"/>
      <c r="L9" s="25"/>
      <c r="M9" s="25"/>
    </row>
    <row r="10" spans="1:13" s="28" customFormat="1" x14ac:dyDescent="0.2">
      <c r="A10" s="19" t="s">
        <v>147</v>
      </c>
      <c r="B10" s="19" t="s">
        <v>77</v>
      </c>
      <c r="C10" s="20" t="s">
        <v>85</v>
      </c>
      <c r="D10" s="70">
        <v>-21246756</v>
      </c>
      <c r="E10" s="70">
        <v>-564560442</v>
      </c>
      <c r="F10" s="26">
        <v>329</v>
      </c>
      <c r="G10" s="24" t="s">
        <v>86</v>
      </c>
      <c r="H10" s="22">
        <v>1</v>
      </c>
      <c r="I10" s="27" t="s">
        <v>87</v>
      </c>
      <c r="J10" s="25"/>
      <c r="K10" s="25"/>
      <c r="L10" s="25"/>
      <c r="M10" s="25"/>
    </row>
    <row r="11" spans="1:13" s="28" customFormat="1" x14ac:dyDescent="0.2">
      <c r="A11" s="19" t="s">
        <v>148</v>
      </c>
      <c r="B11" s="19" t="s">
        <v>77</v>
      </c>
      <c r="C11" s="20" t="s">
        <v>88</v>
      </c>
      <c r="D11" s="70">
        <v>-21298278</v>
      </c>
      <c r="E11" s="70">
        <v>-52068917</v>
      </c>
      <c r="F11" s="26">
        <v>345</v>
      </c>
      <c r="G11" s="24">
        <v>43196</v>
      </c>
      <c r="H11" s="22">
        <v>1</v>
      </c>
      <c r="I11" s="27" t="s">
        <v>89</v>
      </c>
      <c r="J11" s="25"/>
      <c r="K11" s="25"/>
      <c r="L11" s="25"/>
      <c r="M11" s="25"/>
    </row>
    <row r="12" spans="1:13" s="28" customFormat="1" x14ac:dyDescent="0.2">
      <c r="A12" s="19" t="s">
        <v>149</v>
      </c>
      <c r="B12" s="19" t="s">
        <v>77</v>
      </c>
      <c r="C12" s="20" t="s">
        <v>90</v>
      </c>
      <c r="D12" s="70">
        <v>-22657056</v>
      </c>
      <c r="E12" s="70">
        <v>-54819306</v>
      </c>
      <c r="F12" s="26">
        <v>456</v>
      </c>
      <c r="G12" s="24">
        <v>43165</v>
      </c>
      <c r="H12" s="22">
        <v>1</v>
      </c>
      <c r="I12" s="27" t="s">
        <v>91</v>
      </c>
      <c r="J12" s="25"/>
      <c r="K12" s="25"/>
      <c r="L12" s="25"/>
      <c r="M12" s="25"/>
    </row>
    <row r="13" spans="1:13" s="79" customFormat="1" ht="15" x14ac:dyDescent="0.25">
      <c r="A13" s="71" t="s">
        <v>150</v>
      </c>
      <c r="B13" s="71" t="s">
        <v>77</v>
      </c>
      <c r="C13" s="72" t="s">
        <v>92</v>
      </c>
      <c r="D13" s="73">
        <v>-19587528</v>
      </c>
      <c r="E13" s="73">
        <v>-54030083</v>
      </c>
      <c r="F13" s="74">
        <v>540</v>
      </c>
      <c r="G13" s="75">
        <v>43206</v>
      </c>
      <c r="H13" s="76">
        <v>1</v>
      </c>
      <c r="I13" s="77" t="s">
        <v>93</v>
      </c>
      <c r="J13" s="78"/>
      <c r="K13" s="78"/>
      <c r="L13" s="78"/>
      <c r="M13" s="78"/>
    </row>
    <row r="14" spans="1:13" x14ac:dyDescent="0.2">
      <c r="A14" s="19" t="s">
        <v>151</v>
      </c>
      <c r="B14" s="19" t="s">
        <v>29</v>
      </c>
      <c r="C14" s="20" t="s">
        <v>94</v>
      </c>
      <c r="D14" s="26">
        <v>-20.45</v>
      </c>
      <c r="E14" s="26">
        <v>-54.616599999999998</v>
      </c>
      <c r="F14" s="26">
        <v>530</v>
      </c>
      <c r="G14" s="24">
        <v>37145</v>
      </c>
      <c r="H14" s="22">
        <v>1</v>
      </c>
      <c r="I14" s="20" t="s">
        <v>39</v>
      </c>
      <c r="J14" s="25"/>
      <c r="K14" s="25"/>
      <c r="L14" s="25"/>
      <c r="M14" s="25"/>
    </row>
    <row r="15" spans="1:13" x14ac:dyDescent="0.2">
      <c r="A15" s="19" t="s">
        <v>152</v>
      </c>
      <c r="B15" s="19" t="s">
        <v>29</v>
      </c>
      <c r="C15" s="20" t="s">
        <v>95</v>
      </c>
      <c r="D15" s="22">
        <v>-19.122499999999999</v>
      </c>
      <c r="E15" s="22">
        <v>-51.720799999999997</v>
      </c>
      <c r="F15" s="26">
        <v>516</v>
      </c>
      <c r="G15" s="24">
        <v>39515</v>
      </c>
      <c r="H15" s="22">
        <v>1</v>
      </c>
      <c r="I15" s="20" t="s">
        <v>40</v>
      </c>
      <c r="J15" s="25"/>
      <c r="K15" s="25"/>
      <c r="L15" s="25" t="s">
        <v>21</v>
      </c>
      <c r="M15" s="25"/>
    </row>
    <row r="16" spans="1:13" x14ac:dyDescent="0.2">
      <c r="A16" s="19" t="s">
        <v>153</v>
      </c>
      <c r="B16" s="19" t="s">
        <v>29</v>
      </c>
      <c r="C16" s="20" t="s">
        <v>96</v>
      </c>
      <c r="D16" s="26">
        <v>-18.802199999999999</v>
      </c>
      <c r="E16" s="26">
        <v>-52.602800000000002</v>
      </c>
      <c r="F16" s="26">
        <v>818</v>
      </c>
      <c r="G16" s="24">
        <v>39070</v>
      </c>
      <c r="H16" s="22">
        <v>1</v>
      </c>
      <c r="I16" s="20" t="s">
        <v>71</v>
      </c>
      <c r="J16" s="25"/>
      <c r="K16" s="25"/>
      <c r="L16" s="25"/>
      <c r="M16" s="25"/>
    </row>
    <row r="17" spans="1:13" ht="13.5" customHeight="1" x14ac:dyDescent="0.2">
      <c r="A17" s="19" t="s">
        <v>154</v>
      </c>
      <c r="B17" s="19" t="s">
        <v>29</v>
      </c>
      <c r="C17" s="20" t="s">
        <v>97</v>
      </c>
      <c r="D17" s="26">
        <v>-18.996700000000001</v>
      </c>
      <c r="E17" s="26">
        <v>-57.637500000000003</v>
      </c>
      <c r="F17" s="26">
        <v>126</v>
      </c>
      <c r="G17" s="24">
        <v>39017</v>
      </c>
      <c r="H17" s="22">
        <v>1</v>
      </c>
      <c r="I17" s="20" t="s">
        <v>41</v>
      </c>
      <c r="J17" s="25"/>
      <c r="K17" s="25"/>
      <c r="L17" s="25"/>
      <c r="M17" s="25"/>
    </row>
    <row r="18" spans="1:13" ht="13.5" customHeight="1" x14ac:dyDescent="0.2">
      <c r="A18" s="19" t="s">
        <v>155</v>
      </c>
      <c r="B18" s="19" t="s">
        <v>29</v>
      </c>
      <c r="C18" s="20" t="s">
        <v>98</v>
      </c>
      <c r="D18" s="26">
        <v>-18.4922</v>
      </c>
      <c r="E18" s="26">
        <v>-53.167200000000001</v>
      </c>
      <c r="F18" s="26">
        <v>730</v>
      </c>
      <c r="G18" s="24">
        <v>41247</v>
      </c>
      <c r="H18" s="22">
        <v>1</v>
      </c>
      <c r="I18" s="27" t="s">
        <v>42</v>
      </c>
      <c r="J18" s="25"/>
      <c r="K18" s="25"/>
      <c r="L18" s="25" t="s">
        <v>21</v>
      </c>
      <c r="M18" s="25"/>
    </row>
    <row r="19" spans="1:13" x14ac:dyDescent="0.2">
      <c r="A19" s="19" t="s">
        <v>156</v>
      </c>
      <c r="B19" s="19" t="s">
        <v>29</v>
      </c>
      <c r="C19" s="20" t="s">
        <v>99</v>
      </c>
      <c r="D19" s="26">
        <v>-18.304400000000001</v>
      </c>
      <c r="E19" s="26">
        <v>-54.440899999999999</v>
      </c>
      <c r="F19" s="26">
        <v>252</v>
      </c>
      <c r="G19" s="24">
        <v>39028</v>
      </c>
      <c r="H19" s="22">
        <v>1</v>
      </c>
      <c r="I19" s="20" t="s">
        <v>43</v>
      </c>
      <c r="J19" s="25"/>
      <c r="K19" s="25"/>
      <c r="L19" s="25" t="s">
        <v>21</v>
      </c>
      <c r="M19" s="25"/>
    </row>
    <row r="20" spans="1:13" x14ac:dyDescent="0.2">
      <c r="A20" s="19" t="s">
        <v>157</v>
      </c>
      <c r="B20" s="19" t="s">
        <v>29</v>
      </c>
      <c r="C20" s="20" t="s">
        <v>100</v>
      </c>
      <c r="D20" s="26">
        <v>-22.193899999999999</v>
      </c>
      <c r="E20" s="29">
        <v>-54.9114</v>
      </c>
      <c r="F20" s="26">
        <v>469</v>
      </c>
      <c r="G20" s="24">
        <v>39011</v>
      </c>
      <c r="H20" s="22">
        <v>1</v>
      </c>
      <c r="I20" s="20" t="s">
        <v>44</v>
      </c>
      <c r="J20" s="25"/>
      <c r="K20" s="25"/>
      <c r="L20" s="25"/>
      <c r="M20" s="25"/>
    </row>
    <row r="21" spans="1:13" x14ac:dyDescent="0.2">
      <c r="A21" s="19" t="s">
        <v>158</v>
      </c>
      <c r="B21" s="19" t="s">
        <v>77</v>
      </c>
      <c r="C21" s="20" t="s">
        <v>101</v>
      </c>
      <c r="D21" s="70">
        <v>-22308694</v>
      </c>
      <c r="E21" s="80">
        <v>-54325833</v>
      </c>
      <c r="F21" s="26">
        <v>340</v>
      </c>
      <c r="G21" s="24">
        <v>43159</v>
      </c>
      <c r="H21" s="22">
        <v>1</v>
      </c>
      <c r="I21" s="20" t="s">
        <v>102</v>
      </c>
      <c r="J21" s="25"/>
      <c r="K21" s="25"/>
      <c r="L21" s="25"/>
      <c r="M21" s="25" t="s">
        <v>21</v>
      </c>
    </row>
    <row r="22" spans="1:13" ht="25.5" x14ac:dyDescent="0.2">
      <c r="A22" s="19" t="s">
        <v>159</v>
      </c>
      <c r="B22" s="19" t="s">
        <v>77</v>
      </c>
      <c r="C22" s="20" t="s">
        <v>103</v>
      </c>
      <c r="D22" s="70">
        <v>-23644881</v>
      </c>
      <c r="E22" s="80">
        <v>-54570289</v>
      </c>
      <c r="F22" s="26">
        <v>319</v>
      </c>
      <c r="G22" s="24">
        <v>43204</v>
      </c>
      <c r="H22" s="22">
        <v>1</v>
      </c>
      <c r="I22" s="20" t="s">
        <v>104</v>
      </c>
      <c r="J22" s="25"/>
      <c r="K22" s="25"/>
      <c r="L22" s="25"/>
      <c r="M22" s="25"/>
    </row>
    <row r="23" spans="1:13" x14ac:dyDescent="0.2">
      <c r="A23" s="19" t="s">
        <v>160</v>
      </c>
      <c r="B23" s="19" t="s">
        <v>77</v>
      </c>
      <c r="C23" s="20" t="s">
        <v>105</v>
      </c>
      <c r="D23" s="70">
        <v>-22092833</v>
      </c>
      <c r="E23" s="80">
        <v>-54798833</v>
      </c>
      <c r="F23" s="26">
        <v>360</v>
      </c>
      <c r="G23" s="24">
        <v>43157</v>
      </c>
      <c r="H23" s="22">
        <v>1</v>
      </c>
      <c r="I23" s="20" t="s">
        <v>106</v>
      </c>
      <c r="J23" s="25"/>
      <c r="K23" s="25"/>
      <c r="L23" s="25"/>
      <c r="M23" s="25"/>
    </row>
    <row r="24" spans="1:13" x14ac:dyDescent="0.2">
      <c r="A24" s="19" t="s">
        <v>161</v>
      </c>
      <c r="B24" s="19" t="s">
        <v>29</v>
      </c>
      <c r="C24" s="20" t="s">
        <v>45</v>
      </c>
      <c r="D24" s="22">
        <v>-23.449400000000001</v>
      </c>
      <c r="E24" s="22">
        <v>-54.181699999999999</v>
      </c>
      <c r="F24" s="22">
        <v>336</v>
      </c>
      <c r="G24" s="24">
        <v>39598</v>
      </c>
      <c r="H24" s="22">
        <v>1</v>
      </c>
      <c r="I24" s="20" t="s">
        <v>46</v>
      </c>
      <c r="J24" s="25"/>
      <c r="K24" s="25"/>
      <c r="L24" s="25" t="s">
        <v>21</v>
      </c>
      <c r="M24" s="25" t="s">
        <v>21</v>
      </c>
    </row>
    <row r="25" spans="1:13" x14ac:dyDescent="0.2">
      <c r="A25" s="19" t="s">
        <v>162</v>
      </c>
      <c r="B25" s="19" t="s">
        <v>29</v>
      </c>
      <c r="C25" s="20" t="s">
        <v>47</v>
      </c>
      <c r="D25" s="26">
        <v>-22.3</v>
      </c>
      <c r="E25" s="26">
        <v>-53.816600000000001</v>
      </c>
      <c r="F25" s="26">
        <v>373.29</v>
      </c>
      <c r="G25" s="24">
        <v>37662</v>
      </c>
      <c r="H25" s="22">
        <v>1</v>
      </c>
      <c r="I25" s="20" t="s">
        <v>48</v>
      </c>
      <c r="J25" s="25"/>
      <c r="K25" s="25"/>
      <c r="L25" s="25" t="s">
        <v>21</v>
      </c>
      <c r="M25" s="25"/>
    </row>
    <row r="26" spans="1:13" s="28" customFormat="1" x14ac:dyDescent="0.2">
      <c r="A26" s="19" t="s">
        <v>163</v>
      </c>
      <c r="B26" s="19" t="s">
        <v>29</v>
      </c>
      <c r="C26" s="20" t="s">
        <v>49</v>
      </c>
      <c r="D26" s="26">
        <v>-21.478200000000001</v>
      </c>
      <c r="E26" s="26">
        <v>-56.136899999999997</v>
      </c>
      <c r="F26" s="26">
        <v>249</v>
      </c>
      <c r="G26" s="24">
        <v>40759</v>
      </c>
      <c r="H26" s="22">
        <v>1</v>
      </c>
      <c r="I26" s="27" t="s">
        <v>50</v>
      </c>
      <c r="J26" s="25"/>
      <c r="K26" s="25"/>
      <c r="L26" s="25"/>
      <c r="M26" s="25"/>
    </row>
    <row r="27" spans="1:13" x14ac:dyDescent="0.2">
      <c r="A27" s="19" t="s">
        <v>164</v>
      </c>
      <c r="B27" s="19" t="s">
        <v>29</v>
      </c>
      <c r="C27" s="20" t="s">
        <v>51</v>
      </c>
      <c r="D27" s="22">
        <v>-22.857199999999999</v>
      </c>
      <c r="E27" s="22">
        <v>-54.605600000000003</v>
      </c>
      <c r="F27" s="22">
        <v>379</v>
      </c>
      <c r="G27" s="24">
        <v>39617</v>
      </c>
      <c r="H27" s="22">
        <v>1</v>
      </c>
      <c r="I27" s="20" t="s">
        <v>52</v>
      </c>
      <c r="J27" s="25"/>
      <c r="K27" s="25"/>
      <c r="L27" s="25"/>
      <c r="M27" s="25"/>
    </row>
    <row r="28" spans="1:13" x14ac:dyDescent="0.2">
      <c r="A28" s="19" t="s">
        <v>165</v>
      </c>
      <c r="B28" s="19" t="s">
        <v>77</v>
      </c>
      <c r="C28" s="20" t="s">
        <v>107</v>
      </c>
      <c r="D28" s="70">
        <v>-22575389</v>
      </c>
      <c r="E28" s="70">
        <v>-55160833</v>
      </c>
      <c r="F28" s="22">
        <v>499</v>
      </c>
      <c r="G28" s="24">
        <v>43166</v>
      </c>
      <c r="H28" s="22">
        <v>1</v>
      </c>
      <c r="I28" s="20" t="s">
        <v>108</v>
      </c>
      <c r="J28" s="25"/>
      <c r="K28" s="25"/>
      <c r="L28" s="25"/>
      <c r="M28" s="25"/>
    </row>
    <row r="29" spans="1:13" ht="12.75" customHeight="1" x14ac:dyDescent="0.2">
      <c r="A29" s="19" t="s">
        <v>166</v>
      </c>
      <c r="B29" s="19" t="s">
        <v>29</v>
      </c>
      <c r="C29" s="20" t="s">
        <v>109</v>
      </c>
      <c r="D29" s="26">
        <v>-21.609200000000001</v>
      </c>
      <c r="E29" s="26">
        <v>-55.177799999999998</v>
      </c>
      <c r="F29" s="26">
        <v>401</v>
      </c>
      <c r="G29" s="24">
        <v>39065</v>
      </c>
      <c r="H29" s="22">
        <v>1</v>
      </c>
      <c r="I29" s="20" t="s">
        <v>53</v>
      </c>
      <c r="J29" s="25"/>
      <c r="K29" s="25"/>
      <c r="L29" s="25"/>
      <c r="M29" s="25"/>
    </row>
    <row r="30" spans="1:13" ht="12.75" customHeight="1" x14ac:dyDescent="0.2">
      <c r="A30" s="19" t="s">
        <v>167</v>
      </c>
      <c r="B30" s="19" t="s">
        <v>77</v>
      </c>
      <c r="C30" s="20" t="s">
        <v>110</v>
      </c>
      <c r="D30" s="70">
        <v>-21450972</v>
      </c>
      <c r="E30" s="70">
        <v>-54341972</v>
      </c>
      <c r="F30" s="26">
        <v>500</v>
      </c>
      <c r="G30" s="24">
        <v>43153</v>
      </c>
      <c r="H30" s="22">
        <v>1</v>
      </c>
      <c r="I30" s="20" t="s">
        <v>111</v>
      </c>
      <c r="J30" s="25"/>
      <c r="K30" s="25"/>
      <c r="L30" s="25"/>
      <c r="M30" s="25"/>
    </row>
    <row r="31" spans="1:13" ht="12.75" customHeight="1" x14ac:dyDescent="0.2">
      <c r="A31" s="19" t="s">
        <v>168</v>
      </c>
      <c r="B31" s="19" t="s">
        <v>77</v>
      </c>
      <c r="C31" s="20" t="s">
        <v>113</v>
      </c>
      <c r="D31" s="70">
        <v>-22078528</v>
      </c>
      <c r="E31" s="70">
        <v>-53465889</v>
      </c>
      <c r="F31" s="26">
        <v>372</v>
      </c>
      <c r="G31" s="24">
        <v>43199</v>
      </c>
      <c r="H31" s="22">
        <v>1</v>
      </c>
      <c r="I31" s="20" t="s">
        <v>114</v>
      </c>
      <c r="J31" s="25"/>
      <c r="K31" s="25"/>
      <c r="L31" s="25"/>
      <c r="M31" s="25"/>
    </row>
    <row r="32" spans="1:13" s="28" customFormat="1" x14ac:dyDescent="0.2">
      <c r="A32" s="19" t="s">
        <v>169</v>
      </c>
      <c r="B32" s="19" t="s">
        <v>29</v>
      </c>
      <c r="C32" s="20" t="s">
        <v>115</v>
      </c>
      <c r="D32" s="26">
        <v>-20.395600000000002</v>
      </c>
      <c r="E32" s="26">
        <v>-56.431699999999999</v>
      </c>
      <c r="F32" s="26">
        <v>140</v>
      </c>
      <c r="G32" s="24">
        <v>39023</v>
      </c>
      <c r="H32" s="22">
        <v>1</v>
      </c>
      <c r="I32" s="20" t="s">
        <v>54</v>
      </c>
      <c r="J32" s="25"/>
      <c r="K32" s="25"/>
      <c r="L32" s="25"/>
      <c r="M32" s="25" t="s">
        <v>21</v>
      </c>
    </row>
    <row r="33" spans="1:13" x14ac:dyDescent="0.2">
      <c r="A33" s="19" t="s">
        <v>170</v>
      </c>
      <c r="B33" s="19" t="s">
        <v>29</v>
      </c>
      <c r="C33" s="20" t="s">
        <v>116</v>
      </c>
      <c r="D33" s="26">
        <v>-18.988900000000001</v>
      </c>
      <c r="E33" s="26">
        <v>-56.623100000000001</v>
      </c>
      <c r="F33" s="26">
        <v>104</v>
      </c>
      <c r="G33" s="24">
        <v>38932</v>
      </c>
      <c r="H33" s="22">
        <v>1</v>
      </c>
      <c r="I33" s="20" t="s">
        <v>55</v>
      </c>
      <c r="J33" s="25"/>
      <c r="K33" s="25"/>
      <c r="L33" s="25"/>
      <c r="M33" s="25"/>
    </row>
    <row r="34" spans="1:13" s="28" customFormat="1" x14ac:dyDescent="0.2">
      <c r="A34" s="19" t="s">
        <v>171</v>
      </c>
      <c r="B34" s="19" t="s">
        <v>29</v>
      </c>
      <c r="C34" s="20" t="s">
        <v>117</v>
      </c>
      <c r="D34" s="26">
        <v>-19.414300000000001</v>
      </c>
      <c r="E34" s="26">
        <v>-51.1053</v>
      </c>
      <c r="F34" s="26">
        <v>424</v>
      </c>
      <c r="G34" s="24" t="s">
        <v>56</v>
      </c>
      <c r="H34" s="22">
        <v>1</v>
      </c>
      <c r="I34" s="20" t="s">
        <v>57</v>
      </c>
      <c r="J34" s="25"/>
      <c r="K34" s="25"/>
      <c r="L34" s="25"/>
      <c r="M34" s="25"/>
    </row>
    <row r="35" spans="1:13" s="28" customFormat="1" x14ac:dyDescent="0.2">
      <c r="A35" s="19" t="s">
        <v>172</v>
      </c>
      <c r="B35" s="19" t="s">
        <v>77</v>
      </c>
      <c r="C35" s="20" t="s">
        <v>118</v>
      </c>
      <c r="D35" s="70">
        <v>-18072711</v>
      </c>
      <c r="E35" s="70">
        <v>-54548811</v>
      </c>
      <c r="F35" s="26">
        <v>251</v>
      </c>
      <c r="G35" s="24">
        <v>43133</v>
      </c>
      <c r="H35" s="22">
        <v>1</v>
      </c>
      <c r="I35" s="20" t="s">
        <v>119</v>
      </c>
      <c r="J35" s="25"/>
      <c r="K35" s="25"/>
      <c r="L35" s="25"/>
      <c r="M35" s="25" t="s">
        <v>21</v>
      </c>
    </row>
    <row r="36" spans="1:13" x14ac:dyDescent="0.2">
      <c r="A36" s="19" t="s">
        <v>173</v>
      </c>
      <c r="B36" s="19" t="s">
        <v>29</v>
      </c>
      <c r="C36" s="20" t="s">
        <v>120</v>
      </c>
      <c r="D36" s="26">
        <v>-22.533300000000001</v>
      </c>
      <c r="E36" s="26">
        <v>-55.533299999999997</v>
      </c>
      <c r="F36" s="26">
        <v>650</v>
      </c>
      <c r="G36" s="24">
        <v>37140</v>
      </c>
      <c r="H36" s="22">
        <v>1</v>
      </c>
      <c r="I36" s="20" t="s">
        <v>58</v>
      </c>
      <c r="J36" s="25"/>
      <c r="K36" s="25"/>
      <c r="L36" s="25"/>
      <c r="M36" s="25"/>
    </row>
    <row r="37" spans="1:13" x14ac:dyDescent="0.2">
      <c r="A37" s="19" t="s">
        <v>174</v>
      </c>
      <c r="B37" s="19" t="s">
        <v>29</v>
      </c>
      <c r="C37" s="20" t="s">
        <v>121</v>
      </c>
      <c r="D37" s="26">
        <v>-21.7058</v>
      </c>
      <c r="E37" s="26">
        <v>-57.5533</v>
      </c>
      <c r="F37" s="26">
        <v>85</v>
      </c>
      <c r="G37" s="24">
        <v>39014</v>
      </c>
      <c r="H37" s="22">
        <v>1</v>
      </c>
      <c r="I37" s="20" t="s">
        <v>59</v>
      </c>
      <c r="J37" s="25"/>
      <c r="K37" s="25"/>
      <c r="L37" s="25"/>
      <c r="M37" s="25"/>
    </row>
    <row r="38" spans="1:13" s="28" customFormat="1" x14ac:dyDescent="0.2">
      <c r="A38" s="19" t="s">
        <v>175</v>
      </c>
      <c r="B38" s="19" t="s">
        <v>29</v>
      </c>
      <c r="C38" s="20" t="s">
        <v>122</v>
      </c>
      <c r="D38" s="26">
        <v>-19.420100000000001</v>
      </c>
      <c r="E38" s="26">
        <v>-54.553100000000001</v>
      </c>
      <c r="F38" s="26">
        <v>647</v>
      </c>
      <c r="G38" s="24">
        <v>39067</v>
      </c>
      <c r="H38" s="22">
        <v>1</v>
      </c>
      <c r="I38" s="20" t="s">
        <v>72</v>
      </c>
      <c r="J38" s="25"/>
      <c r="K38" s="25"/>
      <c r="L38" s="25"/>
      <c r="M38" s="25"/>
    </row>
    <row r="39" spans="1:13" s="28" customFormat="1" x14ac:dyDescent="0.2">
      <c r="A39" s="19" t="s">
        <v>176</v>
      </c>
      <c r="B39" s="19" t="s">
        <v>77</v>
      </c>
      <c r="C39" s="20" t="s">
        <v>123</v>
      </c>
      <c r="D39" s="70">
        <v>-20466094</v>
      </c>
      <c r="E39" s="70">
        <v>-53763028</v>
      </c>
      <c r="F39" s="26">
        <v>442</v>
      </c>
      <c r="G39" s="24">
        <v>43118</v>
      </c>
      <c r="H39" s="22">
        <v>1</v>
      </c>
      <c r="I39" s="20"/>
      <c r="J39" s="25"/>
      <c r="K39" s="25"/>
      <c r="L39" s="25"/>
      <c r="M39" s="25"/>
    </row>
    <row r="40" spans="1:13" x14ac:dyDescent="0.2">
      <c r="A40" s="19" t="s">
        <v>177</v>
      </c>
      <c r="B40" s="19" t="s">
        <v>29</v>
      </c>
      <c r="C40" s="20" t="s">
        <v>124</v>
      </c>
      <c r="D40" s="22">
        <v>-21.774999999999999</v>
      </c>
      <c r="E40" s="22">
        <v>-54.528100000000002</v>
      </c>
      <c r="F40" s="22">
        <v>329</v>
      </c>
      <c r="G40" s="24">
        <v>39625</v>
      </c>
      <c r="H40" s="22">
        <v>1</v>
      </c>
      <c r="I40" s="20" t="s">
        <v>60</v>
      </c>
      <c r="J40" s="25"/>
      <c r="K40" s="25"/>
      <c r="L40" s="25"/>
      <c r="M40" s="25" t="s">
        <v>21</v>
      </c>
    </row>
    <row r="41" spans="1:13" s="33" customFormat="1" ht="15" customHeight="1" x14ac:dyDescent="0.2">
      <c r="A41" s="30" t="s">
        <v>178</v>
      </c>
      <c r="B41" s="30" t="s">
        <v>77</v>
      </c>
      <c r="C41" s="20" t="s">
        <v>126</v>
      </c>
      <c r="D41" s="81">
        <v>-21305889</v>
      </c>
      <c r="E41" s="81">
        <v>-52820375</v>
      </c>
      <c r="F41" s="31">
        <v>383</v>
      </c>
      <c r="G41" s="21">
        <v>43209</v>
      </c>
      <c r="H41" s="20">
        <v>1</v>
      </c>
      <c r="I41" s="30" t="s">
        <v>127</v>
      </c>
      <c r="J41" s="32"/>
      <c r="K41" s="32"/>
      <c r="L41" s="32"/>
      <c r="M41" s="32"/>
    </row>
    <row r="42" spans="1:13" s="33" customFormat="1" ht="15" customHeight="1" x14ac:dyDescent="0.2">
      <c r="A42" s="30" t="s">
        <v>179</v>
      </c>
      <c r="B42" s="30" t="s">
        <v>29</v>
      </c>
      <c r="C42" s="20" t="s">
        <v>128</v>
      </c>
      <c r="D42" s="81">
        <v>-20981633</v>
      </c>
      <c r="E42" s="31">
        <v>-54.971899999999998</v>
      </c>
      <c r="F42" s="31">
        <v>464</v>
      </c>
      <c r="G42" s="21" t="s">
        <v>61</v>
      </c>
      <c r="H42" s="20">
        <v>1</v>
      </c>
      <c r="I42" s="30" t="s">
        <v>62</v>
      </c>
      <c r="J42" s="32"/>
      <c r="K42" s="32"/>
      <c r="L42" s="32"/>
      <c r="M42" s="32"/>
    </row>
    <row r="43" spans="1:13" s="28" customFormat="1" x14ac:dyDescent="0.2">
      <c r="A43" s="19" t="s">
        <v>180</v>
      </c>
      <c r="B43" s="19" t="s">
        <v>29</v>
      </c>
      <c r="C43" s="20" t="s">
        <v>129</v>
      </c>
      <c r="D43" s="22">
        <v>-23.966899999999999</v>
      </c>
      <c r="E43" s="22">
        <v>-55.0242</v>
      </c>
      <c r="F43" s="22">
        <v>402</v>
      </c>
      <c r="G43" s="24">
        <v>39605</v>
      </c>
      <c r="H43" s="22">
        <v>1</v>
      </c>
      <c r="I43" s="20" t="s">
        <v>63</v>
      </c>
      <c r="J43" s="25"/>
      <c r="K43" s="25"/>
      <c r="L43" s="25"/>
      <c r="M43" s="25"/>
    </row>
    <row r="44" spans="1:13" s="28" customFormat="1" x14ac:dyDescent="0.2">
      <c r="A44" s="19" t="s">
        <v>181</v>
      </c>
      <c r="B44" s="19" t="s">
        <v>77</v>
      </c>
      <c r="C44" s="20" t="s">
        <v>130</v>
      </c>
      <c r="D44" s="70">
        <v>-20351444</v>
      </c>
      <c r="E44" s="70">
        <v>-51430222</v>
      </c>
      <c r="F44" s="22">
        <v>374</v>
      </c>
      <c r="G44" s="24">
        <v>43196</v>
      </c>
      <c r="H44" s="22">
        <v>1</v>
      </c>
      <c r="I44" s="20" t="s">
        <v>131</v>
      </c>
      <c r="J44" s="25"/>
      <c r="K44" s="25"/>
      <c r="L44" s="25"/>
      <c r="M44" s="25"/>
    </row>
    <row r="45" spans="1:13" s="35" customFormat="1" x14ac:dyDescent="0.2">
      <c r="A45" s="30" t="s">
        <v>182</v>
      </c>
      <c r="B45" s="30" t="s">
        <v>29</v>
      </c>
      <c r="C45" s="20" t="s">
        <v>132</v>
      </c>
      <c r="D45" s="20">
        <v>-17.634699999999999</v>
      </c>
      <c r="E45" s="20">
        <v>-54.760100000000001</v>
      </c>
      <c r="F45" s="20">
        <v>486</v>
      </c>
      <c r="G45" s="21" t="s">
        <v>64</v>
      </c>
      <c r="H45" s="20">
        <v>1</v>
      </c>
      <c r="I45" s="22" t="s">
        <v>65</v>
      </c>
      <c r="J45" s="34"/>
      <c r="K45" s="34"/>
      <c r="L45" s="34"/>
      <c r="M45" s="34"/>
    </row>
    <row r="46" spans="1:13" x14ac:dyDescent="0.2">
      <c r="A46" s="19" t="s">
        <v>183</v>
      </c>
      <c r="B46" s="19" t="s">
        <v>29</v>
      </c>
      <c r="C46" s="20" t="s">
        <v>133</v>
      </c>
      <c r="D46" s="22">
        <v>-20.783300000000001</v>
      </c>
      <c r="E46" s="22">
        <v>-51.7</v>
      </c>
      <c r="F46" s="22">
        <v>313</v>
      </c>
      <c r="G46" s="24">
        <v>37137</v>
      </c>
      <c r="H46" s="22">
        <v>1</v>
      </c>
      <c r="I46" s="20" t="s">
        <v>66</v>
      </c>
      <c r="J46" s="25"/>
      <c r="K46" s="25"/>
      <c r="L46" s="25"/>
      <c r="M46" s="25"/>
    </row>
    <row r="47" spans="1:13" ht="18" customHeight="1" x14ac:dyDescent="0.2">
      <c r="A47" s="36"/>
      <c r="B47" s="37"/>
      <c r="C47" s="38"/>
      <c r="D47" s="38"/>
      <c r="E47" s="38"/>
      <c r="F47" s="38"/>
      <c r="G47" s="16" t="s">
        <v>67</v>
      </c>
      <c r="H47" s="20">
        <f>SUM(H2:H46)</f>
        <v>45</v>
      </c>
      <c r="I47" s="36"/>
      <c r="J47" s="25"/>
      <c r="K47" s="25"/>
      <c r="L47" s="25"/>
      <c r="M47" s="25"/>
    </row>
    <row r="48" spans="1:13" x14ac:dyDescent="0.2">
      <c r="A48" s="25" t="s">
        <v>68</v>
      </c>
      <c r="B48" s="39"/>
      <c r="C48" s="39"/>
      <c r="D48" s="39"/>
      <c r="E48" s="39"/>
      <c r="F48" s="39"/>
      <c r="G48" s="25"/>
      <c r="H48" s="40"/>
      <c r="I48" s="25"/>
      <c r="J48" s="25"/>
      <c r="K48" s="25"/>
      <c r="L48" s="25"/>
      <c r="M48" s="25"/>
    </row>
    <row r="49" spans="1:13" x14ac:dyDescent="0.2">
      <c r="A49" s="41" t="s">
        <v>69</v>
      </c>
      <c r="B49" s="42"/>
      <c r="C49" s="42"/>
      <c r="D49" s="42"/>
      <c r="E49" s="42"/>
      <c r="F49" s="42"/>
      <c r="G49" s="25"/>
      <c r="H49" s="25"/>
      <c r="I49" s="25"/>
      <c r="J49" s="25"/>
      <c r="K49" s="25"/>
      <c r="L49" s="25"/>
      <c r="M49" s="25"/>
    </row>
    <row r="50" spans="1:13" x14ac:dyDescent="0.2">
      <c r="A50" s="25"/>
      <c r="B50" s="42"/>
      <c r="C50" s="42"/>
      <c r="D50" s="42"/>
      <c r="E50" s="42"/>
      <c r="F50" s="42"/>
      <c r="G50" s="25"/>
      <c r="H50" s="25"/>
      <c r="I50" s="25"/>
      <c r="J50" s="25"/>
      <c r="K50" s="25"/>
      <c r="L50" s="25"/>
      <c r="M50" s="25"/>
    </row>
    <row r="51" spans="1:13" x14ac:dyDescent="0.2">
      <c r="A51" s="25"/>
      <c r="B51" s="42"/>
      <c r="C51" s="42"/>
      <c r="D51" s="42"/>
      <c r="E51" s="42"/>
      <c r="F51" s="42"/>
      <c r="G51" s="25"/>
      <c r="H51" s="25"/>
      <c r="I51" s="25"/>
      <c r="J51" s="25"/>
      <c r="K51" s="25"/>
      <c r="L51" s="25"/>
      <c r="M51" s="25"/>
    </row>
    <row r="52" spans="1:13" x14ac:dyDescent="0.2">
      <c r="A52" s="25"/>
      <c r="B52" s="42"/>
      <c r="C52" s="42"/>
      <c r="D52" s="42"/>
      <c r="E52" s="42"/>
      <c r="F52" s="42"/>
      <c r="G52" s="25"/>
      <c r="H52" s="25"/>
      <c r="I52" s="25"/>
      <c r="J52" s="25"/>
      <c r="K52" s="25"/>
      <c r="L52" s="25"/>
      <c r="M52" s="25"/>
    </row>
    <row r="53" spans="1:13" x14ac:dyDescent="0.2">
      <c r="A53" s="25"/>
      <c r="B53" s="42"/>
      <c r="C53" s="42"/>
      <c r="D53" s="42"/>
      <c r="E53" s="42"/>
      <c r="F53" s="42"/>
      <c r="G53" s="25"/>
      <c r="H53" s="25"/>
      <c r="I53" s="25"/>
      <c r="J53" s="25"/>
      <c r="K53" s="25"/>
      <c r="L53" s="25"/>
      <c r="M53" s="25"/>
    </row>
    <row r="54" spans="1:13" x14ac:dyDescent="0.2">
      <c r="A54" s="25"/>
      <c r="B54" s="42"/>
      <c r="C54" s="42"/>
      <c r="D54" s="42"/>
      <c r="E54" s="42"/>
      <c r="F54" s="42"/>
      <c r="G54" s="25"/>
      <c r="H54" s="25"/>
      <c r="I54" s="25"/>
      <c r="J54" s="25"/>
      <c r="K54" s="25"/>
      <c r="L54" s="25"/>
      <c r="M54" s="25"/>
    </row>
    <row r="55" spans="1:13" x14ac:dyDescent="0.2">
      <c r="A55" s="25"/>
      <c r="B55" s="42"/>
      <c r="C55" s="42"/>
      <c r="D55" s="42"/>
      <c r="E55" s="42"/>
      <c r="F55" s="42"/>
      <c r="G55" s="25"/>
      <c r="H55" s="25"/>
      <c r="I55" s="25"/>
      <c r="J55" s="25"/>
      <c r="K55" s="25"/>
      <c r="L55" s="25"/>
      <c r="M55" s="25"/>
    </row>
    <row r="56" spans="1:13" x14ac:dyDescent="0.2">
      <c r="A56" s="25"/>
      <c r="B56" s="42"/>
      <c r="C56" s="42"/>
      <c r="D56" s="42"/>
      <c r="E56" s="42"/>
      <c r="F56" s="42"/>
      <c r="G56" s="25"/>
      <c r="H56" s="25"/>
      <c r="I56" s="25"/>
      <c r="J56" s="25"/>
      <c r="K56" s="25"/>
      <c r="L56" s="25"/>
      <c r="M56" s="25"/>
    </row>
    <row r="57" spans="1:13" x14ac:dyDescent="0.2">
      <c r="A57" s="25"/>
      <c r="B57" s="42"/>
      <c r="C57" s="42"/>
      <c r="D57" s="42"/>
      <c r="E57" s="42"/>
      <c r="F57" s="42"/>
      <c r="G57" s="25"/>
      <c r="H57" s="25"/>
      <c r="I57" s="25"/>
      <c r="J57" s="25"/>
      <c r="K57" s="25"/>
      <c r="L57" s="25"/>
      <c r="M57" s="25"/>
    </row>
    <row r="58" spans="1:13" x14ac:dyDescent="0.2">
      <c r="A58" s="25"/>
      <c r="B58" s="42"/>
      <c r="C58" s="42"/>
      <c r="D58" s="42"/>
      <c r="E58" s="42"/>
      <c r="F58" s="42"/>
      <c r="G58" s="25"/>
      <c r="H58" s="25"/>
      <c r="I58" s="25"/>
      <c r="J58" s="25"/>
      <c r="K58" s="25"/>
      <c r="L58" s="25"/>
      <c r="M58" s="25"/>
    </row>
    <row r="59" spans="1:13" x14ac:dyDescent="0.2">
      <c r="A59" s="25"/>
      <c r="B59" s="42"/>
      <c r="C59" s="42"/>
      <c r="D59" s="42"/>
      <c r="E59" s="42"/>
      <c r="F59" s="42" t="s">
        <v>21</v>
      </c>
      <c r="G59" s="25"/>
      <c r="H59" s="25"/>
      <c r="I59" s="25"/>
      <c r="J59" s="25"/>
      <c r="K59" s="25"/>
      <c r="L59" s="25"/>
      <c r="M59" s="25"/>
    </row>
    <row r="60" spans="1:13" x14ac:dyDescent="0.2">
      <c r="A60" s="25"/>
      <c r="B60" s="42"/>
      <c r="C60" s="42"/>
      <c r="D60" s="42"/>
      <c r="E60" s="42"/>
      <c r="F60" s="42"/>
      <c r="G60" s="25"/>
      <c r="H60" s="25"/>
      <c r="I60" s="25"/>
      <c r="J60" s="25"/>
      <c r="K60" s="25"/>
      <c r="L60" s="25"/>
      <c r="M60" s="25"/>
    </row>
    <row r="61" spans="1:13" x14ac:dyDescent="0.2">
      <c r="A61" s="25"/>
      <c r="B61" s="42"/>
      <c r="C61" s="42"/>
      <c r="D61" s="42"/>
      <c r="E61" s="42"/>
      <c r="F61" s="42"/>
      <c r="G61" s="25"/>
      <c r="H61" s="25"/>
      <c r="I61" s="25"/>
      <c r="J61" s="25"/>
      <c r="K61" s="25"/>
      <c r="L61" s="25"/>
      <c r="M61" s="25"/>
    </row>
    <row r="62" spans="1:13" x14ac:dyDescent="0.2">
      <c r="A62" s="25"/>
      <c r="B62" s="42"/>
      <c r="C62" s="42"/>
      <c r="D62" s="42"/>
      <c r="E62" s="42"/>
      <c r="F62" s="42"/>
      <c r="G62" s="25"/>
      <c r="H62" s="25"/>
      <c r="I62" s="25"/>
      <c r="J62" s="25"/>
      <c r="K62" s="25"/>
      <c r="L62" s="25"/>
      <c r="M62" s="25"/>
    </row>
    <row r="63" spans="1:13" x14ac:dyDescent="0.2">
      <c r="A63" s="25"/>
      <c r="B63" s="42"/>
      <c r="C63" s="42"/>
      <c r="D63" s="42"/>
      <c r="E63" s="42"/>
      <c r="F63" s="42"/>
      <c r="G63" s="25"/>
      <c r="H63" s="25"/>
      <c r="I63" s="25"/>
      <c r="J63" s="25"/>
      <c r="K63" s="25"/>
      <c r="L63" s="25"/>
      <c r="M63" s="25"/>
    </row>
  </sheetData>
  <hyperlinks>
    <hyperlink ref="A49" r:id="rId1"/>
  </hyperlinks>
  <pageMargins left="0.51181102362204722" right="0.51181102362204722" top="0.78740157480314965" bottom="0.78740157480314965" header="0.31496062992125984" footer="0.31496062992125984"/>
  <pageSetup paperSize="9" scale="45" orientation="landscape" r:id="rId2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opLeftCell="L1" zoomScale="90" zoomScaleNormal="90" workbookViewId="0">
      <selection activeCell="AG6" sqref="AG6:AH7"/>
    </sheetView>
  </sheetViews>
  <sheetFormatPr defaultRowHeight="12.75" x14ac:dyDescent="0.2"/>
  <cols>
    <col min="1" max="1" width="18.7109375" style="2" customWidth="1"/>
    <col min="2" max="2" width="5.140625" style="2" customWidth="1"/>
    <col min="3" max="4" width="5" style="2" customWidth="1"/>
    <col min="5" max="5" width="5.140625" style="2" customWidth="1"/>
    <col min="6" max="6" width="5" style="2" customWidth="1"/>
    <col min="7" max="7" width="5.140625" style="2" customWidth="1"/>
    <col min="8" max="8" width="5" style="2" customWidth="1"/>
    <col min="9" max="9" width="5.140625" style="2" customWidth="1"/>
    <col min="10" max="10" width="5" style="2" customWidth="1"/>
    <col min="11" max="11" width="5.28515625" style="2" customWidth="1"/>
    <col min="12" max="15" width="5" style="2" customWidth="1"/>
    <col min="16" max="17" width="5.140625" style="2" customWidth="1"/>
    <col min="18" max="19" width="5" style="2" customWidth="1"/>
    <col min="20" max="20" width="5.140625" style="2" customWidth="1"/>
    <col min="21" max="22" width="5" style="2" customWidth="1"/>
    <col min="23" max="23" width="5.28515625" style="2" customWidth="1"/>
    <col min="24" max="24" width="5.140625" style="2" customWidth="1"/>
    <col min="25" max="25" width="5" style="2" customWidth="1"/>
    <col min="26" max="26" width="5.140625" style="2" customWidth="1"/>
    <col min="27" max="27" width="5" style="2" customWidth="1"/>
    <col min="28" max="28" width="5.28515625" style="2" customWidth="1"/>
    <col min="29" max="31" width="5" style="2" customWidth="1"/>
    <col min="32" max="32" width="5.7109375" style="2" customWidth="1"/>
    <col min="33" max="33" width="7.42578125" style="7" customWidth="1"/>
    <col min="34" max="34" width="7.28515625" style="9" bestFit="1" customWidth="1"/>
  </cols>
  <sheetData>
    <row r="1" spans="1:39" ht="20.100000000000001" customHeight="1" x14ac:dyDescent="0.2">
      <c r="A1" s="152" t="s">
        <v>197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4"/>
    </row>
    <row r="2" spans="1:39" ht="20.100000000000001" customHeight="1" x14ac:dyDescent="0.2">
      <c r="A2" s="157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7"/>
    </row>
    <row r="3" spans="1:39" s="4" customFormat="1" ht="20.100000000000001" customHeight="1" x14ac:dyDescent="0.2">
      <c r="A3" s="158"/>
      <c r="B3" s="155">
        <v>1</v>
      </c>
      <c r="C3" s="155">
        <f>SUM(B3+1)</f>
        <v>2</v>
      </c>
      <c r="D3" s="155">
        <f t="shared" ref="D3:AD3" si="0">SUM(C3+1)</f>
        <v>3</v>
      </c>
      <c r="E3" s="155">
        <f t="shared" si="0"/>
        <v>4</v>
      </c>
      <c r="F3" s="155">
        <f t="shared" si="0"/>
        <v>5</v>
      </c>
      <c r="G3" s="155">
        <f t="shared" si="0"/>
        <v>6</v>
      </c>
      <c r="H3" s="155">
        <f t="shared" si="0"/>
        <v>7</v>
      </c>
      <c r="I3" s="155">
        <f t="shared" si="0"/>
        <v>8</v>
      </c>
      <c r="J3" s="155">
        <f t="shared" si="0"/>
        <v>9</v>
      </c>
      <c r="K3" s="155">
        <f t="shared" si="0"/>
        <v>10</v>
      </c>
      <c r="L3" s="155">
        <f t="shared" si="0"/>
        <v>11</v>
      </c>
      <c r="M3" s="155">
        <f t="shared" si="0"/>
        <v>12</v>
      </c>
      <c r="N3" s="155">
        <f t="shared" si="0"/>
        <v>13</v>
      </c>
      <c r="O3" s="155">
        <f t="shared" si="0"/>
        <v>14</v>
      </c>
      <c r="P3" s="155">
        <f t="shared" si="0"/>
        <v>15</v>
      </c>
      <c r="Q3" s="155">
        <f t="shared" si="0"/>
        <v>16</v>
      </c>
      <c r="R3" s="155">
        <f t="shared" si="0"/>
        <v>17</v>
      </c>
      <c r="S3" s="155">
        <f t="shared" si="0"/>
        <v>18</v>
      </c>
      <c r="T3" s="155">
        <f t="shared" si="0"/>
        <v>19</v>
      </c>
      <c r="U3" s="155">
        <f t="shared" si="0"/>
        <v>20</v>
      </c>
      <c r="V3" s="155">
        <f t="shared" si="0"/>
        <v>21</v>
      </c>
      <c r="W3" s="155">
        <f t="shared" si="0"/>
        <v>22</v>
      </c>
      <c r="X3" s="155">
        <f t="shared" si="0"/>
        <v>23</v>
      </c>
      <c r="Y3" s="155">
        <f t="shared" si="0"/>
        <v>24</v>
      </c>
      <c r="Z3" s="155">
        <f t="shared" si="0"/>
        <v>25</v>
      </c>
      <c r="AA3" s="155">
        <f t="shared" si="0"/>
        <v>26</v>
      </c>
      <c r="AB3" s="155">
        <f t="shared" si="0"/>
        <v>27</v>
      </c>
      <c r="AC3" s="155">
        <f t="shared" si="0"/>
        <v>28</v>
      </c>
      <c r="AD3" s="155">
        <f t="shared" si="0"/>
        <v>29</v>
      </c>
      <c r="AE3" s="143">
        <v>30</v>
      </c>
      <c r="AF3" s="155">
        <v>31</v>
      </c>
      <c r="AG3" s="109" t="s">
        <v>13</v>
      </c>
      <c r="AH3" s="59" t="s">
        <v>12</v>
      </c>
    </row>
    <row r="4" spans="1:39" s="5" customFormat="1" ht="20.100000000000001" customHeight="1" x14ac:dyDescent="0.2">
      <c r="A4" s="159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44"/>
      <c r="AF4" s="156"/>
      <c r="AG4" s="109" t="s">
        <v>11</v>
      </c>
      <c r="AH4" s="59" t="s">
        <v>11</v>
      </c>
    </row>
    <row r="5" spans="1:39" s="5" customFormat="1" x14ac:dyDescent="0.2">
      <c r="A5" s="57" t="s">
        <v>16</v>
      </c>
      <c r="B5" s="11">
        <v>34.200000000000003</v>
      </c>
      <c r="C5" s="11">
        <v>34.700000000000003</v>
      </c>
      <c r="D5" s="11">
        <v>35.299999999999997</v>
      </c>
      <c r="E5" s="11">
        <v>34.299999999999997</v>
      </c>
      <c r="F5" s="11">
        <v>34.1</v>
      </c>
      <c r="G5" s="11">
        <v>34.6</v>
      </c>
      <c r="H5" s="11">
        <v>32.1</v>
      </c>
      <c r="I5" s="11">
        <v>32.5</v>
      </c>
      <c r="J5" s="11">
        <v>32.5</v>
      </c>
      <c r="K5" s="11">
        <v>32.700000000000003</v>
      </c>
      <c r="L5" s="11">
        <v>32.799999999999997</v>
      </c>
      <c r="M5" s="11">
        <v>32.4</v>
      </c>
      <c r="N5" s="11">
        <v>32.5</v>
      </c>
      <c r="O5" s="11">
        <v>34.299999999999997</v>
      </c>
      <c r="P5" s="11">
        <v>37.200000000000003</v>
      </c>
      <c r="Q5" s="11">
        <v>37.200000000000003</v>
      </c>
      <c r="R5" s="11">
        <v>36.1</v>
      </c>
      <c r="S5" s="11">
        <v>30.7</v>
      </c>
      <c r="T5" s="11">
        <v>33.5</v>
      </c>
      <c r="U5" s="11">
        <v>33.200000000000003</v>
      </c>
      <c r="V5" s="11">
        <v>36</v>
      </c>
      <c r="W5" s="11">
        <v>36.9</v>
      </c>
      <c r="X5" s="11">
        <v>36.799999999999997</v>
      </c>
      <c r="Y5" s="11">
        <v>37.200000000000003</v>
      </c>
      <c r="Z5" s="11">
        <v>27.8</v>
      </c>
      <c r="AA5" s="11">
        <v>36.200000000000003</v>
      </c>
      <c r="AB5" s="11">
        <v>30.1</v>
      </c>
      <c r="AC5" s="11">
        <v>33.9</v>
      </c>
      <c r="AD5" s="11">
        <v>31.4</v>
      </c>
      <c r="AE5" s="11">
        <v>31.9</v>
      </c>
      <c r="AF5" s="11">
        <v>25</v>
      </c>
      <c r="AG5" s="124">
        <f t="shared" ref="AG5" si="1">MAX(B5:AF5)</f>
        <v>37.200000000000003</v>
      </c>
      <c r="AH5" s="92">
        <f t="shared" ref="AH5" si="2">AVERAGE(B5:AF5)</f>
        <v>33.551612903225802</v>
      </c>
    </row>
    <row r="6" spans="1:39" x14ac:dyDescent="0.2">
      <c r="A6" s="57" t="s">
        <v>76</v>
      </c>
      <c r="B6" s="11">
        <v>36.200000000000003</v>
      </c>
      <c r="C6" s="11">
        <v>37</v>
      </c>
      <c r="D6" s="11">
        <v>35.299999999999997</v>
      </c>
      <c r="E6" s="11">
        <v>31.4</v>
      </c>
      <c r="F6" s="11">
        <v>34.5</v>
      </c>
      <c r="G6" s="11">
        <v>34.4</v>
      </c>
      <c r="H6" s="11">
        <v>32.299999999999997</v>
      </c>
      <c r="I6" s="11">
        <v>32.6</v>
      </c>
      <c r="J6" s="11">
        <v>32.200000000000003</v>
      </c>
      <c r="K6" s="11">
        <v>33.200000000000003</v>
      </c>
      <c r="L6" s="11">
        <v>32.9</v>
      </c>
      <c r="M6" s="11">
        <v>33.5</v>
      </c>
      <c r="N6" s="11">
        <v>32.799999999999997</v>
      </c>
      <c r="O6" s="11">
        <v>36</v>
      </c>
      <c r="P6" s="11">
        <v>38.5</v>
      </c>
      <c r="Q6" s="11">
        <v>38.700000000000003</v>
      </c>
      <c r="R6" s="11">
        <v>37.5</v>
      </c>
      <c r="S6" s="11">
        <v>35.5</v>
      </c>
      <c r="T6" s="11">
        <v>35.5</v>
      </c>
      <c r="U6" s="11">
        <v>36.1</v>
      </c>
      <c r="V6" s="11">
        <v>35.6</v>
      </c>
      <c r="W6" s="11">
        <v>38.9</v>
      </c>
      <c r="X6" s="11">
        <v>37.6</v>
      </c>
      <c r="Y6" s="11">
        <v>38.700000000000003</v>
      </c>
      <c r="Z6" s="11">
        <v>39.1</v>
      </c>
      <c r="AA6" s="11">
        <v>37.4</v>
      </c>
      <c r="AB6" s="11">
        <v>31.9</v>
      </c>
      <c r="AC6" s="11">
        <v>32.700000000000003</v>
      </c>
      <c r="AD6" s="11">
        <v>31.1</v>
      </c>
      <c r="AE6" s="11">
        <v>31.3</v>
      </c>
      <c r="AF6" s="11">
        <v>33.700000000000003</v>
      </c>
      <c r="AG6" s="124">
        <f t="shared" ref="AG6" si="3">MAX(B6:AF6)</f>
        <v>39.1</v>
      </c>
      <c r="AH6" s="92">
        <f t="shared" ref="AH6" si="4">AVERAGE(B6:AF6)</f>
        <v>34.970967741935489</v>
      </c>
    </row>
    <row r="7" spans="1:39" x14ac:dyDescent="0.2">
      <c r="A7" s="57" t="s">
        <v>216</v>
      </c>
      <c r="B7" s="11">
        <v>34.5</v>
      </c>
      <c r="C7" s="11">
        <v>36.299999999999997</v>
      </c>
      <c r="D7" s="11">
        <v>31</v>
      </c>
      <c r="E7" s="11">
        <v>31.4</v>
      </c>
      <c r="F7" s="11">
        <v>32.200000000000003</v>
      </c>
      <c r="G7" s="11">
        <v>32.200000000000003</v>
      </c>
      <c r="H7" s="11">
        <v>33.5</v>
      </c>
      <c r="I7" s="11">
        <v>32.4</v>
      </c>
      <c r="J7" s="11">
        <v>30.6</v>
      </c>
      <c r="K7" s="11">
        <v>32</v>
      </c>
      <c r="L7" s="11">
        <v>32.299999999999997</v>
      </c>
      <c r="M7" s="11">
        <v>31.5</v>
      </c>
      <c r="N7" s="11">
        <v>31.5</v>
      </c>
      <c r="O7" s="11">
        <v>32.9</v>
      </c>
      <c r="P7" s="11">
        <v>35.5</v>
      </c>
      <c r="Q7" s="11">
        <v>37.200000000000003</v>
      </c>
      <c r="R7" s="11">
        <v>37.9</v>
      </c>
      <c r="S7" s="11">
        <v>38.200000000000003</v>
      </c>
      <c r="T7" s="11">
        <v>35.200000000000003</v>
      </c>
      <c r="U7" s="11">
        <v>33.6</v>
      </c>
      <c r="V7" s="11">
        <v>33.700000000000003</v>
      </c>
      <c r="W7" s="11">
        <v>36.4</v>
      </c>
      <c r="X7" s="11">
        <v>37.299999999999997</v>
      </c>
      <c r="Y7" s="11">
        <v>36</v>
      </c>
      <c r="Z7" s="11">
        <v>33</v>
      </c>
      <c r="AA7" s="11">
        <v>35</v>
      </c>
      <c r="AB7" s="11">
        <v>29.4</v>
      </c>
      <c r="AC7" s="11">
        <v>28.2</v>
      </c>
      <c r="AD7" s="11">
        <v>30.1</v>
      </c>
      <c r="AE7" s="11">
        <v>32</v>
      </c>
      <c r="AF7" s="11">
        <v>32.700000000000003</v>
      </c>
      <c r="AG7" s="124">
        <f t="shared" ref="AG7" si="5">MAX(B7:AF7)</f>
        <v>38.200000000000003</v>
      </c>
      <c r="AH7" s="92">
        <f t="shared" ref="AH7" si="6">AVERAGE(B7:AF7)</f>
        <v>33.409677419354843</v>
      </c>
    </row>
    <row r="8" spans="1:39" x14ac:dyDescent="0.2">
      <c r="A8" s="57" t="s">
        <v>134</v>
      </c>
      <c r="B8" s="11">
        <v>31.4</v>
      </c>
      <c r="C8" s="11">
        <v>31.6</v>
      </c>
      <c r="D8" s="11">
        <v>31.6</v>
      </c>
      <c r="E8" s="11">
        <v>31</v>
      </c>
      <c r="F8" s="11">
        <v>28.6</v>
      </c>
      <c r="G8" s="11">
        <v>30.9</v>
      </c>
      <c r="H8" s="11">
        <v>32.9</v>
      </c>
      <c r="I8" s="11">
        <v>31.4</v>
      </c>
      <c r="J8" s="11">
        <v>31.1</v>
      </c>
      <c r="K8" s="11">
        <v>30.2</v>
      </c>
      <c r="L8" s="11">
        <v>32.5</v>
      </c>
      <c r="M8" s="11">
        <v>30.5</v>
      </c>
      <c r="N8" s="11">
        <v>32.700000000000003</v>
      </c>
      <c r="O8" s="11">
        <v>31.7</v>
      </c>
      <c r="P8" s="11">
        <v>34.700000000000003</v>
      </c>
      <c r="Q8" s="11">
        <v>33.6</v>
      </c>
      <c r="R8" s="11">
        <v>33.9</v>
      </c>
      <c r="S8" s="11">
        <v>31.9</v>
      </c>
      <c r="T8" s="11">
        <v>33.5</v>
      </c>
      <c r="U8" s="11">
        <v>31.1</v>
      </c>
      <c r="V8" s="11">
        <v>34.1</v>
      </c>
      <c r="W8" s="11">
        <v>34.4</v>
      </c>
      <c r="X8" s="11">
        <v>36.1</v>
      </c>
      <c r="Y8" s="11">
        <v>35.700000000000003</v>
      </c>
      <c r="Z8" s="11">
        <v>33.6</v>
      </c>
      <c r="AA8" s="11">
        <v>33.6</v>
      </c>
      <c r="AB8" s="11">
        <v>29.5</v>
      </c>
      <c r="AC8" s="11">
        <v>31.4</v>
      </c>
      <c r="AD8" s="11">
        <v>28.3</v>
      </c>
      <c r="AE8" s="11">
        <v>25.7</v>
      </c>
      <c r="AF8" s="11">
        <v>23.1</v>
      </c>
      <c r="AG8" s="124">
        <f t="shared" ref="AG8:AG24" si="7">MAX(B8:AF8)</f>
        <v>36.1</v>
      </c>
      <c r="AH8" s="92">
        <f t="shared" ref="AH8:AH24" si="8">AVERAGE(B8:AF8)</f>
        <v>31.687096774193552</v>
      </c>
      <c r="AJ8" s="12" t="s">
        <v>21</v>
      </c>
    </row>
    <row r="9" spans="1:39" x14ac:dyDescent="0.2">
      <c r="A9" s="57" t="s">
        <v>0</v>
      </c>
      <c r="B9" s="11">
        <v>31.7</v>
      </c>
      <c r="C9" s="11">
        <v>31.7</v>
      </c>
      <c r="D9" s="11">
        <v>31.9</v>
      </c>
      <c r="E9" s="11">
        <v>31</v>
      </c>
      <c r="F9" s="11">
        <v>31</v>
      </c>
      <c r="G9" s="11">
        <v>30.8</v>
      </c>
      <c r="H9" s="11">
        <v>31.9</v>
      </c>
      <c r="I9" s="11">
        <v>31.1</v>
      </c>
      <c r="J9" s="11">
        <v>30.1</v>
      </c>
      <c r="K9" s="11">
        <v>30.5</v>
      </c>
      <c r="L9" s="11">
        <v>30.7</v>
      </c>
      <c r="M9" s="11">
        <v>29.7</v>
      </c>
      <c r="N9" s="11">
        <v>30.3</v>
      </c>
      <c r="O9" s="11">
        <v>30.6</v>
      </c>
      <c r="P9" s="11">
        <v>32.1</v>
      </c>
      <c r="Q9" s="11">
        <v>31.7</v>
      </c>
      <c r="R9" s="11">
        <v>31.7</v>
      </c>
      <c r="S9" s="11">
        <v>31.3</v>
      </c>
      <c r="T9" s="11">
        <v>30.5</v>
      </c>
      <c r="U9" s="11">
        <v>30.3</v>
      </c>
      <c r="V9" s="11">
        <v>31.7</v>
      </c>
      <c r="W9" s="11">
        <v>31.5</v>
      </c>
      <c r="X9" s="11">
        <v>32.5</v>
      </c>
      <c r="Y9" s="11">
        <v>32</v>
      </c>
      <c r="Z9" s="11">
        <v>31.3</v>
      </c>
      <c r="AA9" s="11">
        <v>31.1</v>
      </c>
      <c r="AB9" s="11">
        <v>29</v>
      </c>
      <c r="AC9" s="11">
        <v>30</v>
      </c>
      <c r="AD9" s="11">
        <v>29.4</v>
      </c>
      <c r="AE9" s="11">
        <v>28.2</v>
      </c>
      <c r="AF9" s="11">
        <v>28.8</v>
      </c>
      <c r="AG9" s="124">
        <f t="shared" si="7"/>
        <v>32.5</v>
      </c>
      <c r="AH9" s="92">
        <f t="shared" si="8"/>
        <v>30.841935483870969</v>
      </c>
      <c r="AJ9" s="12" t="s">
        <v>21</v>
      </c>
    </row>
    <row r="10" spans="1:39" x14ac:dyDescent="0.2">
      <c r="A10" s="57" t="s">
        <v>1</v>
      </c>
      <c r="B10" s="11" t="s">
        <v>189</v>
      </c>
      <c r="C10" s="11" t="s">
        <v>189</v>
      </c>
      <c r="D10" s="11">
        <v>30.2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31.8</v>
      </c>
      <c r="AB10" s="11">
        <v>30.5</v>
      </c>
      <c r="AC10" s="11" t="s">
        <v>189</v>
      </c>
      <c r="AD10" s="11" t="s">
        <v>189</v>
      </c>
      <c r="AE10" s="11" t="s">
        <v>189</v>
      </c>
      <c r="AF10" s="11">
        <v>26.7</v>
      </c>
      <c r="AG10" s="124">
        <f t="shared" si="7"/>
        <v>31.8</v>
      </c>
      <c r="AH10" s="92">
        <f t="shared" si="8"/>
        <v>29.8</v>
      </c>
      <c r="AI10" s="12" t="s">
        <v>21</v>
      </c>
      <c r="AJ10" s="12" t="s">
        <v>21</v>
      </c>
    </row>
    <row r="11" spans="1:39" x14ac:dyDescent="0.2">
      <c r="A11" s="57" t="s">
        <v>18</v>
      </c>
      <c r="B11" s="11">
        <v>30.3</v>
      </c>
      <c r="C11" s="11">
        <v>31.1</v>
      </c>
      <c r="D11" s="11">
        <v>30.1</v>
      </c>
      <c r="E11" s="11">
        <v>29.6</v>
      </c>
      <c r="F11" s="11">
        <v>28.6</v>
      </c>
      <c r="G11" s="11">
        <v>30.2</v>
      </c>
      <c r="H11" s="11">
        <v>29.5</v>
      </c>
      <c r="I11" s="11">
        <v>29.8</v>
      </c>
      <c r="J11" s="11">
        <v>31</v>
      </c>
      <c r="K11" s="11">
        <v>30.1</v>
      </c>
      <c r="L11" s="11">
        <v>30.8</v>
      </c>
      <c r="M11" s="11">
        <v>29.7</v>
      </c>
      <c r="N11" s="11">
        <v>30</v>
      </c>
      <c r="O11" s="11">
        <v>32.1</v>
      </c>
      <c r="P11" s="11">
        <v>34</v>
      </c>
      <c r="Q11" s="11">
        <v>33.5</v>
      </c>
      <c r="R11" s="11">
        <v>33.700000000000003</v>
      </c>
      <c r="S11" s="11">
        <v>31.5</v>
      </c>
      <c r="T11" s="11">
        <v>30.3</v>
      </c>
      <c r="U11" s="11">
        <v>30.6</v>
      </c>
      <c r="V11" s="11">
        <v>32.1</v>
      </c>
      <c r="W11" s="11">
        <v>34.200000000000003</v>
      </c>
      <c r="X11" s="11">
        <v>33.200000000000003</v>
      </c>
      <c r="Y11" s="11">
        <v>30.9</v>
      </c>
      <c r="Z11" s="11">
        <v>30.5</v>
      </c>
      <c r="AA11" s="11">
        <v>31.7</v>
      </c>
      <c r="AB11" s="11">
        <v>28.9</v>
      </c>
      <c r="AC11" s="11">
        <v>31.3</v>
      </c>
      <c r="AD11" s="11">
        <v>24.6</v>
      </c>
      <c r="AE11" s="11">
        <v>29.3</v>
      </c>
      <c r="AF11" s="11">
        <v>25.8</v>
      </c>
      <c r="AG11" s="124">
        <f t="shared" si="7"/>
        <v>34.200000000000003</v>
      </c>
      <c r="AH11" s="92">
        <f t="shared" si="8"/>
        <v>30.612903225806452</v>
      </c>
      <c r="AJ11" t="s">
        <v>192</v>
      </c>
      <c r="AL11" t="s">
        <v>21</v>
      </c>
    </row>
    <row r="12" spans="1:39" x14ac:dyDescent="0.2">
      <c r="A12" s="57" t="s">
        <v>2</v>
      </c>
      <c r="B12" s="11">
        <v>33.9</v>
      </c>
      <c r="C12" s="11">
        <v>32.200000000000003</v>
      </c>
      <c r="D12" s="11">
        <v>34.299999999999997</v>
      </c>
      <c r="E12" s="11">
        <v>31.4</v>
      </c>
      <c r="F12" s="11">
        <v>26</v>
      </c>
      <c r="G12" s="11">
        <v>31.8</v>
      </c>
      <c r="H12" s="11">
        <v>31.6</v>
      </c>
      <c r="I12" s="11">
        <v>33.299999999999997</v>
      </c>
      <c r="J12" s="11">
        <v>34.200000000000003</v>
      </c>
      <c r="K12" s="11">
        <v>32</v>
      </c>
      <c r="L12" s="11">
        <v>33.700000000000003</v>
      </c>
      <c r="M12" s="11">
        <v>32.4</v>
      </c>
      <c r="N12" s="11">
        <v>31.3</v>
      </c>
      <c r="O12" s="11">
        <v>33.799999999999997</v>
      </c>
      <c r="P12" s="11">
        <v>36</v>
      </c>
      <c r="Q12" s="11">
        <v>35.299999999999997</v>
      </c>
      <c r="R12" s="11">
        <v>36.700000000000003</v>
      </c>
      <c r="S12" s="11">
        <v>35.6</v>
      </c>
      <c r="T12" s="11">
        <v>34.6</v>
      </c>
      <c r="U12" s="11">
        <v>32.5</v>
      </c>
      <c r="V12" s="11">
        <v>34.5</v>
      </c>
      <c r="W12" s="11">
        <v>35.6</v>
      </c>
      <c r="X12" s="11">
        <v>36.5</v>
      </c>
      <c r="Y12" s="11">
        <v>35.299999999999997</v>
      </c>
      <c r="Z12" s="11">
        <v>33.1</v>
      </c>
      <c r="AA12" s="11">
        <v>34</v>
      </c>
      <c r="AB12" s="11">
        <v>29.6</v>
      </c>
      <c r="AC12" s="11">
        <v>32.4</v>
      </c>
      <c r="AD12" s="11">
        <v>28.4</v>
      </c>
      <c r="AE12" s="11">
        <v>30.4</v>
      </c>
      <c r="AF12" s="11">
        <v>29.9</v>
      </c>
      <c r="AG12" s="124">
        <f t="shared" si="7"/>
        <v>36.700000000000003</v>
      </c>
      <c r="AH12" s="92">
        <f t="shared" si="8"/>
        <v>32.977419354838709</v>
      </c>
      <c r="AJ12" t="s">
        <v>21</v>
      </c>
    </row>
    <row r="13" spans="1:39" x14ac:dyDescent="0.2">
      <c r="A13" s="57" t="s">
        <v>135</v>
      </c>
      <c r="B13" s="11">
        <v>37.6</v>
      </c>
      <c r="C13" s="11">
        <v>37.700000000000003</v>
      </c>
      <c r="D13" s="11">
        <v>32.6</v>
      </c>
      <c r="E13" s="11">
        <v>34.5</v>
      </c>
      <c r="F13" s="11">
        <v>35</v>
      </c>
      <c r="G13" s="11">
        <v>35.200000000000003</v>
      </c>
      <c r="H13" s="11">
        <v>34.200000000000003</v>
      </c>
      <c r="I13" s="11">
        <v>33.9</v>
      </c>
      <c r="J13" s="11">
        <v>29.4</v>
      </c>
      <c r="K13" s="11">
        <v>32.1</v>
      </c>
      <c r="L13" s="11">
        <v>32.4</v>
      </c>
      <c r="M13" s="11">
        <v>33.1</v>
      </c>
      <c r="N13" s="11">
        <v>32.700000000000003</v>
      </c>
      <c r="O13" s="11">
        <v>34.799999999999997</v>
      </c>
      <c r="P13" s="11">
        <v>27.8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24">
        <f t="shared" si="7"/>
        <v>37.700000000000003</v>
      </c>
      <c r="AH13" s="92">
        <f t="shared" si="8"/>
        <v>33.533333333333331</v>
      </c>
      <c r="AI13" s="12" t="s">
        <v>21</v>
      </c>
      <c r="AJ13" t="s">
        <v>21</v>
      </c>
      <c r="AK13" t="s">
        <v>21</v>
      </c>
      <c r="AM13" t="s">
        <v>21</v>
      </c>
    </row>
    <row r="14" spans="1:39" x14ac:dyDescent="0.2">
      <c r="A14" s="57" t="s">
        <v>17</v>
      </c>
      <c r="B14" s="11">
        <v>36.299999999999997</v>
      </c>
      <c r="C14" s="11">
        <v>38.299999999999997</v>
      </c>
      <c r="D14" s="11">
        <v>35.4</v>
      </c>
      <c r="E14" s="11">
        <v>34.299999999999997</v>
      </c>
      <c r="F14" s="11">
        <v>33.9</v>
      </c>
      <c r="G14" s="11">
        <v>36</v>
      </c>
      <c r="H14" s="11">
        <v>36.9</v>
      </c>
      <c r="I14" s="11">
        <v>35.200000000000003</v>
      </c>
      <c r="J14" s="11">
        <v>35.1</v>
      </c>
      <c r="K14" s="11">
        <v>34.9</v>
      </c>
      <c r="L14" s="11">
        <v>35.799999999999997</v>
      </c>
      <c r="M14" s="11">
        <v>33.6</v>
      </c>
      <c r="N14" s="11">
        <v>33.200000000000003</v>
      </c>
      <c r="O14" s="11">
        <v>32.9</v>
      </c>
      <c r="P14" s="11">
        <v>36.299999999999997</v>
      </c>
      <c r="Q14" s="11">
        <v>38.299999999999997</v>
      </c>
      <c r="R14" s="11">
        <v>38.6</v>
      </c>
      <c r="S14" s="11">
        <v>39.200000000000003</v>
      </c>
      <c r="T14" s="11">
        <v>35.4</v>
      </c>
      <c r="U14" s="11">
        <v>32.9</v>
      </c>
      <c r="V14" s="11">
        <v>35.6</v>
      </c>
      <c r="W14" s="11">
        <v>37.1</v>
      </c>
      <c r="X14" s="11">
        <v>39</v>
      </c>
      <c r="Y14" s="11">
        <v>38.299999999999997</v>
      </c>
      <c r="Z14" s="11">
        <v>38</v>
      </c>
      <c r="AA14" s="11">
        <v>37.299999999999997</v>
      </c>
      <c r="AB14" s="11">
        <v>33.5</v>
      </c>
      <c r="AC14" s="11">
        <v>30.5</v>
      </c>
      <c r="AD14" s="11">
        <v>34</v>
      </c>
      <c r="AE14" s="11">
        <v>35.799999999999997</v>
      </c>
      <c r="AF14" s="11">
        <v>33.9</v>
      </c>
      <c r="AG14" s="124">
        <f t="shared" si="7"/>
        <v>39.200000000000003</v>
      </c>
      <c r="AH14" s="92">
        <f t="shared" si="8"/>
        <v>35.661290322580648</v>
      </c>
      <c r="AL14" t="s">
        <v>21</v>
      </c>
      <c r="AM14" t="s">
        <v>21</v>
      </c>
    </row>
    <row r="15" spans="1:39" x14ac:dyDescent="0.2">
      <c r="A15" s="57" t="s">
        <v>136</v>
      </c>
      <c r="B15" s="11">
        <v>34.200000000000003</v>
      </c>
      <c r="C15" s="11">
        <v>36.299999999999997</v>
      </c>
      <c r="D15" s="11">
        <v>29.1</v>
      </c>
      <c r="E15" s="11">
        <v>32.5</v>
      </c>
      <c r="F15" s="11">
        <v>34.1</v>
      </c>
      <c r="G15" s="11">
        <v>34.5</v>
      </c>
      <c r="H15" s="11">
        <v>33.1</v>
      </c>
      <c r="I15" s="11">
        <v>31.2</v>
      </c>
      <c r="J15" s="11">
        <v>30.8</v>
      </c>
      <c r="K15" s="11">
        <v>32</v>
      </c>
      <c r="L15" s="11">
        <v>33.1</v>
      </c>
      <c r="M15" s="11">
        <v>28.3</v>
      </c>
      <c r="N15" s="11">
        <v>31.6</v>
      </c>
      <c r="O15" s="11">
        <v>32.700000000000003</v>
      </c>
      <c r="P15" s="11">
        <v>34.5</v>
      </c>
      <c r="Q15" s="11">
        <v>37.5</v>
      </c>
      <c r="R15" s="11">
        <v>37.700000000000003</v>
      </c>
      <c r="S15" s="11">
        <v>37.700000000000003</v>
      </c>
      <c r="T15" s="11">
        <v>34.4</v>
      </c>
      <c r="U15" s="11">
        <v>34</v>
      </c>
      <c r="V15" s="11">
        <v>35.6</v>
      </c>
      <c r="W15" s="11">
        <v>37.200000000000003</v>
      </c>
      <c r="X15" s="11">
        <v>38.9</v>
      </c>
      <c r="Y15" s="11">
        <v>37.200000000000003</v>
      </c>
      <c r="Z15" s="11">
        <v>36.4</v>
      </c>
      <c r="AA15" s="11">
        <v>36.5</v>
      </c>
      <c r="AB15" s="11">
        <v>31.1</v>
      </c>
      <c r="AC15" s="11">
        <v>27.8</v>
      </c>
      <c r="AD15" s="11">
        <v>31.3</v>
      </c>
      <c r="AE15" s="11">
        <v>32.700000000000003</v>
      </c>
      <c r="AF15" s="11">
        <v>32.6</v>
      </c>
      <c r="AG15" s="124">
        <f t="shared" si="7"/>
        <v>38.9</v>
      </c>
      <c r="AH15" s="92">
        <f t="shared" si="8"/>
        <v>33.761290322580649</v>
      </c>
      <c r="AI15" s="12" t="s">
        <v>21</v>
      </c>
      <c r="AL15" t="s">
        <v>21</v>
      </c>
    </row>
    <row r="16" spans="1:39" x14ac:dyDescent="0.2">
      <c r="A16" s="57" t="s">
        <v>137</v>
      </c>
      <c r="B16" s="11">
        <v>33.799999999999997</v>
      </c>
      <c r="C16" s="11">
        <v>35.4</v>
      </c>
      <c r="D16" s="11">
        <v>34.200000000000003</v>
      </c>
      <c r="E16" s="11">
        <v>32.5</v>
      </c>
      <c r="F16" s="11">
        <v>33.200000000000003</v>
      </c>
      <c r="G16" s="11">
        <v>33.299999999999997</v>
      </c>
      <c r="H16" s="11">
        <v>32.299999999999997</v>
      </c>
      <c r="I16" s="11">
        <v>31.4</v>
      </c>
      <c r="J16" s="11">
        <v>31.4</v>
      </c>
      <c r="K16" s="11">
        <v>31.5</v>
      </c>
      <c r="L16" s="11">
        <v>32</v>
      </c>
      <c r="M16" s="11">
        <v>31.4</v>
      </c>
      <c r="N16" s="11">
        <v>31.8</v>
      </c>
      <c r="O16" s="11">
        <v>32.4</v>
      </c>
      <c r="P16" s="11">
        <v>35.4</v>
      </c>
      <c r="Q16" s="11">
        <v>35</v>
      </c>
      <c r="R16" s="11">
        <v>35.9</v>
      </c>
      <c r="S16" s="11">
        <v>33.700000000000003</v>
      </c>
      <c r="T16" s="11">
        <v>32.200000000000003</v>
      </c>
      <c r="U16" s="11">
        <v>33.299999999999997</v>
      </c>
      <c r="V16" s="11">
        <v>35.6</v>
      </c>
      <c r="W16" s="11">
        <v>36.299999999999997</v>
      </c>
      <c r="X16" s="11">
        <v>37.700000000000003</v>
      </c>
      <c r="Y16" s="11">
        <v>37.200000000000003</v>
      </c>
      <c r="Z16" s="11">
        <v>36.9</v>
      </c>
      <c r="AA16" s="11">
        <v>34.299999999999997</v>
      </c>
      <c r="AB16" s="11">
        <v>28.5</v>
      </c>
      <c r="AC16" s="11">
        <v>32</v>
      </c>
      <c r="AD16" s="11">
        <v>31.1</v>
      </c>
      <c r="AE16" s="11">
        <v>32.4</v>
      </c>
      <c r="AF16" s="11">
        <v>32.4</v>
      </c>
      <c r="AG16" s="124">
        <f t="shared" si="7"/>
        <v>37.700000000000003</v>
      </c>
      <c r="AH16" s="92">
        <f t="shared" si="8"/>
        <v>33.435483870967744</v>
      </c>
      <c r="AK16" s="12" t="s">
        <v>21</v>
      </c>
      <c r="AM16" s="12" t="s">
        <v>21</v>
      </c>
    </row>
    <row r="17" spans="1:39" x14ac:dyDescent="0.2">
      <c r="A17" s="57" t="s">
        <v>112</v>
      </c>
      <c r="B17" s="11">
        <v>35.6</v>
      </c>
      <c r="C17" s="11">
        <v>36.700000000000003</v>
      </c>
      <c r="D17" s="11">
        <v>36</v>
      </c>
      <c r="E17" s="11">
        <v>33.799999999999997</v>
      </c>
      <c r="F17" s="11">
        <v>36.299999999999997</v>
      </c>
      <c r="G17" s="11">
        <v>35.1</v>
      </c>
      <c r="H17" s="11" t="s">
        <v>189</v>
      </c>
      <c r="I17" s="11">
        <v>33.799999999999997</v>
      </c>
      <c r="J17" s="11">
        <v>33.4</v>
      </c>
      <c r="K17" s="11">
        <v>33.799999999999997</v>
      </c>
      <c r="L17" s="11">
        <v>34.1</v>
      </c>
      <c r="M17" s="11">
        <v>33.4</v>
      </c>
      <c r="N17" s="11">
        <v>32.700000000000003</v>
      </c>
      <c r="O17" s="11">
        <v>36.4</v>
      </c>
      <c r="P17" s="11">
        <v>38.200000000000003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24">
        <f t="shared" si="7"/>
        <v>38.200000000000003</v>
      </c>
      <c r="AH17" s="92">
        <f t="shared" si="8"/>
        <v>34.949999999999996</v>
      </c>
      <c r="AL17" t="s">
        <v>21</v>
      </c>
    </row>
    <row r="18" spans="1:39" x14ac:dyDescent="0.2">
      <c r="A18" s="57" t="s">
        <v>215</v>
      </c>
      <c r="B18" s="11" t="s">
        <v>189</v>
      </c>
      <c r="C18" s="11" t="s">
        <v>189</v>
      </c>
      <c r="D18" s="11">
        <v>33.4</v>
      </c>
      <c r="E18" s="11">
        <v>33.6</v>
      </c>
      <c r="F18" s="11">
        <v>33.4</v>
      </c>
      <c r="G18" s="11">
        <v>33</v>
      </c>
      <c r="H18" s="11">
        <v>30</v>
      </c>
      <c r="I18" s="11">
        <v>31.4</v>
      </c>
      <c r="J18" s="11">
        <v>30.6</v>
      </c>
      <c r="K18" s="11">
        <v>28.4</v>
      </c>
      <c r="L18" s="11">
        <v>30.6</v>
      </c>
      <c r="M18" s="11">
        <v>31.4</v>
      </c>
      <c r="N18" s="11">
        <v>30.4</v>
      </c>
      <c r="O18" s="11">
        <v>34</v>
      </c>
      <c r="P18" s="11">
        <v>35.4</v>
      </c>
      <c r="Q18" s="11">
        <v>34.6</v>
      </c>
      <c r="R18" s="11">
        <v>34.6</v>
      </c>
      <c r="S18" s="11">
        <v>33.4</v>
      </c>
      <c r="T18" s="11">
        <v>31.6</v>
      </c>
      <c r="U18" s="11">
        <v>0</v>
      </c>
      <c r="V18" s="11">
        <v>36.200000000000003</v>
      </c>
      <c r="W18" s="11">
        <v>0</v>
      </c>
      <c r="X18" s="11"/>
      <c r="Y18" s="11">
        <v>36</v>
      </c>
      <c r="Z18" s="11">
        <v>31.4</v>
      </c>
      <c r="AA18" s="11">
        <v>0</v>
      </c>
      <c r="AB18" s="11">
        <v>32.4</v>
      </c>
      <c r="AC18" s="11">
        <v>32.6</v>
      </c>
      <c r="AD18" s="11">
        <v>0</v>
      </c>
      <c r="AE18" s="11" t="s">
        <v>189</v>
      </c>
      <c r="AF18" s="11">
        <v>28.6</v>
      </c>
      <c r="AG18" s="124">
        <f t="shared" si="7"/>
        <v>36.200000000000003</v>
      </c>
      <c r="AH18" s="92">
        <f t="shared" si="8"/>
        <v>27.666666666666671</v>
      </c>
      <c r="AJ18" t="s">
        <v>21</v>
      </c>
      <c r="AL18" t="s">
        <v>21</v>
      </c>
    </row>
    <row r="19" spans="1:39" x14ac:dyDescent="0.2">
      <c r="A19" s="57" t="s">
        <v>3</v>
      </c>
      <c r="B19" s="11">
        <v>34</v>
      </c>
      <c r="C19" s="11">
        <v>36.1</v>
      </c>
      <c r="D19" s="11">
        <v>30.4</v>
      </c>
      <c r="E19" s="11">
        <v>31.3</v>
      </c>
      <c r="F19" s="11">
        <v>32.299999999999997</v>
      </c>
      <c r="G19" s="11">
        <v>32.299999999999997</v>
      </c>
      <c r="H19" s="11">
        <v>31.7</v>
      </c>
      <c r="I19" s="11">
        <v>30.9</v>
      </c>
      <c r="J19" s="11">
        <v>30.5</v>
      </c>
      <c r="K19" s="11">
        <v>31.6</v>
      </c>
      <c r="L19" s="11">
        <v>31.7</v>
      </c>
      <c r="M19" s="11">
        <v>28.8</v>
      </c>
      <c r="N19" s="11">
        <v>30.8</v>
      </c>
      <c r="O19" s="11">
        <v>31.4</v>
      </c>
      <c r="P19" s="11">
        <v>33.799999999999997</v>
      </c>
      <c r="Q19" s="11">
        <v>35.299999999999997</v>
      </c>
      <c r="R19" s="11">
        <v>35.700000000000003</v>
      </c>
      <c r="S19" s="11">
        <v>36.299999999999997</v>
      </c>
      <c r="T19" s="11">
        <v>34.299999999999997</v>
      </c>
      <c r="U19" s="11">
        <v>32</v>
      </c>
      <c r="V19" s="11">
        <v>33.200000000000003</v>
      </c>
      <c r="W19" s="11">
        <v>35.299999999999997</v>
      </c>
      <c r="X19" s="11">
        <v>37</v>
      </c>
      <c r="Y19" s="11">
        <v>34.1</v>
      </c>
      <c r="Z19" s="11">
        <v>33.5</v>
      </c>
      <c r="AA19" s="11">
        <v>34.700000000000003</v>
      </c>
      <c r="AB19" s="11">
        <v>26.8</v>
      </c>
      <c r="AC19" s="11">
        <v>25.8</v>
      </c>
      <c r="AD19" s="11">
        <v>29.7</v>
      </c>
      <c r="AE19" s="11">
        <v>31.2</v>
      </c>
      <c r="AF19" s="11">
        <v>32.299999999999997</v>
      </c>
      <c r="AG19" s="124">
        <f t="shared" si="7"/>
        <v>37</v>
      </c>
      <c r="AH19" s="92">
        <f t="shared" si="8"/>
        <v>32.412903225806453</v>
      </c>
      <c r="AI19" s="12" t="s">
        <v>21</v>
      </c>
      <c r="AL19" t="s">
        <v>21</v>
      </c>
      <c r="AM19" s="12" t="s">
        <v>21</v>
      </c>
    </row>
    <row r="20" spans="1:39" x14ac:dyDescent="0.2">
      <c r="A20" s="57" t="s">
        <v>138</v>
      </c>
      <c r="B20" s="11">
        <v>32.9</v>
      </c>
      <c r="C20" s="11">
        <v>32.700000000000003</v>
      </c>
      <c r="D20" s="11">
        <v>32.4</v>
      </c>
      <c r="E20" s="11">
        <v>32.700000000000003</v>
      </c>
      <c r="F20" s="11">
        <v>33.1</v>
      </c>
      <c r="G20" s="11">
        <v>32</v>
      </c>
      <c r="H20" s="11">
        <v>31.5</v>
      </c>
      <c r="I20" s="11">
        <v>31.6</v>
      </c>
      <c r="J20" s="11">
        <v>31.8</v>
      </c>
      <c r="K20" s="11">
        <v>32.6</v>
      </c>
      <c r="L20" s="11">
        <v>31.7</v>
      </c>
      <c r="M20" s="11">
        <v>31.2</v>
      </c>
      <c r="N20" s="11">
        <v>30.9</v>
      </c>
      <c r="O20" s="11">
        <v>33.799999999999997</v>
      </c>
      <c r="P20" s="11">
        <v>37.1</v>
      </c>
      <c r="Q20" s="11">
        <v>36.299999999999997</v>
      </c>
      <c r="R20" s="11">
        <v>36.5</v>
      </c>
      <c r="S20" s="11">
        <v>31.4</v>
      </c>
      <c r="T20" s="11">
        <v>33.6</v>
      </c>
      <c r="U20" s="11">
        <v>33.9</v>
      </c>
      <c r="V20" s="11">
        <v>34.9</v>
      </c>
      <c r="W20" s="11">
        <v>36.700000000000003</v>
      </c>
      <c r="X20" s="11">
        <v>37.299999999999997</v>
      </c>
      <c r="Y20" s="11">
        <v>36.299999999999997</v>
      </c>
      <c r="Z20" s="11">
        <v>36.5</v>
      </c>
      <c r="AA20" s="11">
        <v>34.700000000000003</v>
      </c>
      <c r="AB20" s="11">
        <v>31.9</v>
      </c>
      <c r="AC20" s="11">
        <v>33.299999999999997</v>
      </c>
      <c r="AD20" s="11">
        <v>30.4</v>
      </c>
      <c r="AE20" s="11">
        <v>29.4</v>
      </c>
      <c r="AF20" s="11">
        <v>25.8</v>
      </c>
      <c r="AG20" s="124">
        <f t="shared" si="7"/>
        <v>37.299999999999997</v>
      </c>
      <c r="AH20" s="92">
        <f t="shared" si="8"/>
        <v>33.125806451612895</v>
      </c>
      <c r="AJ20" t="s">
        <v>21</v>
      </c>
      <c r="AL20" t="s">
        <v>21</v>
      </c>
    </row>
    <row r="21" spans="1:39" x14ac:dyDescent="0.2">
      <c r="A21" s="57" t="s">
        <v>4</v>
      </c>
      <c r="B21" s="11">
        <v>34.6</v>
      </c>
      <c r="C21" s="11">
        <v>35.4</v>
      </c>
      <c r="D21" s="11">
        <v>34.299999999999997</v>
      </c>
      <c r="E21" s="11">
        <v>31.4</v>
      </c>
      <c r="F21" s="11">
        <v>32.799999999999997</v>
      </c>
      <c r="G21" s="11">
        <v>33.799999999999997</v>
      </c>
      <c r="H21" s="11">
        <v>32.200000000000003</v>
      </c>
      <c r="I21" s="11">
        <v>31.5</v>
      </c>
      <c r="J21" s="11">
        <v>32</v>
      </c>
      <c r="K21" s="11">
        <v>32.1</v>
      </c>
      <c r="L21" s="11">
        <v>32.799999999999997</v>
      </c>
      <c r="M21" s="11">
        <v>31.8</v>
      </c>
      <c r="N21" s="11">
        <v>31.7</v>
      </c>
      <c r="O21" s="11">
        <v>33.1</v>
      </c>
      <c r="P21" s="11">
        <v>35.799999999999997</v>
      </c>
      <c r="Q21" s="11">
        <v>35.5</v>
      </c>
      <c r="R21" s="11">
        <v>35.6</v>
      </c>
      <c r="S21" s="11">
        <v>35.5</v>
      </c>
      <c r="T21" s="11">
        <v>33.5</v>
      </c>
      <c r="U21" s="11">
        <v>31.9</v>
      </c>
      <c r="V21" s="11">
        <v>34.299999999999997</v>
      </c>
      <c r="W21" s="11">
        <v>36</v>
      </c>
      <c r="X21" s="11">
        <v>37.6</v>
      </c>
      <c r="Y21" s="11">
        <v>37.1</v>
      </c>
      <c r="Z21" s="11">
        <v>37.6</v>
      </c>
      <c r="AA21" s="11">
        <v>35.4</v>
      </c>
      <c r="AB21" s="11">
        <v>30.5</v>
      </c>
      <c r="AC21" s="11">
        <v>31.3</v>
      </c>
      <c r="AD21" s="11">
        <v>33.4</v>
      </c>
      <c r="AE21" s="11">
        <v>32.9</v>
      </c>
      <c r="AF21" s="11">
        <v>33.700000000000003</v>
      </c>
      <c r="AG21" s="124">
        <f t="shared" si="7"/>
        <v>37.6</v>
      </c>
      <c r="AH21" s="92">
        <f t="shared" si="8"/>
        <v>33.777419354838706</v>
      </c>
      <c r="AM21" t="s">
        <v>21</v>
      </c>
    </row>
    <row r="22" spans="1:39" x14ac:dyDescent="0.2">
      <c r="A22" s="57" t="s">
        <v>125</v>
      </c>
      <c r="B22" s="11">
        <v>33.700000000000003</v>
      </c>
      <c r="C22" s="11">
        <v>34.700000000000003</v>
      </c>
      <c r="D22" s="11">
        <v>34.299999999999997</v>
      </c>
      <c r="E22" s="11">
        <v>32.5</v>
      </c>
      <c r="F22" s="11">
        <v>33.799999999999997</v>
      </c>
      <c r="G22" s="11">
        <v>32.799999999999997</v>
      </c>
      <c r="H22" s="11">
        <v>31.5</v>
      </c>
      <c r="I22" s="11">
        <v>31.3</v>
      </c>
      <c r="J22" s="11">
        <v>32.799999999999997</v>
      </c>
      <c r="K22" s="11">
        <v>32.9</v>
      </c>
      <c r="L22" s="11">
        <v>31.8</v>
      </c>
      <c r="M22" s="11">
        <v>28.6</v>
      </c>
      <c r="N22" s="11">
        <v>30.5</v>
      </c>
      <c r="O22" s="11">
        <v>34.299999999999997</v>
      </c>
      <c r="P22" s="11">
        <v>36.4</v>
      </c>
      <c r="Q22" s="11">
        <v>36.200000000000003</v>
      </c>
      <c r="R22" s="11">
        <v>33.799999999999997</v>
      </c>
      <c r="S22" s="11">
        <v>32.799999999999997</v>
      </c>
      <c r="T22" s="11">
        <v>32.6</v>
      </c>
      <c r="U22" s="11">
        <v>33.299999999999997</v>
      </c>
      <c r="V22" s="11">
        <v>36.1</v>
      </c>
      <c r="W22" s="11">
        <v>36.799999999999997</v>
      </c>
      <c r="X22" s="11">
        <v>36.4</v>
      </c>
      <c r="Y22" s="11">
        <v>37</v>
      </c>
      <c r="Z22" s="11">
        <v>35.4</v>
      </c>
      <c r="AA22" s="11">
        <v>34.799999999999997</v>
      </c>
      <c r="AB22" s="11">
        <v>33.299999999999997</v>
      </c>
      <c r="AC22" s="11">
        <v>32.9</v>
      </c>
      <c r="AD22" s="11">
        <v>30.7</v>
      </c>
      <c r="AE22" s="11">
        <v>30.9</v>
      </c>
      <c r="AF22" s="11">
        <v>28.2</v>
      </c>
      <c r="AG22" s="124">
        <f t="shared" si="7"/>
        <v>37</v>
      </c>
      <c r="AH22" s="92">
        <f t="shared" si="8"/>
        <v>33.325806451612891</v>
      </c>
      <c r="AJ22" s="12" t="s">
        <v>21</v>
      </c>
      <c r="AL22" t="s">
        <v>21</v>
      </c>
    </row>
    <row r="23" spans="1:39" x14ac:dyDescent="0.2">
      <c r="A23" s="57" t="s">
        <v>8</v>
      </c>
      <c r="B23" s="11">
        <v>31.9</v>
      </c>
      <c r="C23" s="11">
        <v>31.5</v>
      </c>
      <c r="D23" s="11">
        <v>31.3</v>
      </c>
      <c r="E23" s="11">
        <v>32.6</v>
      </c>
      <c r="F23" s="11">
        <v>30.5</v>
      </c>
      <c r="G23" s="11">
        <v>30.8</v>
      </c>
      <c r="H23" s="11">
        <v>32.4</v>
      </c>
      <c r="I23" s="11">
        <v>31.2</v>
      </c>
      <c r="J23" s="11">
        <v>31.8</v>
      </c>
      <c r="K23" s="11">
        <v>32.5</v>
      </c>
      <c r="L23" s="11">
        <v>32.9</v>
      </c>
      <c r="M23" s="11">
        <v>30.9</v>
      </c>
      <c r="N23" s="11">
        <v>31.8</v>
      </c>
      <c r="O23" s="11">
        <v>31.9</v>
      </c>
      <c r="P23" s="11">
        <v>35.299999999999997</v>
      </c>
      <c r="Q23" s="11">
        <v>31.3</v>
      </c>
      <c r="R23" s="11">
        <v>36.4</v>
      </c>
      <c r="S23" s="11">
        <v>35</v>
      </c>
      <c r="T23" s="11">
        <v>32.299999999999997</v>
      </c>
      <c r="U23" s="11">
        <v>31.8</v>
      </c>
      <c r="V23" s="11">
        <v>34.4</v>
      </c>
      <c r="W23" s="11">
        <v>35.1</v>
      </c>
      <c r="X23" s="11">
        <v>35.700000000000003</v>
      </c>
      <c r="Y23" s="11">
        <v>36.299999999999997</v>
      </c>
      <c r="Z23" s="11">
        <v>34.5</v>
      </c>
      <c r="AA23" s="11">
        <v>34.4</v>
      </c>
      <c r="AB23" s="11">
        <v>28.9</v>
      </c>
      <c r="AC23" s="11">
        <v>30.3</v>
      </c>
      <c r="AD23" s="11">
        <v>32.5</v>
      </c>
      <c r="AE23" s="11">
        <v>31.4</v>
      </c>
      <c r="AF23" s="11">
        <v>31.9</v>
      </c>
      <c r="AG23" s="124">
        <f t="shared" si="7"/>
        <v>36.4</v>
      </c>
      <c r="AH23" s="92">
        <f t="shared" si="8"/>
        <v>32.629032258064505</v>
      </c>
      <c r="AJ23" s="12" t="s">
        <v>21</v>
      </c>
      <c r="AK23" t="s">
        <v>21</v>
      </c>
      <c r="AL23" t="s">
        <v>21</v>
      </c>
    </row>
    <row r="24" spans="1:39" x14ac:dyDescent="0.2">
      <c r="A24" s="57" t="s">
        <v>5</v>
      </c>
      <c r="B24" s="11">
        <v>32.6</v>
      </c>
      <c r="C24" s="11">
        <v>33.299999999999997</v>
      </c>
      <c r="D24" s="11">
        <v>35.200000000000003</v>
      </c>
      <c r="E24" s="11">
        <v>33.1</v>
      </c>
      <c r="F24" s="11">
        <v>32.200000000000003</v>
      </c>
      <c r="G24" s="11">
        <v>33.700000000000003</v>
      </c>
      <c r="H24" s="11">
        <v>32.4</v>
      </c>
      <c r="I24" s="11">
        <v>33</v>
      </c>
      <c r="J24" s="11">
        <v>32.9</v>
      </c>
      <c r="K24" s="11">
        <v>33.6</v>
      </c>
      <c r="L24" s="11">
        <v>32.4</v>
      </c>
      <c r="M24" s="11">
        <v>32.5</v>
      </c>
      <c r="N24" s="11">
        <v>31</v>
      </c>
      <c r="O24" s="11">
        <v>35.200000000000003</v>
      </c>
      <c r="P24" s="11">
        <v>36</v>
      </c>
      <c r="Q24" s="11">
        <v>35.5</v>
      </c>
      <c r="R24" s="11">
        <v>34.700000000000003</v>
      </c>
      <c r="S24" s="11">
        <v>31.4</v>
      </c>
      <c r="T24" s="11">
        <v>33.4</v>
      </c>
      <c r="U24" s="11">
        <v>34.799999999999997</v>
      </c>
      <c r="V24" s="11">
        <v>36.799999999999997</v>
      </c>
      <c r="W24" s="11">
        <v>38.200000000000003</v>
      </c>
      <c r="X24" s="11">
        <v>38.200000000000003</v>
      </c>
      <c r="Y24" s="11">
        <v>38.6</v>
      </c>
      <c r="Z24" s="11">
        <v>36.1</v>
      </c>
      <c r="AA24" s="11">
        <v>36.6</v>
      </c>
      <c r="AB24" s="11">
        <v>34.9</v>
      </c>
      <c r="AC24" s="11">
        <v>34.299999999999997</v>
      </c>
      <c r="AD24" s="11">
        <v>28.8</v>
      </c>
      <c r="AE24" s="11">
        <v>30.6</v>
      </c>
      <c r="AF24" s="11">
        <v>26.8</v>
      </c>
      <c r="AG24" s="124">
        <f t="shared" si="7"/>
        <v>38.6</v>
      </c>
      <c r="AH24" s="92">
        <f t="shared" si="8"/>
        <v>33.832258064516125</v>
      </c>
      <c r="AL24" t="s">
        <v>21</v>
      </c>
    </row>
    <row r="25" spans="1:39" s="5" customFormat="1" ht="17.100000000000001" customHeight="1" x14ac:dyDescent="0.2">
      <c r="A25" s="58" t="s">
        <v>9</v>
      </c>
      <c r="B25" s="13">
        <f t="shared" ref="B25:AG25" si="9">MAX(B5:B24)</f>
        <v>37.6</v>
      </c>
      <c r="C25" s="13">
        <f t="shared" si="9"/>
        <v>38.299999999999997</v>
      </c>
      <c r="D25" s="13">
        <f t="shared" si="9"/>
        <v>36</v>
      </c>
      <c r="E25" s="13">
        <f t="shared" si="9"/>
        <v>34.5</v>
      </c>
      <c r="F25" s="13">
        <f t="shared" si="9"/>
        <v>36.299999999999997</v>
      </c>
      <c r="G25" s="13">
        <f t="shared" si="9"/>
        <v>36</v>
      </c>
      <c r="H25" s="13">
        <f t="shared" si="9"/>
        <v>36.9</v>
      </c>
      <c r="I25" s="13">
        <f t="shared" si="9"/>
        <v>35.200000000000003</v>
      </c>
      <c r="J25" s="13">
        <f t="shared" si="9"/>
        <v>35.1</v>
      </c>
      <c r="K25" s="13">
        <f t="shared" si="9"/>
        <v>34.9</v>
      </c>
      <c r="L25" s="13">
        <f t="shared" si="9"/>
        <v>35.799999999999997</v>
      </c>
      <c r="M25" s="13">
        <f t="shared" si="9"/>
        <v>33.6</v>
      </c>
      <c r="N25" s="13">
        <f t="shared" si="9"/>
        <v>33.200000000000003</v>
      </c>
      <c r="O25" s="13">
        <f t="shared" si="9"/>
        <v>36.4</v>
      </c>
      <c r="P25" s="13">
        <f t="shared" si="9"/>
        <v>38.5</v>
      </c>
      <c r="Q25" s="13">
        <f t="shared" si="9"/>
        <v>38.700000000000003</v>
      </c>
      <c r="R25" s="13">
        <f t="shared" si="9"/>
        <v>38.6</v>
      </c>
      <c r="S25" s="13">
        <f t="shared" si="9"/>
        <v>39.200000000000003</v>
      </c>
      <c r="T25" s="13">
        <f t="shared" si="9"/>
        <v>35.5</v>
      </c>
      <c r="U25" s="13">
        <f t="shared" si="9"/>
        <v>36.1</v>
      </c>
      <c r="V25" s="13">
        <f t="shared" si="9"/>
        <v>36.799999999999997</v>
      </c>
      <c r="W25" s="13">
        <f t="shared" si="9"/>
        <v>38.9</v>
      </c>
      <c r="X25" s="13">
        <f t="shared" si="9"/>
        <v>39</v>
      </c>
      <c r="Y25" s="13">
        <f t="shared" si="9"/>
        <v>38.700000000000003</v>
      </c>
      <c r="Z25" s="13">
        <f t="shared" si="9"/>
        <v>39.1</v>
      </c>
      <c r="AA25" s="13">
        <f t="shared" si="9"/>
        <v>37.4</v>
      </c>
      <c r="AB25" s="13">
        <f t="shared" si="9"/>
        <v>34.9</v>
      </c>
      <c r="AC25" s="13">
        <f t="shared" si="9"/>
        <v>34.299999999999997</v>
      </c>
      <c r="AD25" s="13">
        <f t="shared" si="9"/>
        <v>34</v>
      </c>
      <c r="AE25" s="13">
        <f t="shared" si="9"/>
        <v>35.799999999999997</v>
      </c>
      <c r="AF25" s="13">
        <f t="shared" si="9"/>
        <v>33.9</v>
      </c>
      <c r="AG25" s="14">
        <f t="shared" si="9"/>
        <v>39.200000000000003</v>
      </c>
      <c r="AH25" s="92">
        <f>AVERAGE(AH5:AH24)</f>
        <v>32.798145161290321</v>
      </c>
      <c r="AL25" s="5" t="s">
        <v>21</v>
      </c>
    </row>
    <row r="26" spans="1:39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54"/>
      <c r="AF26" s="60" t="s">
        <v>21</v>
      </c>
      <c r="AG26" s="51"/>
      <c r="AH26" s="53"/>
      <c r="AK26" t="s">
        <v>21</v>
      </c>
      <c r="AL26" t="s">
        <v>21</v>
      </c>
    </row>
    <row r="27" spans="1:39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205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112"/>
      <c r="AF27" s="88"/>
      <c r="AG27" s="51"/>
      <c r="AH27" s="50"/>
      <c r="AM27" t="s">
        <v>21</v>
      </c>
    </row>
    <row r="28" spans="1:39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51"/>
      <c r="AH28" s="50"/>
      <c r="AJ28" t="s">
        <v>21</v>
      </c>
      <c r="AL28" s="12" t="s">
        <v>21</v>
      </c>
    </row>
    <row r="29" spans="1:39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51"/>
      <c r="AH29" s="93"/>
    </row>
    <row r="30" spans="1:39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112"/>
      <c r="AF30" s="54"/>
      <c r="AG30" s="51"/>
      <c r="AH30" s="53"/>
      <c r="AJ30" s="12" t="s">
        <v>21</v>
      </c>
      <c r="AK30" s="12" t="s">
        <v>21</v>
      </c>
    </row>
    <row r="31" spans="1:39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112"/>
      <c r="AF31" s="55"/>
      <c r="AG31" s="51"/>
      <c r="AH31" s="53"/>
    </row>
    <row r="32" spans="1:39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  <c r="AK32" s="12" t="s">
        <v>21</v>
      </c>
    </row>
    <row r="33" spans="12:39" x14ac:dyDescent="0.2">
      <c r="AH33" s="1"/>
      <c r="AL33" s="12" t="s">
        <v>21</v>
      </c>
    </row>
    <row r="34" spans="12:39" x14ac:dyDescent="0.2">
      <c r="Z34" s="2" t="s">
        <v>21</v>
      </c>
      <c r="AH34" s="1"/>
      <c r="AJ34" t="s">
        <v>21</v>
      </c>
      <c r="AL34" s="12" t="s">
        <v>21</v>
      </c>
    </row>
    <row r="35" spans="12:39" x14ac:dyDescent="0.2">
      <c r="R35" s="2" t="s">
        <v>21</v>
      </c>
      <c r="AK35" s="12" t="s">
        <v>21</v>
      </c>
      <c r="AL35" s="12" t="s">
        <v>21</v>
      </c>
    </row>
    <row r="36" spans="12:39" x14ac:dyDescent="0.2">
      <c r="N36" s="2" t="s">
        <v>21</v>
      </c>
      <c r="AK36" s="12" t="s">
        <v>21</v>
      </c>
      <c r="AL36" s="12" t="s">
        <v>21</v>
      </c>
      <c r="AM36" s="12" t="s">
        <v>21</v>
      </c>
    </row>
    <row r="37" spans="12:39" x14ac:dyDescent="0.2">
      <c r="X37" s="2" t="s">
        <v>21</v>
      </c>
      <c r="Z37" s="2" t="s">
        <v>21</v>
      </c>
      <c r="AF37" s="2" t="s">
        <v>21</v>
      </c>
      <c r="AJ37" s="12" t="s">
        <v>21</v>
      </c>
      <c r="AK37" s="12" t="s">
        <v>21</v>
      </c>
    </row>
    <row r="38" spans="12:39" x14ac:dyDescent="0.2">
      <c r="L38" s="2" t="s">
        <v>21</v>
      </c>
      <c r="S38" s="2" t="s">
        <v>21</v>
      </c>
      <c r="AM38" s="12" t="s">
        <v>21</v>
      </c>
    </row>
    <row r="39" spans="12:39" x14ac:dyDescent="0.2">
      <c r="V39" s="2" t="s">
        <v>21</v>
      </c>
      <c r="AI39" t="s">
        <v>21</v>
      </c>
    </row>
    <row r="40" spans="12:39" x14ac:dyDescent="0.2">
      <c r="AC40" s="2" t="s">
        <v>21</v>
      </c>
    </row>
    <row r="41" spans="12:39" x14ac:dyDescent="0.2">
      <c r="S41" s="2" t="s">
        <v>21</v>
      </c>
      <c r="AG41" s="7" t="s">
        <v>21</v>
      </c>
    </row>
    <row r="42" spans="12:39" x14ac:dyDescent="0.2">
      <c r="U42" s="2" t="s">
        <v>21</v>
      </c>
      <c r="AG42" s="7" t="s">
        <v>21</v>
      </c>
    </row>
    <row r="43" spans="12:39" x14ac:dyDescent="0.2">
      <c r="AK43" s="12" t="s">
        <v>21</v>
      </c>
    </row>
    <row r="45" spans="12:39" x14ac:dyDescent="0.2">
      <c r="T45" s="2" t="s">
        <v>21</v>
      </c>
    </row>
  </sheetData>
  <mergeCells count="36">
    <mergeCell ref="C3:C4"/>
    <mergeCell ref="T3:T4"/>
    <mergeCell ref="M3:M4"/>
    <mergeCell ref="N3:N4"/>
    <mergeCell ref="B2:AH2"/>
    <mergeCell ref="D3:D4"/>
    <mergeCell ref="F3:F4"/>
    <mergeCell ref="AF3:AF4"/>
    <mergeCell ref="S3:S4"/>
    <mergeCell ref="L3:L4"/>
    <mergeCell ref="I3:I4"/>
    <mergeCell ref="O3:O4"/>
    <mergeCell ref="V3:V4"/>
    <mergeCell ref="AE3:AE4"/>
    <mergeCell ref="T28:X28"/>
    <mergeCell ref="T27:X27"/>
    <mergeCell ref="G3:G4"/>
    <mergeCell ref="U3:U4"/>
    <mergeCell ref="H3:H4"/>
    <mergeCell ref="J3:J4"/>
    <mergeCell ref="A1:AH1"/>
    <mergeCell ref="AA3:AA4"/>
    <mergeCell ref="AB3:AB4"/>
    <mergeCell ref="AC3:AC4"/>
    <mergeCell ref="AD3:AD4"/>
    <mergeCell ref="W3:W4"/>
    <mergeCell ref="X3:X4"/>
    <mergeCell ref="Y3:Y4"/>
    <mergeCell ref="P3:P4"/>
    <mergeCell ref="Q3:Q4"/>
    <mergeCell ref="R3:R4"/>
    <mergeCell ref="Z3:Z4"/>
    <mergeCell ref="E3:E4"/>
    <mergeCell ref="K3:K4"/>
    <mergeCell ref="B3:B4"/>
    <mergeCell ref="A2: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opLeftCell="Q1" zoomScale="90" zoomScaleNormal="90" workbookViewId="0">
      <selection activeCell="AG6" sqref="AG6:AH7"/>
    </sheetView>
  </sheetViews>
  <sheetFormatPr defaultRowHeight="12.75" x14ac:dyDescent="0.2"/>
  <cols>
    <col min="1" max="1" width="18.85546875" style="2" customWidth="1"/>
    <col min="2" max="2" width="5.140625" style="2" customWidth="1"/>
    <col min="3" max="3" width="5" style="2" customWidth="1"/>
    <col min="4" max="4" width="5.140625" style="2" customWidth="1"/>
    <col min="5" max="9" width="5" style="2" customWidth="1"/>
    <col min="10" max="10" width="5.140625" style="2" customWidth="1"/>
    <col min="11" max="11" width="5" style="2" customWidth="1"/>
    <col min="12" max="12" width="5.28515625" style="2" customWidth="1"/>
    <col min="13" max="15" width="5.140625" style="2" customWidth="1"/>
    <col min="16" max="16" width="5.42578125" style="2" customWidth="1"/>
    <col min="17" max="17" width="5.28515625" style="2" customWidth="1"/>
    <col min="18" max="18" width="5.140625" style="2" customWidth="1"/>
    <col min="19" max="19" width="5" style="2" customWidth="1"/>
    <col min="20" max="20" width="5.42578125" style="2" customWidth="1"/>
    <col min="21" max="21" width="5.140625" style="2" customWidth="1"/>
    <col min="22" max="22" width="5.28515625" style="2" customWidth="1"/>
    <col min="23" max="23" width="5.140625" style="2" customWidth="1"/>
    <col min="24" max="24" width="5.28515625" style="2" customWidth="1"/>
    <col min="25" max="26" width="5" style="2" customWidth="1"/>
    <col min="27" max="29" width="5.140625" style="2" customWidth="1"/>
    <col min="30" max="32" width="5" style="2" customWidth="1"/>
    <col min="33" max="33" width="7" style="7" bestFit="1" customWidth="1"/>
    <col min="34" max="34" width="7.28515625" style="1" bestFit="1" customWidth="1"/>
  </cols>
  <sheetData>
    <row r="1" spans="1:39" ht="20.100000000000001" customHeight="1" x14ac:dyDescent="0.2">
      <c r="A1" s="148" t="s">
        <v>198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50"/>
    </row>
    <row r="2" spans="1:39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61"/>
      <c r="AF2" s="146"/>
      <c r="AG2" s="146"/>
      <c r="AH2" s="147"/>
    </row>
    <row r="3" spans="1:39" s="5" customFormat="1" ht="20.100000000000001" customHeight="1" x14ac:dyDescent="0.2">
      <c r="A3" s="151"/>
      <c r="B3" s="142">
        <v>1</v>
      </c>
      <c r="C3" s="142">
        <f>SUM(B3+1)</f>
        <v>2</v>
      </c>
      <c r="D3" s="142">
        <f t="shared" ref="D3:AD3" si="0">SUM(C3+1)</f>
        <v>3</v>
      </c>
      <c r="E3" s="142">
        <f t="shared" si="0"/>
        <v>4</v>
      </c>
      <c r="F3" s="142">
        <f t="shared" si="0"/>
        <v>5</v>
      </c>
      <c r="G3" s="142">
        <f t="shared" si="0"/>
        <v>6</v>
      </c>
      <c r="H3" s="142">
        <f t="shared" si="0"/>
        <v>7</v>
      </c>
      <c r="I3" s="142">
        <f t="shared" si="0"/>
        <v>8</v>
      </c>
      <c r="J3" s="142">
        <f t="shared" si="0"/>
        <v>9</v>
      </c>
      <c r="K3" s="142">
        <f t="shared" si="0"/>
        <v>10</v>
      </c>
      <c r="L3" s="142">
        <f t="shared" si="0"/>
        <v>11</v>
      </c>
      <c r="M3" s="142">
        <f t="shared" si="0"/>
        <v>12</v>
      </c>
      <c r="N3" s="142">
        <f t="shared" si="0"/>
        <v>13</v>
      </c>
      <c r="O3" s="142">
        <f t="shared" si="0"/>
        <v>14</v>
      </c>
      <c r="P3" s="142">
        <f t="shared" si="0"/>
        <v>15</v>
      </c>
      <c r="Q3" s="142">
        <f t="shared" si="0"/>
        <v>16</v>
      </c>
      <c r="R3" s="142">
        <f t="shared" si="0"/>
        <v>17</v>
      </c>
      <c r="S3" s="142">
        <f t="shared" si="0"/>
        <v>18</v>
      </c>
      <c r="T3" s="142">
        <f t="shared" si="0"/>
        <v>19</v>
      </c>
      <c r="U3" s="142">
        <f t="shared" si="0"/>
        <v>20</v>
      </c>
      <c r="V3" s="142">
        <f t="shared" si="0"/>
        <v>21</v>
      </c>
      <c r="W3" s="142">
        <f t="shared" si="0"/>
        <v>22</v>
      </c>
      <c r="X3" s="142">
        <f t="shared" si="0"/>
        <v>23</v>
      </c>
      <c r="Y3" s="142">
        <f t="shared" si="0"/>
        <v>24</v>
      </c>
      <c r="Z3" s="142">
        <f t="shared" si="0"/>
        <v>25</v>
      </c>
      <c r="AA3" s="142">
        <f t="shared" si="0"/>
        <v>26</v>
      </c>
      <c r="AB3" s="142">
        <f t="shared" si="0"/>
        <v>27</v>
      </c>
      <c r="AC3" s="142">
        <f t="shared" si="0"/>
        <v>28</v>
      </c>
      <c r="AD3" s="160">
        <f t="shared" si="0"/>
        <v>29</v>
      </c>
      <c r="AE3" s="162">
        <v>30</v>
      </c>
      <c r="AF3" s="162">
        <v>31</v>
      </c>
      <c r="AG3" s="45" t="s">
        <v>14</v>
      </c>
      <c r="AH3" s="59" t="s">
        <v>12</v>
      </c>
    </row>
    <row r="4" spans="1:39" s="5" customFormat="1" ht="20.100000000000001" customHeigh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60"/>
      <c r="AE4" s="162"/>
      <c r="AF4" s="162"/>
      <c r="AG4" s="45" t="s">
        <v>11</v>
      </c>
      <c r="AH4" s="59" t="s">
        <v>11</v>
      </c>
    </row>
    <row r="5" spans="1:39" s="5" customFormat="1" x14ac:dyDescent="0.2">
      <c r="A5" s="57" t="s">
        <v>16</v>
      </c>
      <c r="B5" s="11">
        <v>20.7</v>
      </c>
      <c r="C5" s="11">
        <v>21.9</v>
      </c>
      <c r="D5" s="11">
        <v>23.1</v>
      </c>
      <c r="E5" s="11">
        <v>22.9</v>
      </c>
      <c r="F5" s="11">
        <v>23</v>
      </c>
      <c r="G5" s="11">
        <v>22.9</v>
      </c>
      <c r="H5" s="11">
        <v>22.3</v>
      </c>
      <c r="I5" s="11">
        <v>22.1</v>
      </c>
      <c r="J5" s="11">
        <v>21.4</v>
      </c>
      <c r="K5" s="11">
        <v>20.9</v>
      </c>
      <c r="L5" s="11">
        <v>18.7</v>
      </c>
      <c r="M5" s="11">
        <v>19.600000000000001</v>
      </c>
      <c r="N5" s="11">
        <v>21.8</v>
      </c>
      <c r="O5" s="11">
        <v>22.5</v>
      </c>
      <c r="P5" s="11">
        <v>23.1</v>
      </c>
      <c r="Q5" s="11">
        <v>24.2</v>
      </c>
      <c r="R5" s="11">
        <v>23.1</v>
      </c>
      <c r="S5" s="11">
        <v>21.9</v>
      </c>
      <c r="T5" s="11">
        <v>21.5</v>
      </c>
      <c r="U5" s="11">
        <v>22.9</v>
      </c>
      <c r="V5" s="11">
        <v>21.9</v>
      </c>
      <c r="W5" s="11">
        <v>22.4</v>
      </c>
      <c r="X5" s="11">
        <v>23</v>
      </c>
      <c r="Y5" s="11">
        <v>24.1</v>
      </c>
      <c r="Z5" s="11">
        <v>23.8</v>
      </c>
      <c r="AA5" s="11">
        <v>23.8</v>
      </c>
      <c r="AB5" s="11">
        <v>23.6</v>
      </c>
      <c r="AC5" s="11">
        <v>22.4</v>
      </c>
      <c r="AD5" s="11">
        <v>22.8</v>
      </c>
      <c r="AE5" s="11">
        <v>23.8</v>
      </c>
      <c r="AF5" s="11">
        <v>20.3</v>
      </c>
      <c r="AG5" s="14">
        <f t="shared" ref="AG5" si="1">MIN(B5:AF5)</f>
        <v>18.7</v>
      </c>
      <c r="AH5" s="92">
        <f t="shared" ref="AH5" si="2">AVERAGE(B5:AF5)</f>
        <v>22.335483870967735</v>
      </c>
    </row>
    <row r="6" spans="1:39" x14ac:dyDescent="0.2">
      <c r="A6" s="57" t="s">
        <v>76</v>
      </c>
      <c r="B6" s="11">
        <v>27.1</v>
      </c>
      <c r="C6" s="11">
        <v>31.1</v>
      </c>
      <c r="D6" s="11">
        <v>28.8</v>
      </c>
      <c r="E6" s="11">
        <v>25.1</v>
      </c>
      <c r="F6" s="11">
        <v>26.9</v>
      </c>
      <c r="G6" s="11">
        <v>25.7</v>
      </c>
      <c r="H6" s="11">
        <v>25.7</v>
      </c>
      <c r="I6" s="11">
        <v>23.1</v>
      </c>
      <c r="J6" s="11">
        <v>25.1</v>
      </c>
      <c r="K6" s="11">
        <v>23.3</v>
      </c>
      <c r="L6" s="11">
        <v>25.1</v>
      </c>
      <c r="M6" s="11">
        <v>24</v>
      </c>
      <c r="N6" s="11">
        <v>24</v>
      </c>
      <c r="O6" s="11">
        <v>26.2</v>
      </c>
      <c r="P6" s="11">
        <v>30</v>
      </c>
      <c r="Q6" s="11">
        <v>28.3</v>
      </c>
      <c r="R6" s="11">
        <v>26.1</v>
      </c>
      <c r="S6" s="11">
        <v>27</v>
      </c>
      <c r="T6" s="11">
        <v>26.2</v>
      </c>
      <c r="U6" s="11">
        <v>25</v>
      </c>
      <c r="V6" s="11">
        <v>27.6</v>
      </c>
      <c r="W6" s="11">
        <v>29.7</v>
      </c>
      <c r="X6" s="11">
        <v>31.8</v>
      </c>
      <c r="Y6" s="11">
        <v>27.1</v>
      </c>
      <c r="Z6" s="11">
        <v>26</v>
      </c>
      <c r="AA6" s="11">
        <v>24</v>
      </c>
      <c r="AB6" s="11">
        <v>25.4</v>
      </c>
      <c r="AC6" s="11">
        <v>24</v>
      </c>
      <c r="AD6" s="11">
        <v>24.8</v>
      </c>
      <c r="AE6" s="11">
        <v>23.7</v>
      </c>
      <c r="AF6" s="11">
        <v>23.1</v>
      </c>
      <c r="AG6" s="14">
        <f t="shared" ref="AG6" si="3">MIN(B6:AF6)</f>
        <v>23.1</v>
      </c>
      <c r="AH6" s="92">
        <f t="shared" ref="AH6" si="4">AVERAGE(B6:AF6)</f>
        <v>26.161290322580644</v>
      </c>
    </row>
    <row r="7" spans="1:39" x14ac:dyDescent="0.2">
      <c r="A7" s="57" t="s">
        <v>216</v>
      </c>
      <c r="B7" s="11">
        <v>22.1</v>
      </c>
      <c r="C7" s="11">
        <v>23.7</v>
      </c>
      <c r="D7" s="11">
        <v>19.7</v>
      </c>
      <c r="E7" s="11">
        <v>19.2</v>
      </c>
      <c r="F7" s="11">
        <v>22.3</v>
      </c>
      <c r="G7" s="11">
        <v>21.5</v>
      </c>
      <c r="H7" s="11">
        <v>19.7</v>
      </c>
      <c r="I7" s="11">
        <v>20.100000000000001</v>
      </c>
      <c r="J7" s="11">
        <v>18.399999999999999</v>
      </c>
      <c r="K7" s="11">
        <v>18.100000000000001</v>
      </c>
      <c r="L7" s="11">
        <v>19.8</v>
      </c>
      <c r="M7" s="11">
        <v>19.8</v>
      </c>
      <c r="N7" s="11">
        <v>18.7</v>
      </c>
      <c r="O7" s="11">
        <v>20.9</v>
      </c>
      <c r="P7" s="11">
        <v>22.4</v>
      </c>
      <c r="Q7" s="11">
        <v>25.6</v>
      </c>
      <c r="R7" s="11">
        <v>22</v>
      </c>
      <c r="S7" s="11">
        <v>23.3</v>
      </c>
      <c r="T7" s="11">
        <v>21.6</v>
      </c>
      <c r="U7" s="11">
        <v>21.6</v>
      </c>
      <c r="V7" s="11">
        <v>22.4</v>
      </c>
      <c r="W7" s="11">
        <v>23.4</v>
      </c>
      <c r="X7" s="11">
        <v>26.2</v>
      </c>
      <c r="Y7" s="11">
        <v>26.5</v>
      </c>
      <c r="Z7" s="11">
        <v>21.1</v>
      </c>
      <c r="AA7" s="11">
        <v>22.4</v>
      </c>
      <c r="AB7" s="11">
        <v>20.8</v>
      </c>
      <c r="AC7" s="11">
        <v>21.8</v>
      </c>
      <c r="AD7" s="11">
        <v>21.3</v>
      </c>
      <c r="AE7" s="11">
        <v>20.7</v>
      </c>
      <c r="AF7" s="11">
        <v>21.3</v>
      </c>
      <c r="AG7" s="14">
        <f t="shared" ref="AG7" si="5">MIN(B7:AF7)</f>
        <v>18.100000000000001</v>
      </c>
      <c r="AH7" s="92">
        <f t="shared" ref="AH7" si="6">AVERAGE(B7:AF7)</f>
        <v>21.561290322580639</v>
      </c>
    </row>
    <row r="8" spans="1:39" x14ac:dyDescent="0.2">
      <c r="A8" s="57" t="s">
        <v>134</v>
      </c>
      <c r="B8" s="11">
        <v>18.2</v>
      </c>
      <c r="C8" s="11">
        <v>21.2</v>
      </c>
      <c r="D8" s="11">
        <v>20.6</v>
      </c>
      <c r="E8" s="11">
        <v>20.6</v>
      </c>
      <c r="F8" s="11">
        <v>22</v>
      </c>
      <c r="G8" s="11">
        <v>20.8</v>
      </c>
      <c r="H8" s="11">
        <v>20.2</v>
      </c>
      <c r="I8" s="11">
        <v>21.1</v>
      </c>
      <c r="J8" s="11">
        <v>20.2</v>
      </c>
      <c r="K8" s="11">
        <v>18.3</v>
      </c>
      <c r="L8" s="11">
        <v>17.100000000000001</v>
      </c>
      <c r="M8" s="11">
        <v>18.3</v>
      </c>
      <c r="N8" s="11">
        <v>19.100000000000001</v>
      </c>
      <c r="O8" s="11">
        <v>21.3</v>
      </c>
      <c r="P8" s="11">
        <v>20.6</v>
      </c>
      <c r="Q8" s="11">
        <v>21.8</v>
      </c>
      <c r="R8" s="11">
        <v>19.399999999999999</v>
      </c>
      <c r="S8" s="11">
        <v>20.100000000000001</v>
      </c>
      <c r="T8" s="11">
        <v>21.4</v>
      </c>
      <c r="U8" s="11">
        <v>20.6</v>
      </c>
      <c r="V8" s="11">
        <v>20.9</v>
      </c>
      <c r="W8" s="11">
        <v>19.7</v>
      </c>
      <c r="X8" s="11">
        <v>21.1</v>
      </c>
      <c r="Y8" s="11">
        <v>21.5</v>
      </c>
      <c r="Z8" s="11">
        <v>21</v>
      </c>
      <c r="AA8" s="11">
        <v>19.899999999999999</v>
      </c>
      <c r="AB8" s="11">
        <v>21.2</v>
      </c>
      <c r="AC8" s="11">
        <v>19.8</v>
      </c>
      <c r="AD8" s="11">
        <v>21.4</v>
      </c>
      <c r="AE8" s="11">
        <v>20.9</v>
      </c>
      <c r="AF8" s="11">
        <v>18.8</v>
      </c>
      <c r="AG8" s="14">
        <f t="shared" ref="AG8:AG24" si="7">MIN(B8:AF8)</f>
        <v>17.100000000000001</v>
      </c>
      <c r="AH8" s="92">
        <f t="shared" ref="AH8:AH24" si="8">AVERAGE(B8:AF8)</f>
        <v>20.29354838709677</v>
      </c>
      <c r="AJ8" s="12" t="s">
        <v>21</v>
      </c>
    </row>
    <row r="9" spans="1:39" x14ac:dyDescent="0.2">
      <c r="A9" s="57" t="s">
        <v>0</v>
      </c>
      <c r="B9" s="11">
        <v>22.3</v>
      </c>
      <c r="C9" s="11">
        <v>24.8</v>
      </c>
      <c r="D9" s="11">
        <v>23.3</v>
      </c>
      <c r="E9" s="11">
        <v>23.3</v>
      </c>
      <c r="F9" s="11">
        <v>22.9</v>
      </c>
      <c r="G9" s="11">
        <v>24.1</v>
      </c>
      <c r="H9" s="11">
        <v>23.8</v>
      </c>
      <c r="I9" s="11">
        <v>24.1</v>
      </c>
      <c r="J9" s="11">
        <v>22.8</v>
      </c>
      <c r="K9" s="11">
        <v>22.6</v>
      </c>
      <c r="L9" s="11">
        <v>22.4</v>
      </c>
      <c r="M9" s="11">
        <v>23.3</v>
      </c>
      <c r="N9" s="11">
        <v>23.6</v>
      </c>
      <c r="O9" s="11">
        <v>24.5</v>
      </c>
      <c r="P9" s="11">
        <v>24</v>
      </c>
      <c r="Q9" s="11">
        <v>24.8</v>
      </c>
      <c r="R9" s="11">
        <v>24</v>
      </c>
      <c r="S9" s="11">
        <v>24</v>
      </c>
      <c r="T9" s="11">
        <v>24</v>
      </c>
      <c r="U9" s="11">
        <v>24</v>
      </c>
      <c r="V9" s="11">
        <v>23.9</v>
      </c>
      <c r="W9" s="11">
        <v>24.1</v>
      </c>
      <c r="X9" s="11">
        <v>24.2</v>
      </c>
      <c r="Y9" s="11">
        <v>24.8</v>
      </c>
      <c r="Z9" s="11">
        <v>24.2</v>
      </c>
      <c r="AA9" s="11">
        <v>23.7</v>
      </c>
      <c r="AB9" s="11">
        <v>25.8</v>
      </c>
      <c r="AC9" s="11">
        <v>23.9</v>
      </c>
      <c r="AD9" s="11">
        <v>24.8</v>
      </c>
      <c r="AE9" s="11">
        <v>24.7</v>
      </c>
      <c r="AF9" s="11">
        <v>24.4</v>
      </c>
      <c r="AG9" s="14">
        <f t="shared" si="7"/>
        <v>22.3</v>
      </c>
      <c r="AH9" s="92">
        <f t="shared" si="8"/>
        <v>23.906451612903226</v>
      </c>
      <c r="AJ9" s="12" t="s">
        <v>21</v>
      </c>
    </row>
    <row r="10" spans="1:39" x14ac:dyDescent="0.2">
      <c r="A10" s="57" t="s">
        <v>1</v>
      </c>
      <c r="B10" s="11" t="s">
        <v>189</v>
      </c>
      <c r="C10" s="11" t="s">
        <v>189</v>
      </c>
      <c r="D10" s="11">
        <v>26.1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25.7</v>
      </c>
      <c r="AB10" s="11">
        <v>27.3</v>
      </c>
      <c r="AC10" s="11" t="s">
        <v>189</v>
      </c>
      <c r="AD10" s="11" t="s">
        <v>189</v>
      </c>
      <c r="AE10" s="11" t="s">
        <v>189</v>
      </c>
      <c r="AF10" s="11">
        <v>24.2</v>
      </c>
      <c r="AG10" s="14">
        <f t="shared" si="7"/>
        <v>24.2</v>
      </c>
      <c r="AH10" s="92">
        <f t="shared" si="8"/>
        <v>25.824999999999999</v>
      </c>
      <c r="AI10" s="12" t="s">
        <v>21</v>
      </c>
      <c r="AJ10" s="12" t="s">
        <v>21</v>
      </c>
    </row>
    <row r="11" spans="1:39" x14ac:dyDescent="0.2">
      <c r="A11" s="57" t="s">
        <v>18</v>
      </c>
      <c r="B11" s="11">
        <v>17.5</v>
      </c>
      <c r="C11" s="11">
        <v>19.600000000000001</v>
      </c>
      <c r="D11" s="11">
        <v>20.2</v>
      </c>
      <c r="E11" s="11">
        <v>19.3</v>
      </c>
      <c r="F11" s="11">
        <v>20.399999999999999</v>
      </c>
      <c r="G11" s="11">
        <v>20.6</v>
      </c>
      <c r="H11" s="11">
        <v>19.399999999999999</v>
      </c>
      <c r="I11" s="11">
        <v>19.3</v>
      </c>
      <c r="J11" s="11">
        <v>18.899999999999999</v>
      </c>
      <c r="K11" s="11">
        <v>19</v>
      </c>
      <c r="L11" s="11">
        <v>16.600000000000001</v>
      </c>
      <c r="M11" s="11">
        <v>18.399999999999999</v>
      </c>
      <c r="N11" s="11">
        <v>19.5</v>
      </c>
      <c r="O11" s="11">
        <v>20.9</v>
      </c>
      <c r="P11" s="11">
        <v>19.899999999999999</v>
      </c>
      <c r="Q11" s="11">
        <v>20.100000000000001</v>
      </c>
      <c r="R11" s="11">
        <v>19.2</v>
      </c>
      <c r="S11" s="11">
        <v>20.6</v>
      </c>
      <c r="T11" s="11">
        <v>20.7</v>
      </c>
      <c r="U11" s="11">
        <v>19.899999999999999</v>
      </c>
      <c r="V11" s="11">
        <v>19.7</v>
      </c>
      <c r="W11" s="11">
        <v>18.8</v>
      </c>
      <c r="X11" s="11">
        <v>20.399999999999999</v>
      </c>
      <c r="Y11" s="11">
        <v>21.2</v>
      </c>
      <c r="Z11" s="11">
        <v>19</v>
      </c>
      <c r="AA11" s="11">
        <v>20.6</v>
      </c>
      <c r="AB11" s="11">
        <v>20.9</v>
      </c>
      <c r="AC11" s="11">
        <v>20.8</v>
      </c>
      <c r="AD11" s="11">
        <v>20.2</v>
      </c>
      <c r="AE11" s="11">
        <v>19.5</v>
      </c>
      <c r="AF11" s="11">
        <v>19.600000000000001</v>
      </c>
      <c r="AG11" s="14">
        <f t="shared" si="7"/>
        <v>16.600000000000001</v>
      </c>
      <c r="AH11" s="92">
        <f t="shared" si="8"/>
        <v>19.700000000000003</v>
      </c>
      <c r="AJ11" t="s">
        <v>21</v>
      </c>
    </row>
    <row r="12" spans="1:39" x14ac:dyDescent="0.2">
      <c r="A12" s="57" t="s">
        <v>2</v>
      </c>
      <c r="B12" s="11">
        <v>20.399999999999999</v>
      </c>
      <c r="C12" s="11">
        <v>23</v>
      </c>
      <c r="D12" s="11">
        <v>23.6</v>
      </c>
      <c r="E12" s="11">
        <v>22.6</v>
      </c>
      <c r="F12" s="11">
        <v>23.8</v>
      </c>
      <c r="G12" s="11">
        <v>23.6</v>
      </c>
      <c r="H12" s="11">
        <v>22.6</v>
      </c>
      <c r="I12" s="11">
        <v>27.4</v>
      </c>
      <c r="J12" s="11">
        <v>27.8</v>
      </c>
      <c r="K12" s="11">
        <v>24.2</v>
      </c>
      <c r="L12" s="11">
        <v>21.2</v>
      </c>
      <c r="M12" s="11">
        <v>20</v>
      </c>
      <c r="N12" s="11">
        <v>20</v>
      </c>
      <c r="O12" s="11">
        <v>22.1</v>
      </c>
      <c r="P12" s="11">
        <v>22.3</v>
      </c>
      <c r="Q12" s="11">
        <v>23.9</v>
      </c>
      <c r="R12" s="11">
        <v>20.5</v>
      </c>
      <c r="S12" s="11">
        <v>22.2</v>
      </c>
      <c r="T12" s="11">
        <v>21.1</v>
      </c>
      <c r="U12" s="11">
        <v>22</v>
      </c>
      <c r="V12" s="11">
        <v>20.9</v>
      </c>
      <c r="W12" s="11">
        <v>20.7</v>
      </c>
      <c r="X12" s="11">
        <v>22.2</v>
      </c>
      <c r="Y12" s="11">
        <v>23.5</v>
      </c>
      <c r="Z12" s="11">
        <v>21.4</v>
      </c>
      <c r="AA12" s="11">
        <v>21.2</v>
      </c>
      <c r="AB12" s="11">
        <v>23.3</v>
      </c>
      <c r="AC12" s="11">
        <v>22.6</v>
      </c>
      <c r="AD12" s="11">
        <v>22.9</v>
      </c>
      <c r="AE12" s="11">
        <v>22.7</v>
      </c>
      <c r="AF12" s="11">
        <v>20.6</v>
      </c>
      <c r="AG12" s="14">
        <f t="shared" si="7"/>
        <v>20</v>
      </c>
      <c r="AH12" s="92">
        <f t="shared" si="8"/>
        <v>22.461290322580648</v>
      </c>
      <c r="AJ12" t="s">
        <v>21</v>
      </c>
      <c r="AL12" t="s">
        <v>21</v>
      </c>
    </row>
    <row r="13" spans="1:39" x14ac:dyDescent="0.2">
      <c r="A13" s="57" t="s">
        <v>135</v>
      </c>
      <c r="B13" s="11">
        <v>20.2</v>
      </c>
      <c r="C13" s="11">
        <v>24.4</v>
      </c>
      <c r="D13" s="11">
        <v>21.4</v>
      </c>
      <c r="E13" s="11">
        <v>21.9</v>
      </c>
      <c r="F13" s="11">
        <v>22.3</v>
      </c>
      <c r="G13" s="11">
        <v>21.7</v>
      </c>
      <c r="H13" s="11">
        <v>23.8</v>
      </c>
      <c r="I13" s="11">
        <v>22.4</v>
      </c>
      <c r="J13" s="11">
        <v>19.600000000000001</v>
      </c>
      <c r="K13" s="11">
        <v>19.100000000000001</v>
      </c>
      <c r="L13" s="11">
        <v>19.2</v>
      </c>
      <c r="M13" s="11">
        <v>21.4</v>
      </c>
      <c r="N13" s="11">
        <v>20.7</v>
      </c>
      <c r="O13" s="11">
        <v>23.7</v>
      </c>
      <c r="P13" s="11">
        <v>24.2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4">
        <f t="shared" si="7"/>
        <v>19.100000000000001</v>
      </c>
      <c r="AH13" s="92">
        <f t="shared" si="8"/>
        <v>21.733333333333331</v>
      </c>
      <c r="AI13" s="12" t="s">
        <v>21</v>
      </c>
      <c r="AJ13" t="s">
        <v>21</v>
      </c>
      <c r="AL13" t="s">
        <v>21</v>
      </c>
      <c r="AM13" t="s">
        <v>21</v>
      </c>
    </row>
    <row r="14" spans="1:39" x14ac:dyDescent="0.2">
      <c r="A14" s="57" t="s">
        <v>17</v>
      </c>
      <c r="B14" s="11">
        <v>22.4</v>
      </c>
      <c r="C14" s="11">
        <v>24.6</v>
      </c>
      <c r="D14" s="11">
        <v>23</v>
      </c>
      <c r="E14" s="11">
        <v>22</v>
      </c>
      <c r="F14" s="11">
        <v>22.6</v>
      </c>
      <c r="G14" s="11">
        <v>22.9</v>
      </c>
      <c r="H14" s="11">
        <v>22.8</v>
      </c>
      <c r="I14" s="11">
        <v>22.2</v>
      </c>
      <c r="J14" s="11">
        <v>21.2</v>
      </c>
      <c r="K14" s="11">
        <v>21.4</v>
      </c>
      <c r="L14" s="11">
        <v>21.2</v>
      </c>
      <c r="M14" s="11">
        <v>21.6</v>
      </c>
      <c r="N14" s="11">
        <v>21.4</v>
      </c>
      <c r="O14" s="11">
        <v>24.6</v>
      </c>
      <c r="P14" s="11">
        <v>23.1</v>
      </c>
      <c r="Q14" s="11">
        <v>23.2</v>
      </c>
      <c r="R14" s="11">
        <v>24.1</v>
      </c>
      <c r="S14" s="11">
        <v>22.7</v>
      </c>
      <c r="T14" s="11">
        <v>24.6</v>
      </c>
      <c r="U14" s="11">
        <v>23</v>
      </c>
      <c r="V14" s="11">
        <v>23.4</v>
      </c>
      <c r="W14" s="11">
        <v>24.4</v>
      </c>
      <c r="X14" s="11">
        <v>23.4</v>
      </c>
      <c r="Y14" s="11">
        <v>25</v>
      </c>
      <c r="Z14" s="11">
        <v>23.6</v>
      </c>
      <c r="AA14" s="11">
        <v>23.7</v>
      </c>
      <c r="AB14" s="11">
        <v>24.8</v>
      </c>
      <c r="AC14" s="11">
        <v>24.7</v>
      </c>
      <c r="AD14" s="11">
        <v>24.6</v>
      </c>
      <c r="AE14" s="11">
        <v>23.5</v>
      </c>
      <c r="AF14" s="11">
        <v>24.7</v>
      </c>
      <c r="AG14" s="14">
        <f t="shared" si="7"/>
        <v>21.2</v>
      </c>
      <c r="AH14" s="92">
        <f t="shared" si="8"/>
        <v>23.238709677419358</v>
      </c>
      <c r="AL14" s="12" t="s">
        <v>21</v>
      </c>
      <c r="AM14" t="s">
        <v>21</v>
      </c>
    </row>
    <row r="15" spans="1:39" x14ac:dyDescent="0.2">
      <c r="A15" s="57" t="s">
        <v>136</v>
      </c>
      <c r="B15" s="11">
        <v>20.100000000000001</v>
      </c>
      <c r="C15" s="11">
        <v>21.1</v>
      </c>
      <c r="D15" s="11">
        <v>21.8</v>
      </c>
      <c r="E15" s="11">
        <v>18.899999999999999</v>
      </c>
      <c r="F15" s="11">
        <v>21.8</v>
      </c>
      <c r="G15" s="11">
        <v>21.2</v>
      </c>
      <c r="H15" s="11">
        <v>20.5</v>
      </c>
      <c r="I15" s="11">
        <v>20.399999999999999</v>
      </c>
      <c r="J15" s="11">
        <v>19.5</v>
      </c>
      <c r="K15" s="11">
        <v>18.2</v>
      </c>
      <c r="L15" s="11">
        <v>17.399999999999999</v>
      </c>
      <c r="M15" s="11">
        <v>19</v>
      </c>
      <c r="N15" s="11">
        <v>18.8</v>
      </c>
      <c r="O15" s="11">
        <v>21.8</v>
      </c>
      <c r="P15" s="11">
        <v>20.6</v>
      </c>
      <c r="Q15" s="11">
        <v>21</v>
      </c>
      <c r="R15" s="11">
        <v>20.2</v>
      </c>
      <c r="S15" s="11">
        <v>19.2</v>
      </c>
      <c r="T15" s="11">
        <v>22.2</v>
      </c>
      <c r="U15" s="11">
        <v>20.2</v>
      </c>
      <c r="V15" s="11">
        <v>19.8</v>
      </c>
      <c r="W15" s="11">
        <v>20.9</v>
      </c>
      <c r="X15" s="11">
        <v>22.2</v>
      </c>
      <c r="Y15" s="11">
        <v>25</v>
      </c>
      <c r="Z15" s="11">
        <v>23.4</v>
      </c>
      <c r="AA15" s="11">
        <v>22.4</v>
      </c>
      <c r="AB15" s="11">
        <v>21.9</v>
      </c>
      <c r="AC15" s="11">
        <v>21.2</v>
      </c>
      <c r="AD15" s="11">
        <v>22.4</v>
      </c>
      <c r="AE15" s="11">
        <v>21.2</v>
      </c>
      <c r="AF15" s="11">
        <v>21</v>
      </c>
      <c r="AG15" s="14">
        <f t="shared" si="7"/>
        <v>17.399999999999999</v>
      </c>
      <c r="AH15" s="92">
        <f t="shared" si="8"/>
        <v>20.816129032258065</v>
      </c>
      <c r="AI15" s="12" t="s">
        <v>21</v>
      </c>
      <c r="AJ15" t="s">
        <v>21</v>
      </c>
      <c r="AL15" t="s">
        <v>21</v>
      </c>
      <c r="AM15" t="s">
        <v>21</v>
      </c>
    </row>
    <row r="16" spans="1:39" x14ac:dyDescent="0.2">
      <c r="A16" s="57" t="s">
        <v>137</v>
      </c>
      <c r="B16" s="11">
        <v>19.8</v>
      </c>
      <c r="C16" s="11">
        <v>23.3</v>
      </c>
      <c r="D16" s="11">
        <v>22.5</v>
      </c>
      <c r="E16" s="11">
        <v>21.7</v>
      </c>
      <c r="F16" s="11">
        <v>19.8</v>
      </c>
      <c r="G16" s="11">
        <v>23.3</v>
      </c>
      <c r="H16" s="11">
        <v>23.3</v>
      </c>
      <c r="I16" s="11">
        <v>22.4</v>
      </c>
      <c r="J16" s="11">
        <v>21.8</v>
      </c>
      <c r="K16" s="11">
        <v>19.399999999999999</v>
      </c>
      <c r="L16" s="11">
        <v>20.2</v>
      </c>
      <c r="M16" s="11">
        <v>21.3</v>
      </c>
      <c r="N16" s="11">
        <v>20.7</v>
      </c>
      <c r="O16" s="11">
        <v>23.2</v>
      </c>
      <c r="P16" s="11">
        <v>22.6</v>
      </c>
      <c r="Q16" s="11">
        <v>24.2</v>
      </c>
      <c r="R16" s="11">
        <v>22.4</v>
      </c>
      <c r="S16" s="11">
        <v>23.3</v>
      </c>
      <c r="T16" s="11">
        <v>23.6</v>
      </c>
      <c r="U16" s="11">
        <v>22</v>
      </c>
      <c r="V16" s="11">
        <v>22.7</v>
      </c>
      <c r="W16" s="11">
        <v>22.2</v>
      </c>
      <c r="X16" s="11">
        <v>22.8</v>
      </c>
      <c r="Y16" s="11">
        <v>23.9</v>
      </c>
      <c r="Z16" s="11">
        <v>23.7</v>
      </c>
      <c r="AA16" s="11">
        <v>22.9</v>
      </c>
      <c r="AB16" s="11">
        <v>23.6</v>
      </c>
      <c r="AC16" s="11">
        <v>22.4</v>
      </c>
      <c r="AD16" s="11">
        <v>23.4</v>
      </c>
      <c r="AE16" s="11">
        <v>22.8</v>
      </c>
      <c r="AF16" s="11">
        <v>22.5</v>
      </c>
      <c r="AG16" s="14">
        <f t="shared" si="7"/>
        <v>19.399999999999999</v>
      </c>
      <c r="AH16" s="92">
        <f t="shared" si="8"/>
        <v>22.377419354838707</v>
      </c>
      <c r="AK16" t="s">
        <v>21</v>
      </c>
    </row>
    <row r="17" spans="1:39" x14ac:dyDescent="0.2">
      <c r="A17" s="57" t="s">
        <v>112</v>
      </c>
      <c r="B17" s="11">
        <v>19.5</v>
      </c>
      <c r="C17" s="11">
        <v>23.9</v>
      </c>
      <c r="D17" s="11">
        <v>21.9</v>
      </c>
      <c r="E17" s="11">
        <v>20.8</v>
      </c>
      <c r="F17" s="11">
        <v>22.1</v>
      </c>
      <c r="G17" s="11">
        <v>22.4</v>
      </c>
      <c r="H17" s="11" t="s">
        <v>189</v>
      </c>
      <c r="I17" s="11">
        <v>21.9</v>
      </c>
      <c r="J17" s="11">
        <v>20.9</v>
      </c>
      <c r="K17" s="11">
        <v>18.399999999999999</v>
      </c>
      <c r="L17" s="11">
        <v>17.600000000000001</v>
      </c>
      <c r="M17" s="11">
        <v>19.100000000000001</v>
      </c>
      <c r="N17" s="11">
        <v>20.6</v>
      </c>
      <c r="O17" s="11">
        <v>23.3</v>
      </c>
      <c r="P17" s="11">
        <v>23.1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>
        <f t="shared" si="7"/>
        <v>17.600000000000001</v>
      </c>
      <c r="AH17" s="92">
        <f t="shared" si="8"/>
        <v>21.107142857142858</v>
      </c>
      <c r="AJ17" t="s">
        <v>21</v>
      </c>
    </row>
    <row r="18" spans="1:39" x14ac:dyDescent="0.2">
      <c r="A18" s="57" t="s">
        <v>214</v>
      </c>
      <c r="B18" s="11" t="s">
        <v>189</v>
      </c>
      <c r="C18" s="11" t="s">
        <v>189</v>
      </c>
      <c r="D18" s="11" t="s">
        <v>189</v>
      </c>
      <c r="E18" s="11">
        <v>21.5</v>
      </c>
      <c r="F18" s="11">
        <v>21.3</v>
      </c>
      <c r="G18" s="11">
        <v>22.1</v>
      </c>
      <c r="H18" s="11">
        <v>20.5</v>
      </c>
      <c r="I18" s="11">
        <v>20.3</v>
      </c>
      <c r="J18" s="11">
        <v>20.9</v>
      </c>
      <c r="K18" s="11">
        <v>20.5</v>
      </c>
      <c r="L18" s="11">
        <v>17.3</v>
      </c>
      <c r="M18" s="11">
        <v>19.899999999999999</v>
      </c>
      <c r="N18" s="11">
        <v>20.100000000000001</v>
      </c>
      <c r="O18" s="11">
        <v>21.3</v>
      </c>
      <c r="P18" s="11">
        <v>23.3</v>
      </c>
      <c r="Q18" s="11">
        <v>22.3</v>
      </c>
      <c r="R18" s="11">
        <v>19.899999999999999</v>
      </c>
      <c r="S18" s="11">
        <v>20.9</v>
      </c>
      <c r="T18" s="11">
        <v>19.7</v>
      </c>
      <c r="U18" s="11">
        <v>21.3</v>
      </c>
      <c r="V18" s="11">
        <v>20.5</v>
      </c>
      <c r="W18" s="11" t="s">
        <v>189</v>
      </c>
      <c r="X18" s="11" t="s">
        <v>189</v>
      </c>
      <c r="Y18" s="11">
        <v>22.9</v>
      </c>
      <c r="Z18" s="11">
        <v>19.5</v>
      </c>
      <c r="AA18" s="11">
        <v>19.5</v>
      </c>
      <c r="AB18" s="11">
        <v>19.899999999999999</v>
      </c>
      <c r="AC18" s="11">
        <v>20.9</v>
      </c>
      <c r="AD18" s="11">
        <v>21.3</v>
      </c>
      <c r="AE18" s="11" t="s">
        <v>189</v>
      </c>
      <c r="AF18" s="11">
        <v>20.3</v>
      </c>
      <c r="AG18" s="14">
        <f t="shared" si="7"/>
        <v>17.3</v>
      </c>
      <c r="AH18" s="92">
        <f t="shared" si="8"/>
        <v>20.715999999999994</v>
      </c>
      <c r="AM18" s="12" t="s">
        <v>21</v>
      </c>
    </row>
    <row r="19" spans="1:39" x14ac:dyDescent="0.2">
      <c r="A19" s="57" t="s">
        <v>3</v>
      </c>
      <c r="B19" s="11">
        <v>20.6</v>
      </c>
      <c r="C19" s="11">
        <v>22.2</v>
      </c>
      <c r="D19" s="11">
        <v>20</v>
      </c>
      <c r="E19" s="11">
        <v>18.399999999999999</v>
      </c>
      <c r="F19" s="11">
        <v>22.4</v>
      </c>
      <c r="G19" s="11">
        <v>22.1</v>
      </c>
      <c r="H19" s="11">
        <v>18.8</v>
      </c>
      <c r="I19" s="11">
        <v>19.100000000000001</v>
      </c>
      <c r="J19" s="11">
        <v>19.3</v>
      </c>
      <c r="K19" s="11">
        <v>17.7</v>
      </c>
      <c r="L19" s="11">
        <v>18.8</v>
      </c>
      <c r="M19" s="11">
        <v>18</v>
      </c>
      <c r="N19" s="11">
        <v>18.7</v>
      </c>
      <c r="O19" s="11">
        <v>20.399999999999999</v>
      </c>
      <c r="P19" s="11">
        <v>20.6</v>
      </c>
      <c r="Q19" s="11">
        <v>25.1</v>
      </c>
      <c r="R19" s="11">
        <v>19.899999999999999</v>
      </c>
      <c r="S19" s="11">
        <v>22.3</v>
      </c>
      <c r="T19" s="11">
        <v>21.9</v>
      </c>
      <c r="U19" s="11">
        <v>20.7</v>
      </c>
      <c r="V19" s="11">
        <v>20.399999999999999</v>
      </c>
      <c r="W19" s="11">
        <v>22.7</v>
      </c>
      <c r="X19" s="11">
        <v>25.5</v>
      </c>
      <c r="Y19" s="11">
        <v>25.6</v>
      </c>
      <c r="Z19" s="11">
        <v>24.8</v>
      </c>
      <c r="AA19" s="11">
        <v>21.5</v>
      </c>
      <c r="AB19" s="11">
        <v>21</v>
      </c>
      <c r="AC19" s="11">
        <v>21.3</v>
      </c>
      <c r="AD19" s="11">
        <v>21.8</v>
      </c>
      <c r="AE19" s="11">
        <v>20.8</v>
      </c>
      <c r="AF19" s="11">
        <v>21.6</v>
      </c>
      <c r="AG19" s="14">
        <f t="shared" si="7"/>
        <v>17.7</v>
      </c>
      <c r="AH19" s="92">
        <f t="shared" si="8"/>
        <v>21.096774193548384</v>
      </c>
      <c r="AI19" s="12" t="s">
        <v>21</v>
      </c>
      <c r="AJ19" t="s">
        <v>21</v>
      </c>
      <c r="AL19" t="s">
        <v>21</v>
      </c>
      <c r="AM19" s="12" t="s">
        <v>21</v>
      </c>
    </row>
    <row r="20" spans="1:39" x14ac:dyDescent="0.2">
      <c r="A20" s="57" t="s">
        <v>138</v>
      </c>
      <c r="B20" s="11">
        <v>20.399999999999999</v>
      </c>
      <c r="C20" s="11">
        <v>22.6</v>
      </c>
      <c r="D20" s="11">
        <v>22</v>
      </c>
      <c r="E20" s="11">
        <v>21.8</v>
      </c>
      <c r="F20" s="11">
        <v>19.899999999999999</v>
      </c>
      <c r="G20" s="11">
        <v>22.1</v>
      </c>
      <c r="H20" s="11">
        <v>21.8</v>
      </c>
      <c r="I20" s="11">
        <v>22.4</v>
      </c>
      <c r="J20" s="11">
        <v>21.7</v>
      </c>
      <c r="K20" s="11">
        <v>20.100000000000001</v>
      </c>
      <c r="L20" s="11">
        <v>19</v>
      </c>
      <c r="M20" s="11">
        <v>19.2</v>
      </c>
      <c r="N20" s="11">
        <v>20.7</v>
      </c>
      <c r="O20" s="11">
        <v>22.6</v>
      </c>
      <c r="P20" s="11">
        <v>23</v>
      </c>
      <c r="Q20" s="11">
        <v>24.5</v>
      </c>
      <c r="R20" s="11">
        <v>22.8</v>
      </c>
      <c r="S20" s="11">
        <v>23.1</v>
      </c>
      <c r="T20" s="11">
        <v>22.8</v>
      </c>
      <c r="U20" s="11">
        <v>21.5</v>
      </c>
      <c r="V20" s="11">
        <v>22.7</v>
      </c>
      <c r="W20" s="11">
        <v>22.3</v>
      </c>
      <c r="X20" s="11">
        <v>22.7</v>
      </c>
      <c r="Y20" s="11">
        <v>22.7</v>
      </c>
      <c r="Z20" s="11">
        <v>22.6</v>
      </c>
      <c r="AA20" s="11">
        <v>22.6</v>
      </c>
      <c r="AB20" s="11">
        <v>20.8</v>
      </c>
      <c r="AC20" s="11">
        <v>21.8</v>
      </c>
      <c r="AD20" s="11">
        <v>21.7</v>
      </c>
      <c r="AE20" s="11">
        <v>22.8</v>
      </c>
      <c r="AF20" s="11">
        <v>21.8</v>
      </c>
      <c r="AG20" s="14">
        <f t="shared" si="7"/>
        <v>19</v>
      </c>
      <c r="AH20" s="92">
        <f t="shared" si="8"/>
        <v>21.887096774193548</v>
      </c>
      <c r="AL20" t="s">
        <v>21</v>
      </c>
    </row>
    <row r="21" spans="1:39" x14ac:dyDescent="0.2">
      <c r="A21" s="57" t="s">
        <v>4</v>
      </c>
      <c r="B21" s="11">
        <v>18.8</v>
      </c>
      <c r="C21" s="11">
        <v>22.2</v>
      </c>
      <c r="D21" s="11">
        <v>22</v>
      </c>
      <c r="E21" s="11">
        <v>19.899999999999999</v>
      </c>
      <c r="F21" s="11">
        <v>19.3</v>
      </c>
      <c r="G21" s="11">
        <v>22.5</v>
      </c>
      <c r="H21" s="11">
        <v>23</v>
      </c>
      <c r="I21" s="11">
        <v>22.4</v>
      </c>
      <c r="J21" s="11">
        <v>21.1</v>
      </c>
      <c r="K21" s="11">
        <v>19.5</v>
      </c>
      <c r="L21" s="11">
        <v>17.899999999999999</v>
      </c>
      <c r="M21" s="11">
        <v>19.7</v>
      </c>
      <c r="N21" s="11">
        <v>19.8</v>
      </c>
      <c r="O21" s="11">
        <v>22.9</v>
      </c>
      <c r="P21" s="11">
        <v>21.4</v>
      </c>
      <c r="Q21" s="11">
        <v>23.2</v>
      </c>
      <c r="R21" s="11">
        <v>21.3</v>
      </c>
      <c r="S21" s="11">
        <v>21.5</v>
      </c>
      <c r="T21" s="11">
        <v>23.7</v>
      </c>
      <c r="U21" s="11">
        <v>21.2</v>
      </c>
      <c r="V21" s="11">
        <v>21.3</v>
      </c>
      <c r="W21" s="11">
        <v>20.6</v>
      </c>
      <c r="X21" s="11">
        <v>20.9</v>
      </c>
      <c r="Y21" s="11">
        <v>23.1</v>
      </c>
      <c r="Z21" s="11">
        <v>22.7</v>
      </c>
      <c r="AA21" s="11">
        <v>22.2</v>
      </c>
      <c r="AB21" s="11">
        <v>22.9</v>
      </c>
      <c r="AC21" s="11">
        <v>22.5</v>
      </c>
      <c r="AD21" s="11">
        <v>22.7</v>
      </c>
      <c r="AE21" s="11">
        <v>22</v>
      </c>
      <c r="AF21" s="11">
        <v>22</v>
      </c>
      <c r="AG21" s="14">
        <f t="shared" si="7"/>
        <v>17.899999999999999</v>
      </c>
      <c r="AH21" s="92">
        <f t="shared" si="8"/>
        <v>21.490322580645163</v>
      </c>
      <c r="AJ21" t="s">
        <v>21</v>
      </c>
      <c r="AK21" t="s">
        <v>21</v>
      </c>
      <c r="AL21" t="s">
        <v>21</v>
      </c>
    </row>
    <row r="22" spans="1:39" x14ac:dyDescent="0.2">
      <c r="A22" s="57" t="s">
        <v>125</v>
      </c>
      <c r="B22" s="11">
        <v>18.399999999999999</v>
      </c>
      <c r="C22" s="11">
        <v>21.4</v>
      </c>
      <c r="D22" s="11">
        <v>21.7</v>
      </c>
      <c r="E22" s="11">
        <v>21.7</v>
      </c>
      <c r="F22" s="11">
        <v>21.5</v>
      </c>
      <c r="G22" s="11">
        <v>22</v>
      </c>
      <c r="H22" s="11">
        <v>22</v>
      </c>
      <c r="I22" s="11">
        <v>21</v>
      </c>
      <c r="J22" s="11">
        <v>20.9</v>
      </c>
      <c r="K22" s="11">
        <v>19.600000000000001</v>
      </c>
      <c r="L22" s="11">
        <v>16.899999999999999</v>
      </c>
      <c r="M22" s="11">
        <v>16.7</v>
      </c>
      <c r="N22" s="11">
        <v>21.1</v>
      </c>
      <c r="O22" s="11">
        <v>22.9</v>
      </c>
      <c r="P22" s="11">
        <v>22.5</v>
      </c>
      <c r="Q22" s="11">
        <v>21.5</v>
      </c>
      <c r="R22" s="11">
        <v>21.3</v>
      </c>
      <c r="S22" s="11">
        <v>23.2</v>
      </c>
      <c r="T22" s="11">
        <v>21.7</v>
      </c>
      <c r="U22" s="11">
        <v>21.8</v>
      </c>
      <c r="V22" s="11">
        <v>20.7</v>
      </c>
      <c r="W22" s="11">
        <v>21.5</v>
      </c>
      <c r="X22" s="11">
        <v>22</v>
      </c>
      <c r="Y22" s="11">
        <v>23.2</v>
      </c>
      <c r="Z22" s="11">
        <v>23.3</v>
      </c>
      <c r="AA22" s="11">
        <v>23.5</v>
      </c>
      <c r="AB22" s="11">
        <v>22</v>
      </c>
      <c r="AC22" s="11">
        <v>21.8</v>
      </c>
      <c r="AD22" s="11">
        <v>21.5</v>
      </c>
      <c r="AE22" s="11">
        <v>21.9</v>
      </c>
      <c r="AF22" s="11">
        <v>21.1</v>
      </c>
      <c r="AG22" s="14">
        <f t="shared" si="7"/>
        <v>16.7</v>
      </c>
      <c r="AH22" s="92">
        <f t="shared" si="8"/>
        <v>21.364516129032253</v>
      </c>
      <c r="AJ22" t="s">
        <v>21</v>
      </c>
    </row>
    <row r="23" spans="1:39" x14ac:dyDescent="0.2">
      <c r="A23" s="57" t="s">
        <v>8</v>
      </c>
      <c r="B23" s="11">
        <v>19.899999999999999</v>
      </c>
      <c r="C23" s="11">
        <v>23.4</v>
      </c>
      <c r="D23" s="11">
        <v>20.8</v>
      </c>
      <c r="E23" s="11">
        <v>20.8</v>
      </c>
      <c r="F23" s="11">
        <v>20.5</v>
      </c>
      <c r="G23" s="11">
        <v>20.9</v>
      </c>
      <c r="H23" s="11">
        <v>21.4</v>
      </c>
      <c r="I23" s="11">
        <v>19.600000000000001</v>
      </c>
      <c r="J23" s="11">
        <v>20.3</v>
      </c>
      <c r="K23" s="11">
        <v>19.100000000000001</v>
      </c>
      <c r="L23" s="11">
        <v>18.5</v>
      </c>
      <c r="M23" s="11">
        <v>17.7</v>
      </c>
      <c r="N23" s="11">
        <v>18.600000000000001</v>
      </c>
      <c r="O23" s="11">
        <v>23.1</v>
      </c>
      <c r="P23" s="11">
        <v>21.3</v>
      </c>
      <c r="Q23" s="11">
        <v>23.6</v>
      </c>
      <c r="R23" s="11">
        <v>20.7</v>
      </c>
      <c r="S23" s="11">
        <v>20.9</v>
      </c>
      <c r="T23" s="11">
        <v>22.9</v>
      </c>
      <c r="U23" s="11">
        <v>20.6</v>
      </c>
      <c r="V23" s="11">
        <v>22.4</v>
      </c>
      <c r="W23" s="11">
        <v>21.8</v>
      </c>
      <c r="X23" s="11">
        <v>22.6</v>
      </c>
      <c r="Y23" s="11">
        <v>23.6</v>
      </c>
      <c r="Z23" s="11">
        <v>21.7</v>
      </c>
      <c r="AA23" s="11">
        <v>21.4</v>
      </c>
      <c r="AB23" s="11">
        <v>23.2</v>
      </c>
      <c r="AC23" s="11">
        <v>21.6</v>
      </c>
      <c r="AD23" s="11">
        <v>21.8</v>
      </c>
      <c r="AE23" s="11">
        <v>22.5</v>
      </c>
      <c r="AF23" s="11">
        <v>22.3</v>
      </c>
      <c r="AG23" s="14">
        <f t="shared" si="7"/>
        <v>17.7</v>
      </c>
      <c r="AH23" s="92">
        <f t="shared" si="8"/>
        <v>21.274193548387096</v>
      </c>
      <c r="AL23" s="12" t="s">
        <v>21</v>
      </c>
    </row>
    <row r="24" spans="1:39" x14ac:dyDescent="0.2">
      <c r="A24" s="57" t="s">
        <v>5</v>
      </c>
      <c r="B24" s="11">
        <v>21.4</v>
      </c>
      <c r="C24" s="11">
        <v>24.1</v>
      </c>
      <c r="D24" s="11">
        <v>23.7</v>
      </c>
      <c r="E24" s="11">
        <v>23.1</v>
      </c>
      <c r="F24" s="11">
        <v>23.5</v>
      </c>
      <c r="G24" s="11">
        <v>23.9</v>
      </c>
      <c r="H24" s="11">
        <v>22.6</v>
      </c>
      <c r="I24" s="11">
        <v>20.6</v>
      </c>
      <c r="J24" s="11">
        <v>20.9</v>
      </c>
      <c r="K24" s="11">
        <v>20.9</v>
      </c>
      <c r="L24" s="11">
        <v>20.100000000000001</v>
      </c>
      <c r="M24" s="11">
        <v>20.7</v>
      </c>
      <c r="N24" s="11">
        <v>21.2</v>
      </c>
      <c r="O24" s="11">
        <v>23</v>
      </c>
      <c r="P24" s="11">
        <v>24.4</v>
      </c>
      <c r="Q24" s="11">
        <v>24.8</v>
      </c>
      <c r="R24" s="11">
        <v>23.8</v>
      </c>
      <c r="S24" s="11">
        <v>23.8</v>
      </c>
      <c r="T24" s="11">
        <v>22.7</v>
      </c>
      <c r="U24" s="11">
        <v>23.8</v>
      </c>
      <c r="V24" s="11">
        <v>23.6</v>
      </c>
      <c r="W24" s="11">
        <v>24.1</v>
      </c>
      <c r="X24" s="11">
        <v>25.7</v>
      </c>
      <c r="Y24" s="11">
        <v>25.4</v>
      </c>
      <c r="Z24" s="11">
        <v>24.6</v>
      </c>
      <c r="AA24" s="11">
        <v>25.1</v>
      </c>
      <c r="AB24" s="11">
        <v>23.7</v>
      </c>
      <c r="AC24" s="11">
        <v>22.6</v>
      </c>
      <c r="AD24" s="11">
        <v>22.6</v>
      </c>
      <c r="AE24" s="11">
        <v>21.7</v>
      </c>
      <c r="AF24" s="11">
        <v>21.1</v>
      </c>
      <c r="AG24" s="14">
        <f t="shared" si="7"/>
        <v>20.100000000000001</v>
      </c>
      <c r="AH24" s="92">
        <f t="shared" si="8"/>
        <v>23.006451612903234</v>
      </c>
    </row>
    <row r="25" spans="1:39" s="5" customFormat="1" ht="17.100000000000001" customHeight="1" x14ac:dyDescent="0.2">
      <c r="A25" s="58" t="s">
        <v>191</v>
      </c>
      <c r="B25" s="13">
        <f t="shared" ref="B25:AG25" si="9">MIN(B5:B24)</f>
        <v>17.5</v>
      </c>
      <c r="C25" s="13">
        <f t="shared" si="9"/>
        <v>19.600000000000001</v>
      </c>
      <c r="D25" s="13">
        <f t="shared" si="9"/>
        <v>19.7</v>
      </c>
      <c r="E25" s="13">
        <f t="shared" si="9"/>
        <v>18.399999999999999</v>
      </c>
      <c r="F25" s="13">
        <f t="shared" si="9"/>
        <v>19.3</v>
      </c>
      <c r="G25" s="13">
        <f t="shared" si="9"/>
        <v>20.6</v>
      </c>
      <c r="H25" s="13">
        <f t="shared" si="9"/>
        <v>18.8</v>
      </c>
      <c r="I25" s="13">
        <f t="shared" si="9"/>
        <v>19.100000000000001</v>
      </c>
      <c r="J25" s="13">
        <f t="shared" si="9"/>
        <v>18.399999999999999</v>
      </c>
      <c r="K25" s="13">
        <f t="shared" si="9"/>
        <v>17.7</v>
      </c>
      <c r="L25" s="13">
        <f t="shared" si="9"/>
        <v>16.600000000000001</v>
      </c>
      <c r="M25" s="13">
        <f t="shared" si="9"/>
        <v>16.7</v>
      </c>
      <c r="N25" s="13">
        <f t="shared" si="9"/>
        <v>18.600000000000001</v>
      </c>
      <c r="O25" s="13">
        <f t="shared" si="9"/>
        <v>20.399999999999999</v>
      </c>
      <c r="P25" s="13">
        <f t="shared" si="9"/>
        <v>19.899999999999999</v>
      </c>
      <c r="Q25" s="13">
        <f t="shared" si="9"/>
        <v>20.100000000000001</v>
      </c>
      <c r="R25" s="13">
        <f t="shared" si="9"/>
        <v>19.2</v>
      </c>
      <c r="S25" s="13">
        <f t="shared" si="9"/>
        <v>19.2</v>
      </c>
      <c r="T25" s="13">
        <f t="shared" si="9"/>
        <v>19.7</v>
      </c>
      <c r="U25" s="13">
        <f t="shared" si="9"/>
        <v>19.899999999999999</v>
      </c>
      <c r="V25" s="13">
        <f t="shared" si="9"/>
        <v>19.7</v>
      </c>
      <c r="W25" s="13">
        <f t="shared" si="9"/>
        <v>18.8</v>
      </c>
      <c r="X25" s="13">
        <f t="shared" si="9"/>
        <v>20.399999999999999</v>
      </c>
      <c r="Y25" s="13">
        <f t="shared" si="9"/>
        <v>21.2</v>
      </c>
      <c r="Z25" s="13">
        <f t="shared" si="9"/>
        <v>19</v>
      </c>
      <c r="AA25" s="13">
        <f t="shared" si="9"/>
        <v>19.5</v>
      </c>
      <c r="AB25" s="13">
        <f t="shared" si="9"/>
        <v>19.899999999999999</v>
      </c>
      <c r="AC25" s="13">
        <f t="shared" si="9"/>
        <v>19.8</v>
      </c>
      <c r="AD25" s="13">
        <f t="shared" si="9"/>
        <v>20.2</v>
      </c>
      <c r="AE25" s="13">
        <f t="shared" si="9"/>
        <v>19.5</v>
      </c>
      <c r="AF25" s="13">
        <f t="shared" si="9"/>
        <v>18.8</v>
      </c>
      <c r="AG25" s="14">
        <f t="shared" si="9"/>
        <v>16.600000000000001</v>
      </c>
      <c r="AH25" s="92">
        <f>AVERAGE(AH5:AH24)</f>
        <v>22.11762219662058</v>
      </c>
      <c r="AL25" s="5" t="s">
        <v>21</v>
      </c>
    </row>
    <row r="26" spans="1:39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54"/>
      <c r="AF26" s="60" t="s">
        <v>21</v>
      </c>
      <c r="AG26" s="51"/>
      <c r="AH26" s="53"/>
      <c r="AM26" s="12" t="s">
        <v>21</v>
      </c>
    </row>
    <row r="27" spans="1:39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194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112"/>
      <c r="AF27" s="88"/>
      <c r="AG27" s="51"/>
      <c r="AH27" s="50"/>
      <c r="AL27" t="s">
        <v>21</v>
      </c>
      <c r="AM27" t="s">
        <v>21</v>
      </c>
    </row>
    <row r="28" spans="1:39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51"/>
      <c r="AH28" s="50"/>
    </row>
    <row r="29" spans="1:39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51"/>
      <c r="AH29" s="93"/>
    </row>
    <row r="30" spans="1:39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112"/>
      <c r="AF30" s="54"/>
      <c r="AG30" s="51"/>
      <c r="AH30" s="53"/>
      <c r="AK30" t="s">
        <v>21</v>
      </c>
      <c r="AL30" t="s">
        <v>21</v>
      </c>
    </row>
    <row r="31" spans="1:39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112"/>
      <c r="AF31" s="55"/>
      <c r="AG31" s="51"/>
      <c r="AH31" s="53"/>
      <c r="AL31" t="s">
        <v>21</v>
      </c>
    </row>
    <row r="32" spans="1:39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  <c r="AK32" s="12" t="s">
        <v>21</v>
      </c>
      <c r="AL32" s="12" t="s">
        <v>21</v>
      </c>
    </row>
    <row r="33" spans="6:39" x14ac:dyDescent="0.2">
      <c r="AJ33" t="s">
        <v>21</v>
      </c>
    </row>
    <row r="34" spans="6:39" x14ac:dyDescent="0.2">
      <c r="AL34" s="12" t="s">
        <v>21</v>
      </c>
    </row>
    <row r="35" spans="6:39" x14ac:dyDescent="0.2">
      <c r="AD35" s="2" t="s">
        <v>21</v>
      </c>
      <c r="AK35" s="12" t="s">
        <v>21</v>
      </c>
      <c r="AL35" s="12" t="s">
        <v>21</v>
      </c>
      <c r="AM35" s="12" t="s">
        <v>21</v>
      </c>
    </row>
    <row r="36" spans="6:39" x14ac:dyDescent="0.2">
      <c r="L36" s="2" t="s">
        <v>21</v>
      </c>
      <c r="AK36" s="12" t="s">
        <v>21</v>
      </c>
      <c r="AL36" s="12" t="s">
        <v>21</v>
      </c>
    </row>
    <row r="37" spans="6:39" x14ac:dyDescent="0.2">
      <c r="F37" s="2" t="s">
        <v>21</v>
      </c>
      <c r="AI37" s="12" t="s">
        <v>21</v>
      </c>
      <c r="AJ37" t="s">
        <v>21</v>
      </c>
      <c r="AL37" s="12" t="s">
        <v>21</v>
      </c>
    </row>
    <row r="40" spans="6:39" x14ac:dyDescent="0.2">
      <c r="I40" s="2" t="s">
        <v>21</v>
      </c>
      <c r="S40" s="2" t="s">
        <v>21</v>
      </c>
      <c r="Y40" s="2" t="s">
        <v>21</v>
      </c>
      <c r="AB40" s="2" t="s">
        <v>21</v>
      </c>
      <c r="AI40" t="s">
        <v>21</v>
      </c>
    </row>
    <row r="42" spans="6:39" x14ac:dyDescent="0.2">
      <c r="W42" s="2" t="s">
        <v>21</v>
      </c>
    </row>
    <row r="47" spans="6:39" x14ac:dyDescent="0.2">
      <c r="AI47" s="12" t="s">
        <v>21</v>
      </c>
      <c r="AJ47" s="12" t="s">
        <v>21</v>
      </c>
    </row>
  </sheetData>
  <mergeCells count="36">
    <mergeCell ref="AE3:AE4"/>
    <mergeCell ref="Z3:Z4"/>
    <mergeCell ref="U3:U4"/>
    <mergeCell ref="I3:I4"/>
    <mergeCell ref="T3:T4"/>
    <mergeCell ref="V3:V4"/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H2"/>
    <mergeCell ref="A2:A4"/>
    <mergeCell ref="S3:S4"/>
    <mergeCell ref="AF3:AF4"/>
    <mergeCell ref="T28:X28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T27:X27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opLeftCell="M1" zoomScale="90" zoomScaleNormal="90" workbookViewId="0">
      <selection activeCell="AG6" sqref="AG6:AG7"/>
    </sheetView>
  </sheetViews>
  <sheetFormatPr defaultRowHeight="12.75" x14ac:dyDescent="0.2"/>
  <cols>
    <col min="1" max="1" width="19.140625" style="2" bestFit="1" customWidth="1"/>
    <col min="2" max="2" width="6.85546875" style="2" bestFit="1" customWidth="1"/>
    <col min="3" max="25" width="5.42578125" style="2" bestFit="1" customWidth="1"/>
    <col min="26" max="26" width="6" style="2" customWidth="1"/>
    <col min="27" max="30" width="5.42578125" style="2" bestFit="1" customWidth="1"/>
    <col min="31" max="31" width="6.85546875" style="2" bestFit="1" customWidth="1"/>
    <col min="32" max="32" width="6.85546875" style="2" customWidth="1"/>
    <col min="33" max="33" width="6.5703125" style="7" bestFit="1" customWidth="1"/>
  </cols>
  <sheetData>
    <row r="1" spans="1:37" ht="20.100000000000001" customHeight="1" x14ac:dyDescent="0.2">
      <c r="A1" s="148" t="s">
        <v>199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50"/>
    </row>
    <row r="2" spans="1:37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7"/>
    </row>
    <row r="3" spans="1:37" s="5" customFormat="1" ht="20.100000000000001" customHeight="1" x14ac:dyDescent="0.2">
      <c r="A3" s="151"/>
      <c r="B3" s="142">
        <v>1</v>
      </c>
      <c r="C3" s="142">
        <f>SUM(B3+1)</f>
        <v>2</v>
      </c>
      <c r="D3" s="142">
        <f t="shared" ref="D3:AD3" si="0">SUM(C3+1)</f>
        <v>3</v>
      </c>
      <c r="E3" s="142">
        <f t="shared" si="0"/>
        <v>4</v>
      </c>
      <c r="F3" s="142">
        <f t="shared" si="0"/>
        <v>5</v>
      </c>
      <c r="G3" s="142">
        <f t="shared" si="0"/>
        <v>6</v>
      </c>
      <c r="H3" s="142">
        <f t="shared" si="0"/>
        <v>7</v>
      </c>
      <c r="I3" s="142">
        <f t="shared" si="0"/>
        <v>8</v>
      </c>
      <c r="J3" s="142">
        <f t="shared" si="0"/>
        <v>9</v>
      </c>
      <c r="K3" s="142">
        <f t="shared" si="0"/>
        <v>10</v>
      </c>
      <c r="L3" s="142">
        <f t="shared" si="0"/>
        <v>11</v>
      </c>
      <c r="M3" s="142">
        <f t="shared" si="0"/>
        <v>12</v>
      </c>
      <c r="N3" s="142">
        <f t="shared" si="0"/>
        <v>13</v>
      </c>
      <c r="O3" s="142">
        <f t="shared" si="0"/>
        <v>14</v>
      </c>
      <c r="P3" s="142">
        <f t="shared" si="0"/>
        <v>15</v>
      </c>
      <c r="Q3" s="142">
        <f t="shared" si="0"/>
        <v>16</v>
      </c>
      <c r="R3" s="142">
        <f t="shared" si="0"/>
        <v>17</v>
      </c>
      <c r="S3" s="142">
        <f t="shared" si="0"/>
        <v>18</v>
      </c>
      <c r="T3" s="142">
        <f t="shared" si="0"/>
        <v>19</v>
      </c>
      <c r="U3" s="142">
        <f t="shared" si="0"/>
        <v>20</v>
      </c>
      <c r="V3" s="142">
        <f t="shared" si="0"/>
        <v>21</v>
      </c>
      <c r="W3" s="142">
        <f t="shared" si="0"/>
        <v>22</v>
      </c>
      <c r="X3" s="142">
        <f t="shared" si="0"/>
        <v>23</v>
      </c>
      <c r="Y3" s="142">
        <f t="shared" si="0"/>
        <v>24</v>
      </c>
      <c r="Z3" s="142">
        <f t="shared" si="0"/>
        <v>25</v>
      </c>
      <c r="AA3" s="142">
        <f t="shared" si="0"/>
        <v>26</v>
      </c>
      <c r="AB3" s="142">
        <f t="shared" si="0"/>
        <v>27</v>
      </c>
      <c r="AC3" s="142">
        <f t="shared" si="0"/>
        <v>28</v>
      </c>
      <c r="AD3" s="142">
        <f t="shared" si="0"/>
        <v>29</v>
      </c>
      <c r="AE3" s="142">
        <v>30</v>
      </c>
      <c r="AF3" s="143">
        <v>31</v>
      </c>
      <c r="AG3" s="163" t="s">
        <v>12</v>
      </c>
    </row>
    <row r="4" spans="1:37" s="5" customFormat="1" ht="20.100000000000001" customHeigh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4"/>
      <c r="AG4" s="164"/>
    </row>
    <row r="5" spans="1:37" s="5" customFormat="1" x14ac:dyDescent="0.2">
      <c r="A5" s="57" t="s">
        <v>16</v>
      </c>
      <c r="B5" s="11">
        <v>72.625</v>
      </c>
      <c r="C5" s="11">
        <v>71.125</v>
      </c>
      <c r="D5" s="11">
        <v>77.625</v>
      </c>
      <c r="E5" s="11">
        <v>84.458333333333329</v>
      </c>
      <c r="F5" s="11">
        <v>78.083333333333329</v>
      </c>
      <c r="G5" s="11">
        <v>76.625</v>
      </c>
      <c r="H5" s="11">
        <v>83.5</v>
      </c>
      <c r="I5" s="11">
        <v>72.625</v>
      </c>
      <c r="J5" s="11">
        <v>71.291666666666671</v>
      </c>
      <c r="K5" s="11">
        <v>71.666666666666671</v>
      </c>
      <c r="L5" s="11">
        <v>80.666666666666671</v>
      </c>
      <c r="M5" s="11">
        <v>84</v>
      </c>
      <c r="N5" s="11">
        <v>82.25</v>
      </c>
      <c r="O5" s="11">
        <v>76.875</v>
      </c>
      <c r="P5" s="11">
        <v>70.458333333333329</v>
      </c>
      <c r="Q5" s="11">
        <v>62.916666666666664</v>
      </c>
      <c r="R5" s="11">
        <v>63.541666666666664</v>
      </c>
      <c r="S5" s="11">
        <v>78.375</v>
      </c>
      <c r="T5" s="11">
        <v>83.5</v>
      </c>
      <c r="U5" s="11">
        <v>82.708333333333329</v>
      </c>
      <c r="V5" s="11">
        <v>71.5</v>
      </c>
      <c r="W5" s="11">
        <v>68.208333333333329</v>
      </c>
      <c r="X5" s="11">
        <v>69.208333333333329</v>
      </c>
      <c r="Y5" s="11">
        <v>73.875</v>
      </c>
      <c r="Z5" s="11">
        <v>88.090909090909093</v>
      </c>
      <c r="AA5" s="11">
        <v>71.166666666666671</v>
      </c>
      <c r="AB5" s="11">
        <v>85.125</v>
      </c>
      <c r="AC5" s="11">
        <v>78.25</v>
      </c>
      <c r="AD5" s="11">
        <v>85.583333333333329</v>
      </c>
      <c r="AE5" s="11">
        <v>85.875</v>
      </c>
      <c r="AF5" s="11">
        <v>96.541666666666671</v>
      </c>
      <c r="AG5" s="91">
        <f t="shared" ref="AG5:AG7" si="1">AVERAGE(B5:AF5)</f>
        <v>77.365835777126094</v>
      </c>
    </row>
    <row r="6" spans="1:37" x14ac:dyDescent="0.2">
      <c r="A6" s="57" t="s">
        <v>76</v>
      </c>
      <c r="B6" s="11">
        <v>47.375</v>
      </c>
      <c r="C6" s="11">
        <v>43.833333333333336</v>
      </c>
      <c r="D6" s="11">
        <v>58.333333333333336</v>
      </c>
      <c r="E6" s="11">
        <v>62.666666666666664</v>
      </c>
      <c r="F6" s="11">
        <v>52.6</v>
      </c>
      <c r="G6" s="11">
        <v>57.142857142857146</v>
      </c>
      <c r="H6" s="11">
        <v>62.888888888888886</v>
      </c>
      <c r="I6" s="11">
        <v>52.625</v>
      </c>
      <c r="J6" s="11">
        <v>48.777777777777779</v>
      </c>
      <c r="K6" s="11">
        <v>48.333333333333336</v>
      </c>
      <c r="L6" s="11">
        <v>47.111111111111114</v>
      </c>
      <c r="M6" s="11">
        <v>52.444444444444443</v>
      </c>
      <c r="N6" s="11">
        <v>61.111111111111114</v>
      </c>
      <c r="O6" s="11">
        <v>46.111111111111114</v>
      </c>
      <c r="P6" s="11">
        <v>43.555555555555557</v>
      </c>
      <c r="Q6" s="11">
        <v>44.666666666666664</v>
      </c>
      <c r="R6" s="11">
        <v>41.6</v>
      </c>
      <c r="S6" s="11">
        <v>46.222222222222221</v>
      </c>
      <c r="T6" s="11">
        <v>46.8</v>
      </c>
      <c r="U6" s="11">
        <v>53.4</v>
      </c>
      <c r="V6" s="11">
        <v>50.888888888888886</v>
      </c>
      <c r="W6" s="11">
        <v>39</v>
      </c>
      <c r="X6" s="11">
        <v>39.4</v>
      </c>
      <c r="Y6" s="11">
        <v>44.142857142857146</v>
      </c>
      <c r="Z6" s="11">
        <v>46.571428571428569</v>
      </c>
      <c r="AA6" s="11">
        <v>56.4</v>
      </c>
      <c r="AB6" s="11">
        <v>80.333333333333329</v>
      </c>
      <c r="AC6" s="11">
        <v>69.111111111111114</v>
      </c>
      <c r="AD6" s="11">
        <v>70.888888888888886</v>
      </c>
      <c r="AE6" s="11">
        <v>78.555555555555557</v>
      </c>
      <c r="AF6" s="11">
        <v>65.599999999999994</v>
      </c>
      <c r="AG6" s="91">
        <f t="shared" si="1"/>
        <v>53.499692780337938</v>
      </c>
    </row>
    <row r="7" spans="1:37" x14ac:dyDescent="0.2">
      <c r="A7" s="57" t="s">
        <v>216</v>
      </c>
      <c r="B7" s="11">
        <v>57.208333333333336</v>
      </c>
      <c r="C7" s="11">
        <v>55.333333333333336</v>
      </c>
      <c r="D7" s="11">
        <v>78.916666666666671</v>
      </c>
      <c r="E7" s="11">
        <v>75.541666666666671</v>
      </c>
      <c r="F7" s="11">
        <v>70.083333333333329</v>
      </c>
      <c r="G7" s="11">
        <v>62.25</v>
      </c>
      <c r="H7" s="11">
        <v>64.708333333333329</v>
      </c>
      <c r="I7" s="11">
        <v>71.125</v>
      </c>
      <c r="J7" s="11">
        <v>70.916666666666671</v>
      </c>
      <c r="K7" s="11">
        <v>64.416666666666671</v>
      </c>
      <c r="L7" s="11">
        <v>54.041666666666664</v>
      </c>
      <c r="M7" s="11">
        <v>63.375</v>
      </c>
      <c r="N7" s="11">
        <v>73.666666666666671</v>
      </c>
      <c r="O7" s="11">
        <v>76</v>
      </c>
      <c r="P7" s="11">
        <v>66</v>
      </c>
      <c r="Q7" s="11">
        <v>52.956521739130437</v>
      </c>
      <c r="R7" s="11">
        <v>39.916666666666664</v>
      </c>
      <c r="S7" s="11">
        <v>43.541666666666664</v>
      </c>
      <c r="T7" s="11">
        <v>69.875</v>
      </c>
      <c r="U7" s="11">
        <v>69.708333333333329</v>
      </c>
      <c r="V7" s="11">
        <v>68.041666666666671</v>
      </c>
      <c r="W7" s="11">
        <v>56.25</v>
      </c>
      <c r="X7" s="11">
        <v>48.875</v>
      </c>
      <c r="Y7" s="11">
        <v>51.208333333333336</v>
      </c>
      <c r="Z7" s="11">
        <v>67.458333333333329</v>
      </c>
      <c r="AA7" s="11">
        <v>68.875</v>
      </c>
      <c r="AB7" s="11">
        <v>79.958333333333329</v>
      </c>
      <c r="AC7" s="11">
        <v>86.583333333333329</v>
      </c>
      <c r="AD7" s="11">
        <v>77.416666666666671</v>
      </c>
      <c r="AE7" s="11">
        <v>71.708333333333329</v>
      </c>
      <c r="AF7" s="11">
        <v>69.958333333333329</v>
      </c>
      <c r="AG7" s="91">
        <f t="shared" si="1"/>
        <v>65.352092099111715</v>
      </c>
    </row>
    <row r="8" spans="1:37" x14ac:dyDescent="0.2">
      <c r="A8" s="57" t="s">
        <v>134</v>
      </c>
      <c r="B8" s="11" t="s">
        <v>189</v>
      </c>
      <c r="C8" s="11" t="s">
        <v>189</v>
      </c>
      <c r="D8" s="11" t="s">
        <v>189</v>
      </c>
      <c r="E8" s="11" t="s">
        <v>189</v>
      </c>
      <c r="F8" s="11" t="s">
        <v>189</v>
      </c>
      <c r="G8" s="11" t="s">
        <v>189</v>
      </c>
      <c r="H8" s="11" t="s">
        <v>189</v>
      </c>
      <c r="I8" s="11" t="s">
        <v>189</v>
      </c>
      <c r="J8" s="11" t="s">
        <v>189</v>
      </c>
      <c r="K8" s="11" t="s">
        <v>189</v>
      </c>
      <c r="L8" s="11" t="s">
        <v>189</v>
      </c>
      <c r="M8" s="11" t="s">
        <v>189</v>
      </c>
      <c r="N8" s="11" t="s">
        <v>189</v>
      </c>
      <c r="O8" s="11" t="s">
        <v>189</v>
      </c>
      <c r="P8" s="11" t="s">
        <v>189</v>
      </c>
      <c r="Q8" s="11" t="s">
        <v>189</v>
      </c>
      <c r="R8" s="11" t="s">
        <v>189</v>
      </c>
      <c r="S8" s="11" t="s">
        <v>189</v>
      </c>
      <c r="T8" s="11" t="s">
        <v>189</v>
      </c>
      <c r="U8" s="11" t="s">
        <v>189</v>
      </c>
      <c r="V8" s="11" t="s">
        <v>189</v>
      </c>
      <c r="W8" s="11" t="s">
        <v>189</v>
      </c>
      <c r="X8" s="11" t="s">
        <v>189</v>
      </c>
      <c r="Y8" s="11" t="s">
        <v>189</v>
      </c>
      <c r="Z8" s="11" t="s">
        <v>189</v>
      </c>
      <c r="AA8" s="11" t="s">
        <v>189</v>
      </c>
      <c r="AB8" s="11" t="s">
        <v>189</v>
      </c>
      <c r="AC8" s="11" t="s">
        <v>189</v>
      </c>
      <c r="AD8" s="11" t="s">
        <v>189</v>
      </c>
      <c r="AE8" s="11" t="s">
        <v>189</v>
      </c>
      <c r="AF8" s="11" t="s">
        <v>189</v>
      </c>
      <c r="AG8" s="91" t="s">
        <v>189</v>
      </c>
    </row>
    <row r="9" spans="1:37" x14ac:dyDescent="0.2">
      <c r="A9" s="57" t="s">
        <v>0</v>
      </c>
      <c r="B9" s="11">
        <v>71.583333333333329</v>
      </c>
      <c r="C9" s="11">
        <v>70.958333333333329</v>
      </c>
      <c r="D9" s="11">
        <v>75.625</v>
      </c>
      <c r="E9" s="11">
        <v>76.583333333333329</v>
      </c>
      <c r="F9" s="11">
        <v>75.083333333333329</v>
      </c>
      <c r="G9" s="11">
        <v>76.125</v>
      </c>
      <c r="H9" s="11">
        <v>73</v>
      </c>
      <c r="I9" s="11">
        <v>71.208333333333329</v>
      </c>
      <c r="J9" s="11">
        <v>70.041666666666671</v>
      </c>
      <c r="K9" s="11">
        <v>75.666666666666671</v>
      </c>
      <c r="L9" s="11">
        <v>70.458333333333329</v>
      </c>
      <c r="M9" s="11">
        <v>70.125</v>
      </c>
      <c r="N9" s="11">
        <v>71.083333333333329</v>
      </c>
      <c r="O9" s="11">
        <v>71.75</v>
      </c>
      <c r="P9" s="11">
        <v>73.791666666666671</v>
      </c>
      <c r="Q9" s="11">
        <v>75.458333333333329</v>
      </c>
      <c r="R9" s="11">
        <v>67.875</v>
      </c>
      <c r="S9" s="11">
        <v>69.416666666666671</v>
      </c>
      <c r="T9" s="11">
        <v>75.958333333333329</v>
      </c>
      <c r="U9" s="11">
        <v>75</v>
      </c>
      <c r="V9" s="11">
        <v>72.583333333333329</v>
      </c>
      <c r="W9" s="11">
        <v>73.25</v>
      </c>
      <c r="X9" s="11">
        <v>73.375</v>
      </c>
      <c r="Y9" s="11">
        <v>74.125</v>
      </c>
      <c r="Z9" s="11">
        <v>76.791666666666671</v>
      </c>
      <c r="AA9" s="11">
        <v>75.291666666666671</v>
      </c>
      <c r="AB9" s="11">
        <v>75.791666666666671</v>
      </c>
      <c r="AC9" s="11">
        <v>77.541666666666671</v>
      </c>
      <c r="AD9" s="11">
        <v>77.916666666666671</v>
      </c>
      <c r="AE9" s="11">
        <v>81.166666666666671</v>
      </c>
      <c r="AF9" s="11">
        <v>80.173913043478265</v>
      </c>
      <c r="AG9" s="91">
        <f t="shared" ref="AG9:AG24" si="2">AVERAGE(B9:AF9)</f>
        <v>74.025771388499294</v>
      </c>
      <c r="AI9" s="12" t="s">
        <v>21</v>
      </c>
    </row>
    <row r="10" spans="1:37" x14ac:dyDescent="0.2">
      <c r="A10" s="57" t="s">
        <v>1</v>
      </c>
      <c r="B10" s="11" t="s">
        <v>189</v>
      </c>
      <c r="C10" s="11" t="s">
        <v>189</v>
      </c>
      <c r="D10" s="11">
        <v>66.142857142857139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59.25</v>
      </c>
      <c r="AB10" s="11">
        <v>63</v>
      </c>
      <c r="AC10" s="11" t="s">
        <v>189</v>
      </c>
      <c r="AD10" s="11" t="s">
        <v>189</v>
      </c>
      <c r="AE10" s="11" t="s">
        <v>189</v>
      </c>
      <c r="AF10" s="11">
        <v>74</v>
      </c>
      <c r="AG10" s="91">
        <f t="shared" si="2"/>
        <v>65.598214285714278</v>
      </c>
      <c r="AH10" s="12" t="s">
        <v>21</v>
      </c>
      <c r="AI10" s="12" t="s">
        <v>21</v>
      </c>
    </row>
    <row r="11" spans="1:37" x14ac:dyDescent="0.2">
      <c r="A11" s="57" t="s">
        <v>18</v>
      </c>
      <c r="B11" s="11">
        <v>76</v>
      </c>
      <c r="C11" s="11">
        <v>81.333333333333329</v>
      </c>
      <c r="D11" s="11">
        <v>84.458333333333329</v>
      </c>
      <c r="E11" s="11">
        <v>84.916666666666671</v>
      </c>
      <c r="F11" s="11">
        <v>87.541666666666671</v>
      </c>
      <c r="G11" s="11">
        <v>84</v>
      </c>
      <c r="H11" s="11">
        <v>89.833333333333329</v>
      </c>
      <c r="I11" s="11">
        <v>84.166666666666671</v>
      </c>
      <c r="J11" s="11">
        <v>81.875</v>
      </c>
      <c r="K11" s="11">
        <v>79.791666666666671</v>
      </c>
      <c r="L11" s="11">
        <v>72.166666666666671</v>
      </c>
      <c r="M11" s="11">
        <v>78.916666666666671</v>
      </c>
      <c r="N11" s="11">
        <v>79.375</v>
      </c>
      <c r="O11" s="11">
        <v>73.333333333333329</v>
      </c>
      <c r="P11" s="11">
        <v>72.416666666666671</v>
      </c>
      <c r="Q11" s="11">
        <v>57.375</v>
      </c>
      <c r="R11" s="11">
        <v>56.583333333333336</v>
      </c>
      <c r="S11" s="11">
        <v>75.041666666666671</v>
      </c>
      <c r="T11" s="11">
        <v>81.5</v>
      </c>
      <c r="U11" s="11">
        <v>85.708333333333329</v>
      </c>
      <c r="V11" s="11">
        <v>77.875</v>
      </c>
      <c r="W11" s="11">
        <v>71.166666666666671</v>
      </c>
      <c r="X11" s="11">
        <v>65.458333333333329</v>
      </c>
      <c r="Y11" s="11">
        <v>84.958333333333329</v>
      </c>
      <c r="Z11" s="11">
        <v>82.166666666666671</v>
      </c>
      <c r="AA11" s="11">
        <v>76.875</v>
      </c>
      <c r="AB11" s="11">
        <v>84.166666666666671</v>
      </c>
      <c r="AC11" s="11">
        <v>86.291666666666671</v>
      </c>
      <c r="AD11" s="11">
        <v>94.666666666666671</v>
      </c>
      <c r="AE11" s="11">
        <v>87.5</v>
      </c>
      <c r="AF11" s="11">
        <v>94.695652173913047</v>
      </c>
      <c r="AG11" s="91">
        <f t="shared" si="2"/>
        <v>79.746902758298262</v>
      </c>
      <c r="AI11" t="s">
        <v>21</v>
      </c>
      <c r="AJ11" t="s">
        <v>21</v>
      </c>
    </row>
    <row r="12" spans="1:37" x14ac:dyDescent="0.2">
      <c r="A12" s="57" t="s">
        <v>2</v>
      </c>
      <c r="B12" s="11">
        <v>76.347826086956516</v>
      </c>
      <c r="C12" s="11">
        <v>74</v>
      </c>
      <c r="D12" s="11">
        <v>67.705882352941174</v>
      </c>
      <c r="E12" s="11">
        <v>73.785714285714292</v>
      </c>
      <c r="F12" s="11">
        <v>80.5</v>
      </c>
      <c r="G12" s="11">
        <v>65.583333333333329</v>
      </c>
      <c r="H12" s="11">
        <v>81.95</v>
      </c>
      <c r="I12" s="11">
        <v>60</v>
      </c>
      <c r="J12" s="11">
        <v>56.111111111111114</v>
      </c>
      <c r="K12" s="11">
        <v>63.454545454545453</v>
      </c>
      <c r="L12" s="11">
        <v>65.17647058823529</v>
      </c>
      <c r="M12" s="11">
        <v>75.304347826086953</v>
      </c>
      <c r="N12" s="11">
        <v>81.89473684210526</v>
      </c>
      <c r="O12" s="11">
        <v>73.761904761904759</v>
      </c>
      <c r="P12" s="11">
        <v>72.476190476190482</v>
      </c>
      <c r="Q12" s="11">
        <v>70.416666666666671</v>
      </c>
      <c r="R12" s="11">
        <v>66.478260869565219</v>
      </c>
      <c r="S12" s="11">
        <v>70.454545454545453</v>
      </c>
      <c r="T12" s="11">
        <v>78.681818181818187</v>
      </c>
      <c r="U12" s="11">
        <v>86.782608695652172</v>
      </c>
      <c r="V12" s="11">
        <v>79.272727272727266</v>
      </c>
      <c r="W12" s="11">
        <v>73.818181818181813</v>
      </c>
      <c r="X12" s="11">
        <v>72.565217391304344</v>
      </c>
      <c r="Y12" s="11">
        <v>74.916666666666671</v>
      </c>
      <c r="Z12" s="11">
        <v>77.900000000000006</v>
      </c>
      <c r="AA12" s="11">
        <v>77.714285714285708</v>
      </c>
      <c r="AB12" s="11">
        <v>80.818181818181813</v>
      </c>
      <c r="AC12" s="11">
        <v>81.391304347826093</v>
      </c>
      <c r="AD12" s="11">
        <v>90.434782608695656</v>
      </c>
      <c r="AE12" s="11">
        <v>87.545454545454547</v>
      </c>
      <c r="AF12" s="11">
        <v>88.956521739130437</v>
      </c>
      <c r="AG12" s="91">
        <f t="shared" si="2"/>
        <v>75.038686674510558</v>
      </c>
      <c r="AK12" t="s">
        <v>21</v>
      </c>
    </row>
    <row r="13" spans="1:37" x14ac:dyDescent="0.2">
      <c r="A13" s="57" t="s">
        <v>135</v>
      </c>
      <c r="B13" s="11">
        <v>54</v>
      </c>
      <c r="C13" s="11">
        <v>50.875</v>
      </c>
      <c r="D13" s="11">
        <v>72.291666666666671</v>
      </c>
      <c r="E13" s="11">
        <v>76.375</v>
      </c>
      <c r="F13" s="11">
        <v>71.416666666666671</v>
      </c>
      <c r="G13" s="11">
        <v>63</v>
      </c>
      <c r="H13" s="11">
        <v>61.375</v>
      </c>
      <c r="I13" s="11">
        <v>62.625</v>
      </c>
      <c r="J13" s="11">
        <v>74.208333333333329</v>
      </c>
      <c r="K13" s="11">
        <v>64.375</v>
      </c>
      <c r="L13" s="11">
        <v>63.166666666666664</v>
      </c>
      <c r="M13" s="11">
        <v>64.291666666666671</v>
      </c>
      <c r="N13" s="11">
        <v>75.25</v>
      </c>
      <c r="O13" s="11">
        <v>70.458333333333329</v>
      </c>
      <c r="P13" s="11">
        <v>77.25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91">
        <f t="shared" si="2"/>
        <v>66.730555555555554</v>
      </c>
      <c r="AH13" s="12" t="s">
        <v>21</v>
      </c>
      <c r="AK13" s="12" t="s">
        <v>21</v>
      </c>
    </row>
    <row r="14" spans="1:37" x14ac:dyDescent="0.2">
      <c r="A14" s="57" t="s">
        <v>17</v>
      </c>
      <c r="B14" s="11">
        <v>58.041666666666664</v>
      </c>
      <c r="C14" s="11">
        <v>50.875</v>
      </c>
      <c r="D14" s="11">
        <v>62.458333333333336</v>
      </c>
      <c r="E14" s="11">
        <v>74.565217391304344</v>
      </c>
      <c r="F14" s="11">
        <v>69.434782608695656</v>
      </c>
      <c r="G14" s="11">
        <v>68.5</v>
      </c>
      <c r="H14" s="11">
        <v>61.695652173913047</v>
      </c>
      <c r="I14" s="11">
        <v>58.291666666666664</v>
      </c>
      <c r="J14" s="11">
        <v>61.666666666666664</v>
      </c>
      <c r="K14" s="11">
        <v>66.541666666666671</v>
      </c>
      <c r="L14" s="11">
        <v>49.875</v>
      </c>
      <c r="M14" s="11">
        <v>53</v>
      </c>
      <c r="N14" s="11">
        <v>55.541666666666664</v>
      </c>
      <c r="O14" s="11">
        <v>64.086956521739125</v>
      </c>
      <c r="P14" s="11">
        <v>63.125</v>
      </c>
      <c r="Q14" s="11">
        <v>51.75</v>
      </c>
      <c r="R14" s="11">
        <v>39.695652173913047</v>
      </c>
      <c r="S14" s="11">
        <v>41.333333333333336</v>
      </c>
      <c r="T14" s="11">
        <v>62.166666666666664</v>
      </c>
      <c r="U14" s="11">
        <v>71.25</v>
      </c>
      <c r="V14" s="11">
        <v>61.083333333333336</v>
      </c>
      <c r="W14" s="11">
        <v>51.041666666666664</v>
      </c>
      <c r="X14" s="11">
        <v>50.291666666666664</v>
      </c>
      <c r="Y14" s="11">
        <v>57.5</v>
      </c>
      <c r="Z14" s="11">
        <v>61.083333333333336</v>
      </c>
      <c r="AA14" s="11">
        <v>55.583333333333336</v>
      </c>
      <c r="AB14" s="11">
        <v>60.375</v>
      </c>
      <c r="AC14" s="11">
        <v>72.304347826086953</v>
      </c>
      <c r="AD14" s="11">
        <v>71.333333333333329</v>
      </c>
      <c r="AE14" s="11">
        <v>60.916666666666664</v>
      </c>
      <c r="AF14" s="11">
        <v>64.916666666666671</v>
      </c>
      <c r="AG14" s="91">
        <f t="shared" si="2"/>
        <v>59.68787985039738</v>
      </c>
      <c r="AK14" t="s">
        <v>21</v>
      </c>
    </row>
    <row r="15" spans="1:37" x14ac:dyDescent="0.2">
      <c r="A15" s="57" t="s">
        <v>136</v>
      </c>
      <c r="B15" s="11">
        <v>72.666666666666671</v>
      </c>
      <c r="C15" s="11">
        <v>67.458333333333329</v>
      </c>
      <c r="D15" s="11">
        <v>77.916666666666671</v>
      </c>
      <c r="E15" s="11">
        <v>84.458333333333329</v>
      </c>
      <c r="F15" s="11">
        <v>73.521739130434781</v>
      </c>
      <c r="G15" s="11">
        <v>67.652173913043484</v>
      </c>
      <c r="H15" s="11">
        <v>76.375</v>
      </c>
      <c r="I15" s="11">
        <v>76.86363636363636</v>
      </c>
      <c r="J15" s="11">
        <v>72.958333333333329</v>
      </c>
      <c r="K15" s="11">
        <v>67.458333333333329</v>
      </c>
      <c r="L15" s="11">
        <v>60.652173913043477</v>
      </c>
      <c r="M15" s="11">
        <v>78.166666666666671</v>
      </c>
      <c r="N15" s="11">
        <v>75.458333333333329</v>
      </c>
      <c r="O15" s="11">
        <v>80.541666666666671</v>
      </c>
      <c r="P15" s="11">
        <v>73.75</v>
      </c>
      <c r="Q15" s="11">
        <v>61.833333333333336</v>
      </c>
      <c r="R15" s="11">
        <v>59.68181818181818</v>
      </c>
      <c r="S15" s="11">
        <v>58.238095238095241</v>
      </c>
      <c r="T15" s="11">
        <v>73.375</v>
      </c>
      <c r="U15" s="11">
        <v>78.583333333333329</v>
      </c>
      <c r="V15" s="11">
        <v>70.545454545454547</v>
      </c>
      <c r="W15" s="11">
        <v>62.272727272727273</v>
      </c>
      <c r="X15" s="11">
        <v>56.833333333333336</v>
      </c>
      <c r="Y15" s="11">
        <v>58.416666666666664</v>
      </c>
      <c r="Z15" s="11">
        <v>66.416666666666671</v>
      </c>
      <c r="AA15" s="11">
        <v>75.5</v>
      </c>
      <c r="AB15" s="11">
        <v>83.125</v>
      </c>
      <c r="AC15" s="11">
        <v>89.583333333333329</v>
      </c>
      <c r="AD15" s="11">
        <v>79.958333333333329</v>
      </c>
      <c r="AE15" s="11">
        <v>78.375</v>
      </c>
      <c r="AF15" s="11">
        <v>76.041666666666671</v>
      </c>
      <c r="AG15" s="91">
        <f t="shared" si="2"/>
        <v>72.086381243814614</v>
      </c>
      <c r="AH15" s="12" t="s">
        <v>21</v>
      </c>
      <c r="AJ15" t="s">
        <v>21</v>
      </c>
    </row>
    <row r="16" spans="1:37" x14ac:dyDescent="0.2">
      <c r="A16" s="57" t="s">
        <v>137</v>
      </c>
      <c r="B16" s="11">
        <v>69.708333333333329</v>
      </c>
      <c r="C16" s="11">
        <v>65.916666666666671</v>
      </c>
      <c r="D16" s="11">
        <v>72.208333333333329</v>
      </c>
      <c r="E16" s="11">
        <v>80.041666666666671</v>
      </c>
      <c r="F16" s="11">
        <v>75.208333333333329</v>
      </c>
      <c r="G16" s="11">
        <v>74.458333333333329</v>
      </c>
      <c r="H16" s="11">
        <v>75.583333333333329</v>
      </c>
      <c r="I16" s="11">
        <v>74.625</v>
      </c>
      <c r="J16" s="11">
        <v>68.541666666666671</v>
      </c>
      <c r="K16" s="11">
        <v>64.666666666666671</v>
      </c>
      <c r="L16" s="11">
        <v>64.375</v>
      </c>
      <c r="M16" s="11">
        <v>68.625</v>
      </c>
      <c r="N16" s="11">
        <v>78.208333333333329</v>
      </c>
      <c r="O16" s="11">
        <v>76.833333333333329</v>
      </c>
      <c r="P16" s="11">
        <v>71.791666666666671</v>
      </c>
      <c r="Q16" s="11">
        <v>67.916666666666671</v>
      </c>
      <c r="R16" s="11">
        <v>59.333333333333336</v>
      </c>
      <c r="S16" s="11">
        <v>62.208333333333336</v>
      </c>
      <c r="T16" s="11">
        <v>70.166666666666671</v>
      </c>
      <c r="U16" s="11">
        <v>76.125</v>
      </c>
      <c r="V16" s="11">
        <v>74.625</v>
      </c>
      <c r="W16" s="11">
        <v>67.25</v>
      </c>
      <c r="X16" s="11">
        <v>65.5</v>
      </c>
      <c r="Y16" s="11">
        <v>64.875</v>
      </c>
      <c r="Z16" s="11">
        <v>70.166666666666671</v>
      </c>
      <c r="AA16" s="11">
        <v>76.625</v>
      </c>
      <c r="AB16" s="11">
        <v>80.875</v>
      </c>
      <c r="AC16" s="11">
        <v>81.083333333333329</v>
      </c>
      <c r="AD16" s="11">
        <v>82.666666666666671</v>
      </c>
      <c r="AE16" s="11">
        <v>83.913043478260875</v>
      </c>
      <c r="AF16" s="11">
        <v>79.958333333333329</v>
      </c>
      <c r="AG16" s="91">
        <f t="shared" si="2"/>
        <v>72.389668069191231</v>
      </c>
      <c r="AK16" s="12" t="s">
        <v>192</v>
      </c>
    </row>
    <row r="17" spans="1:38" x14ac:dyDescent="0.2">
      <c r="A17" s="57" t="s">
        <v>112</v>
      </c>
      <c r="B17" s="11">
        <v>68.791666666666671</v>
      </c>
      <c r="C17" s="11">
        <v>56.958333333333336</v>
      </c>
      <c r="D17" s="11">
        <v>77.291666666666671</v>
      </c>
      <c r="E17" s="11">
        <v>78.333333333333329</v>
      </c>
      <c r="F17" s="11">
        <v>70.041666666666671</v>
      </c>
      <c r="G17" s="11">
        <v>80.588235294117652</v>
      </c>
      <c r="H17" s="11" t="s">
        <v>189</v>
      </c>
      <c r="I17" s="11">
        <v>59.454545454545453</v>
      </c>
      <c r="J17" s="11">
        <v>56.666666666666664</v>
      </c>
      <c r="K17" s="11">
        <v>58.791666666666664</v>
      </c>
      <c r="L17" s="11">
        <v>60.5</v>
      </c>
      <c r="M17" s="11">
        <v>67.541666666666671</v>
      </c>
      <c r="N17" s="11">
        <v>74.833333333333329</v>
      </c>
      <c r="O17" s="11">
        <v>62.166666666666664</v>
      </c>
      <c r="P17" s="11">
        <v>61.55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91">
        <f t="shared" si="2"/>
        <v>66.679246243952122</v>
      </c>
      <c r="AK17" s="12" t="s">
        <v>21</v>
      </c>
    </row>
    <row r="18" spans="1:38" x14ac:dyDescent="0.2">
      <c r="A18" s="57" t="s">
        <v>214</v>
      </c>
      <c r="B18" s="11">
        <v>84</v>
      </c>
      <c r="C18" s="11" t="s">
        <v>189</v>
      </c>
      <c r="D18" s="11">
        <v>78</v>
      </c>
      <c r="E18" s="11">
        <v>81</v>
      </c>
      <c r="F18" s="11">
        <v>87</v>
      </c>
      <c r="G18" s="11">
        <v>88.5</v>
      </c>
      <c r="H18" s="11">
        <v>89</v>
      </c>
      <c r="I18" s="11">
        <v>75.5</v>
      </c>
      <c r="J18" s="11">
        <v>76</v>
      </c>
      <c r="K18" s="11">
        <v>78.5</v>
      </c>
      <c r="L18" s="11">
        <v>86.5</v>
      </c>
      <c r="M18" s="11">
        <v>80.5</v>
      </c>
      <c r="N18" s="11">
        <v>88</v>
      </c>
      <c r="O18" s="11">
        <v>84</v>
      </c>
      <c r="P18" s="11">
        <v>68</v>
      </c>
      <c r="Q18" s="11">
        <v>69</v>
      </c>
      <c r="R18" s="11">
        <v>72.5</v>
      </c>
      <c r="S18" s="11">
        <v>82</v>
      </c>
      <c r="T18" s="11">
        <v>89.5</v>
      </c>
      <c r="U18" s="11">
        <v>73</v>
      </c>
      <c r="V18" s="11">
        <v>67.5</v>
      </c>
      <c r="W18" s="11">
        <v>64</v>
      </c>
      <c r="X18" s="11" t="s">
        <v>189</v>
      </c>
      <c r="Y18" s="11">
        <v>70</v>
      </c>
      <c r="Z18" s="11">
        <v>82</v>
      </c>
      <c r="AA18" s="11">
        <v>78.5</v>
      </c>
      <c r="AB18" s="11">
        <v>85</v>
      </c>
      <c r="AC18" s="11">
        <v>78.5</v>
      </c>
      <c r="AD18" s="11">
        <v>90.5</v>
      </c>
      <c r="AE18" s="11" t="s">
        <v>189</v>
      </c>
      <c r="AF18" s="11">
        <v>99</v>
      </c>
      <c r="AG18" s="91">
        <f t="shared" si="2"/>
        <v>80.196428571428569</v>
      </c>
      <c r="AI18" t="s">
        <v>21</v>
      </c>
      <c r="AK18" t="s">
        <v>21</v>
      </c>
    </row>
    <row r="19" spans="1:38" x14ac:dyDescent="0.2">
      <c r="A19" s="57" t="s">
        <v>3</v>
      </c>
      <c r="B19" s="11">
        <v>62.375</v>
      </c>
      <c r="C19" s="11">
        <v>56.125</v>
      </c>
      <c r="D19" s="11">
        <v>79.583333333333329</v>
      </c>
      <c r="E19" s="11">
        <v>76.291666666666671</v>
      </c>
      <c r="F19" s="11">
        <v>69.666666666666671</v>
      </c>
      <c r="G19" s="11">
        <v>61.875</v>
      </c>
      <c r="H19" s="11">
        <v>65.5</v>
      </c>
      <c r="I19" s="11">
        <v>75.166666666666671</v>
      </c>
      <c r="J19" s="11">
        <v>74.19047619047619</v>
      </c>
      <c r="K19" s="11">
        <v>64.166666666666671</v>
      </c>
      <c r="L19" s="11">
        <v>51.708333333333336</v>
      </c>
      <c r="M19" s="11">
        <v>71.875</v>
      </c>
      <c r="N19" s="11">
        <v>75.583333333333329</v>
      </c>
      <c r="O19" s="11">
        <v>78.958333333333329</v>
      </c>
      <c r="P19" s="11">
        <v>68.125</v>
      </c>
      <c r="Q19" s="11">
        <v>52</v>
      </c>
      <c r="R19" s="11">
        <v>42.5</v>
      </c>
      <c r="S19" s="11">
        <v>44.208333333333336</v>
      </c>
      <c r="T19" s="11">
        <v>68.166666666666671</v>
      </c>
      <c r="U19" s="11">
        <v>74.541666666666671</v>
      </c>
      <c r="V19" s="11">
        <v>66.041666666666671</v>
      </c>
      <c r="W19" s="11">
        <v>55.166666666666664</v>
      </c>
      <c r="X19" s="11">
        <v>50.041666666666664</v>
      </c>
      <c r="Y19" s="11">
        <v>51.708333333333336</v>
      </c>
      <c r="Z19" s="11">
        <v>59.125</v>
      </c>
      <c r="AA19" s="11">
        <v>65.166666666666671</v>
      </c>
      <c r="AB19" s="11">
        <v>82.958333333333329</v>
      </c>
      <c r="AC19" s="11">
        <v>89.583333333333329</v>
      </c>
      <c r="AD19" s="11">
        <v>75.583333333333329</v>
      </c>
      <c r="AE19" s="11">
        <v>65.75</v>
      </c>
      <c r="AF19" s="11">
        <v>67.625</v>
      </c>
      <c r="AG19" s="91">
        <f t="shared" si="2"/>
        <v>65.850230414746548</v>
      </c>
      <c r="AH19" s="12" t="s">
        <v>21</v>
      </c>
      <c r="AI19" t="s">
        <v>21</v>
      </c>
      <c r="AK19" t="s">
        <v>21</v>
      </c>
      <c r="AL19" s="12" t="s">
        <v>21</v>
      </c>
    </row>
    <row r="20" spans="1:38" x14ac:dyDescent="0.2">
      <c r="A20" s="57" t="s">
        <v>138</v>
      </c>
      <c r="B20" s="11">
        <v>77.333333333333329</v>
      </c>
      <c r="C20" s="11">
        <v>77.75</v>
      </c>
      <c r="D20" s="11">
        <v>82.625</v>
      </c>
      <c r="E20" s="11">
        <v>80.791666666666671</v>
      </c>
      <c r="F20" s="11">
        <v>82.75</v>
      </c>
      <c r="G20" s="11">
        <v>82.833333333333329</v>
      </c>
      <c r="H20" s="11">
        <v>81.291666666666671</v>
      </c>
      <c r="I20" s="11">
        <v>73.833333333333329</v>
      </c>
      <c r="J20" s="11">
        <v>71.083333333333329</v>
      </c>
      <c r="K20" s="11">
        <v>72.375</v>
      </c>
      <c r="L20" s="11">
        <v>84.25</v>
      </c>
      <c r="M20" s="11">
        <v>77.916666666666671</v>
      </c>
      <c r="N20" s="11">
        <v>82.208333333333329</v>
      </c>
      <c r="O20" s="11">
        <v>71.416666666666671</v>
      </c>
      <c r="P20" s="11">
        <v>64.375</v>
      </c>
      <c r="Q20" s="11">
        <v>62.833333333333336</v>
      </c>
      <c r="R20" s="11">
        <v>57.666666666666664</v>
      </c>
      <c r="S20" s="11">
        <v>65.958333333333329</v>
      </c>
      <c r="T20" s="11">
        <v>80.333333333333329</v>
      </c>
      <c r="U20" s="11">
        <v>75.333333333333329</v>
      </c>
      <c r="V20" s="11">
        <v>72.75</v>
      </c>
      <c r="W20" s="11">
        <v>68.416666666666671</v>
      </c>
      <c r="X20" s="11">
        <v>67.333333333333329</v>
      </c>
      <c r="Y20" s="11">
        <v>68.166666666666671</v>
      </c>
      <c r="Z20" s="11">
        <v>76.083333333333329</v>
      </c>
      <c r="AA20" s="11">
        <v>72.541666666666671</v>
      </c>
      <c r="AB20" s="11">
        <v>85.916666666666671</v>
      </c>
      <c r="AC20" s="11">
        <v>83.5</v>
      </c>
      <c r="AD20" s="11">
        <v>90.541666666666671</v>
      </c>
      <c r="AE20" s="11">
        <v>90.416666666666671</v>
      </c>
      <c r="AF20" s="11">
        <v>90.916666666666671</v>
      </c>
      <c r="AG20" s="91">
        <f t="shared" si="2"/>
        <v>76.501344086021504</v>
      </c>
      <c r="AI20" t="s">
        <v>21</v>
      </c>
      <c r="AJ20" t="s">
        <v>21</v>
      </c>
    </row>
    <row r="21" spans="1:38" x14ac:dyDescent="0.2">
      <c r="A21" s="57" t="s">
        <v>4</v>
      </c>
      <c r="B21" s="11">
        <v>71.375</v>
      </c>
      <c r="C21" s="11">
        <v>69</v>
      </c>
      <c r="D21" s="11">
        <v>81.458333333333329</v>
      </c>
      <c r="E21" s="11">
        <v>87.875</v>
      </c>
      <c r="F21" s="11">
        <v>79.291666666666671</v>
      </c>
      <c r="G21" s="11">
        <v>79.541666666666671</v>
      </c>
      <c r="H21" s="11">
        <v>79.75</v>
      </c>
      <c r="I21" s="11">
        <v>73.458333333333329</v>
      </c>
      <c r="J21" s="11">
        <v>70.166666666666671</v>
      </c>
      <c r="K21" s="11">
        <v>68</v>
      </c>
      <c r="L21" s="11">
        <v>67.916666666666671</v>
      </c>
      <c r="M21" s="11">
        <v>75.375</v>
      </c>
      <c r="N21" s="11">
        <v>81.458333333333329</v>
      </c>
      <c r="O21" s="11">
        <v>79.75</v>
      </c>
      <c r="P21" s="11">
        <v>75.958333333333329</v>
      </c>
      <c r="Q21" s="11">
        <v>72.666666666666671</v>
      </c>
      <c r="R21" s="11">
        <v>62.166666666666664</v>
      </c>
      <c r="S21" s="11">
        <v>68.25</v>
      </c>
      <c r="T21" s="11">
        <v>73.416666666666671</v>
      </c>
      <c r="U21" s="11">
        <v>81.083333333333329</v>
      </c>
      <c r="V21" s="11">
        <v>75.5</v>
      </c>
      <c r="W21" s="11">
        <v>71.375</v>
      </c>
      <c r="X21" s="11">
        <v>68.958333333333329</v>
      </c>
      <c r="Y21" s="11">
        <v>70.75</v>
      </c>
      <c r="Z21" s="11">
        <v>75.708333333333329</v>
      </c>
      <c r="AA21" s="11">
        <v>75.375</v>
      </c>
      <c r="AB21" s="11">
        <v>83.541666666666671</v>
      </c>
      <c r="AC21" s="11">
        <v>85.791666666666671</v>
      </c>
      <c r="AD21" s="11">
        <v>85.166666666666671</v>
      </c>
      <c r="AE21" s="11">
        <v>85.291666666666671</v>
      </c>
      <c r="AF21" s="11">
        <v>80.208333333333329</v>
      </c>
      <c r="AG21" s="91">
        <f t="shared" si="2"/>
        <v>75.987903225806448</v>
      </c>
      <c r="AJ21" t="s">
        <v>21</v>
      </c>
      <c r="AK21" t="s">
        <v>21</v>
      </c>
    </row>
    <row r="22" spans="1:38" x14ac:dyDescent="0.2">
      <c r="A22" s="57" t="s">
        <v>125</v>
      </c>
      <c r="B22" s="11">
        <v>74.958333333333329</v>
      </c>
      <c r="C22" s="11">
        <v>73.125</v>
      </c>
      <c r="D22" s="11">
        <v>86.666666666666671</v>
      </c>
      <c r="E22" s="11">
        <v>90.625</v>
      </c>
      <c r="F22" s="11">
        <v>79.125</v>
      </c>
      <c r="G22" s="11">
        <v>81.375</v>
      </c>
      <c r="H22" s="11">
        <v>82.625</v>
      </c>
      <c r="I22" s="11">
        <v>73.958333333333329</v>
      </c>
      <c r="J22" s="11">
        <v>67.958333333333329</v>
      </c>
      <c r="K22" s="11">
        <v>72.583333333333329</v>
      </c>
      <c r="L22" s="11">
        <v>84.041666666666671</v>
      </c>
      <c r="M22" s="11">
        <v>89.375</v>
      </c>
      <c r="N22" s="11">
        <v>85.791666666666671</v>
      </c>
      <c r="O22" s="11">
        <v>75.791666666666671</v>
      </c>
      <c r="P22" s="11">
        <v>75.875</v>
      </c>
      <c r="Q22" s="11">
        <v>69.458333333333329</v>
      </c>
      <c r="R22" s="11">
        <v>76.25</v>
      </c>
      <c r="S22" s="11">
        <v>77.125</v>
      </c>
      <c r="T22" s="11">
        <v>82.25</v>
      </c>
      <c r="U22" s="11">
        <v>80.166666666666671</v>
      </c>
      <c r="V22" s="11">
        <v>71.208333333333329</v>
      </c>
      <c r="W22" s="11">
        <v>69.25</v>
      </c>
      <c r="X22" s="11">
        <v>71.541666666666671</v>
      </c>
      <c r="Y22" s="11">
        <v>74.208333333333329</v>
      </c>
      <c r="Z22" s="11">
        <v>73.666666666666671</v>
      </c>
      <c r="AA22" s="11">
        <v>79.5</v>
      </c>
      <c r="AB22" s="11">
        <v>91.416666666666671</v>
      </c>
      <c r="AC22" s="11">
        <v>82.791666666666671</v>
      </c>
      <c r="AD22" s="11">
        <v>95.625</v>
      </c>
      <c r="AE22" s="11">
        <v>93.416666666666671</v>
      </c>
      <c r="AF22" s="11">
        <v>90.708333333333329</v>
      </c>
      <c r="AG22" s="91">
        <f t="shared" si="2"/>
        <v>79.756720430107535</v>
      </c>
      <c r="AK22" t="s">
        <v>21</v>
      </c>
    </row>
    <row r="23" spans="1:38" x14ac:dyDescent="0.2">
      <c r="A23" s="57" t="s">
        <v>8</v>
      </c>
      <c r="B23" s="11">
        <v>76.529411764705884</v>
      </c>
      <c r="C23" s="11">
        <v>69.099999999999994</v>
      </c>
      <c r="D23" s="11">
        <v>77.9375</v>
      </c>
      <c r="E23" s="11">
        <v>83</v>
      </c>
      <c r="F23" s="11">
        <v>78.944444444444443</v>
      </c>
      <c r="G23" s="11">
        <v>81.583333333333329</v>
      </c>
      <c r="H23" s="11">
        <v>74.416666666666671</v>
      </c>
      <c r="I23" s="11">
        <v>75.875</v>
      </c>
      <c r="J23" s="11">
        <v>71.625</v>
      </c>
      <c r="K23" s="11">
        <v>66.416666666666671</v>
      </c>
      <c r="L23" s="11">
        <v>60.304347826086953</v>
      </c>
      <c r="M23" s="11">
        <v>69.791666666666671</v>
      </c>
      <c r="N23" s="11">
        <v>75.291666666666671</v>
      </c>
      <c r="O23" s="11">
        <v>71.666666666666671</v>
      </c>
      <c r="P23" s="11">
        <v>67.791666666666671</v>
      </c>
      <c r="Q23" s="11">
        <v>73.5</v>
      </c>
      <c r="R23" s="11">
        <v>52.333333333333336</v>
      </c>
      <c r="S23" s="11">
        <v>56.333333333333336</v>
      </c>
      <c r="T23" s="11">
        <v>69.090909090909093</v>
      </c>
      <c r="U23" s="11">
        <v>77.3</v>
      </c>
      <c r="V23" s="11">
        <v>66.952380952380949</v>
      </c>
      <c r="W23" s="11">
        <v>67.954545454545453</v>
      </c>
      <c r="X23" s="11">
        <v>65.095238095238102</v>
      </c>
      <c r="Y23" s="11">
        <v>63.333333333333336</v>
      </c>
      <c r="Z23" s="11">
        <v>73.5</v>
      </c>
      <c r="AA23" s="11">
        <v>68.5</v>
      </c>
      <c r="AB23" s="11">
        <v>74.75</v>
      </c>
      <c r="AC23" s="11">
        <v>80.416666666666671</v>
      </c>
      <c r="AD23" s="11">
        <v>81</v>
      </c>
      <c r="AE23" s="11">
        <v>83.5</v>
      </c>
      <c r="AF23" s="11">
        <v>78.375</v>
      </c>
      <c r="AG23" s="91">
        <f t="shared" si="2"/>
        <v>72.006734762203564</v>
      </c>
      <c r="AK23" t="s">
        <v>21</v>
      </c>
    </row>
    <row r="24" spans="1:38" x14ac:dyDescent="0.2">
      <c r="A24" s="57" t="s">
        <v>5</v>
      </c>
      <c r="B24" s="11">
        <v>70.583333333333329</v>
      </c>
      <c r="C24" s="11">
        <v>68.875</v>
      </c>
      <c r="D24" s="11">
        <v>69.291666666666671</v>
      </c>
      <c r="E24" s="11">
        <v>75.833333333333329</v>
      </c>
      <c r="F24" s="11">
        <v>77.083333333333329</v>
      </c>
      <c r="G24" s="11">
        <v>72.333333333333329</v>
      </c>
      <c r="H24" s="11">
        <v>72.375</v>
      </c>
      <c r="I24" s="11">
        <v>64</v>
      </c>
      <c r="J24" s="11">
        <v>61.541666666666664</v>
      </c>
      <c r="K24" s="11">
        <v>62.333333333333336</v>
      </c>
      <c r="L24" s="11">
        <v>72.5</v>
      </c>
      <c r="M24" s="11">
        <v>80.833333333333329</v>
      </c>
      <c r="N24" s="11">
        <v>82.125</v>
      </c>
      <c r="O24" s="11">
        <v>71.75</v>
      </c>
      <c r="P24" s="11">
        <v>62.625</v>
      </c>
      <c r="Q24" s="11">
        <v>59.833333333333336</v>
      </c>
      <c r="R24" s="11">
        <v>62.916666666666664</v>
      </c>
      <c r="S24" s="11">
        <v>74.416666666666671</v>
      </c>
      <c r="T24" s="11">
        <v>72.208333333333329</v>
      </c>
      <c r="U24" s="11">
        <v>60.583333333333336</v>
      </c>
      <c r="V24" s="11">
        <v>54.791666666666664</v>
      </c>
      <c r="W24" s="11">
        <v>52.166666666666664</v>
      </c>
      <c r="X24" s="11">
        <v>56.291666666666664</v>
      </c>
      <c r="Y24" s="11">
        <v>58.541666666666664</v>
      </c>
      <c r="Z24" s="11">
        <v>58</v>
      </c>
      <c r="AA24" s="11">
        <v>58.333333333333336</v>
      </c>
      <c r="AB24" s="11">
        <v>65.375</v>
      </c>
      <c r="AC24" s="11">
        <v>72.916666666666671</v>
      </c>
      <c r="AD24" s="11">
        <v>82.125</v>
      </c>
      <c r="AE24" s="11">
        <v>77.125</v>
      </c>
      <c r="AF24" s="11">
        <v>82.583333333333329</v>
      </c>
      <c r="AG24" s="91">
        <f t="shared" si="2"/>
        <v>68.13844086021507</v>
      </c>
      <c r="AI24" t="s">
        <v>21</v>
      </c>
      <c r="AJ24" t="s">
        <v>21</v>
      </c>
      <c r="AK24" t="s">
        <v>21</v>
      </c>
    </row>
    <row r="25" spans="1:38" s="5" customFormat="1" ht="17.100000000000001" customHeight="1" x14ac:dyDescent="0.2">
      <c r="A25" s="58" t="s">
        <v>190</v>
      </c>
      <c r="B25" s="13">
        <f t="shared" ref="B25:AG25" si="3">AVERAGE(B5:B24)</f>
        <v>68.972346547314572</v>
      </c>
      <c r="C25" s="13">
        <f t="shared" si="3"/>
        <v>64.86127450980392</v>
      </c>
      <c r="D25" s="13">
        <f t="shared" si="3"/>
        <v>75.080854710305175</v>
      </c>
      <c r="E25" s="13">
        <f t="shared" si="3"/>
        <v>79.285699907982519</v>
      </c>
      <c r="F25" s="13">
        <f t="shared" si="3"/>
        <v>75.409775899087492</v>
      </c>
      <c r="G25" s="13">
        <f t="shared" si="3"/>
        <v>73.553699982408418</v>
      </c>
      <c r="H25" s="13">
        <f t="shared" si="3"/>
        <v>75.051051435066782</v>
      </c>
      <c r="I25" s="13">
        <f t="shared" si="3"/>
        <v>69.744528619528609</v>
      </c>
      <c r="J25" s="13">
        <f t="shared" si="3"/>
        <v>68.090057319223988</v>
      </c>
      <c r="K25" s="13">
        <f t="shared" si="3"/>
        <v>67.196548821548816</v>
      </c>
      <c r="L25" s="13">
        <f t="shared" si="3"/>
        <v>66.411709450285755</v>
      </c>
      <c r="M25" s="13">
        <f t="shared" si="3"/>
        <v>72.303173644659154</v>
      </c>
      <c r="N25" s="13">
        <f t="shared" si="3"/>
        <v>76.61838044184536</v>
      </c>
      <c r="O25" s="13">
        <f t="shared" si="3"/>
        <v>72.513979947856768</v>
      </c>
      <c r="P25" s="13">
        <f t="shared" si="3"/>
        <v>68.273059964726642</v>
      </c>
      <c r="Q25" s="13">
        <f t="shared" si="3"/>
        <v>62.786345108695656</v>
      </c>
      <c r="R25" s="13">
        <f t="shared" si="3"/>
        <v>57.564941534914354</v>
      </c>
      <c r="S25" s="13">
        <f t="shared" si="3"/>
        <v>63.320199765512271</v>
      </c>
      <c r="T25" s="13">
        <f t="shared" si="3"/>
        <v>73.561837121212108</v>
      </c>
      <c r="U25" s="13">
        <f t="shared" si="3"/>
        <v>75.079642210144925</v>
      </c>
      <c r="V25" s="13">
        <f t="shared" si="3"/>
        <v>68.822465728715727</v>
      </c>
      <c r="W25" s="13">
        <f t="shared" si="3"/>
        <v>63.161695075757571</v>
      </c>
      <c r="X25" s="13">
        <f t="shared" si="3"/>
        <v>61.384585921325048</v>
      </c>
      <c r="Y25" s="13">
        <f t="shared" si="3"/>
        <v>65.045386904761912</v>
      </c>
      <c r="Z25" s="13">
        <f t="shared" si="3"/>
        <v>70.920562770562782</v>
      </c>
      <c r="AA25" s="13">
        <f t="shared" si="3"/>
        <v>70.070448179271693</v>
      </c>
      <c r="AB25" s="13">
        <f t="shared" si="3"/>
        <v>78.972147950089138</v>
      </c>
      <c r="AC25" s="13">
        <f t="shared" si="3"/>
        <v>80.977506038647377</v>
      </c>
      <c r="AD25" s="13">
        <f t="shared" si="3"/>
        <v>83.21293780193237</v>
      </c>
      <c r="AE25" s="13">
        <f t="shared" si="3"/>
        <v>80.737048016395846</v>
      </c>
      <c r="AF25" s="13">
        <f t="shared" si="3"/>
        <v>81.191730605285571</v>
      </c>
      <c r="AG25" s="90">
        <f t="shared" si="3"/>
        <v>70.875722583002016</v>
      </c>
      <c r="AI25" s="5" t="s">
        <v>21</v>
      </c>
    </row>
    <row r="26" spans="1:38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60" t="s">
        <v>21</v>
      </c>
      <c r="AF26" s="60"/>
      <c r="AG26" s="86"/>
    </row>
    <row r="27" spans="1:38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194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88"/>
      <c r="AF27" s="112"/>
      <c r="AG27" s="86"/>
      <c r="AK27" t="s">
        <v>21</v>
      </c>
    </row>
    <row r="28" spans="1:38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86"/>
    </row>
    <row r="29" spans="1:38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86"/>
    </row>
    <row r="30" spans="1:38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54"/>
      <c r="AF30" s="54"/>
      <c r="AG30" s="86"/>
    </row>
    <row r="31" spans="1:38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55"/>
      <c r="AF31" s="55"/>
      <c r="AG31" s="86"/>
      <c r="AK31" s="12" t="s">
        <v>21</v>
      </c>
    </row>
    <row r="32" spans="1:38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87"/>
      <c r="AI32" t="s">
        <v>21</v>
      </c>
      <c r="AJ32" s="12" t="s">
        <v>21</v>
      </c>
      <c r="AK32" s="12" t="s">
        <v>21</v>
      </c>
    </row>
    <row r="33" spans="11:37" x14ac:dyDescent="0.2">
      <c r="AJ33" s="12" t="s">
        <v>21</v>
      </c>
      <c r="AK33" s="12" t="s">
        <v>21</v>
      </c>
    </row>
    <row r="34" spans="11:37" x14ac:dyDescent="0.2">
      <c r="AI34" t="s">
        <v>21</v>
      </c>
      <c r="AK34" s="12" t="s">
        <v>21</v>
      </c>
    </row>
    <row r="35" spans="11:37" x14ac:dyDescent="0.2">
      <c r="K35" s="2" t="s">
        <v>21</v>
      </c>
      <c r="AE35" s="2" t="s">
        <v>21</v>
      </c>
      <c r="AJ35" s="12" t="s">
        <v>21</v>
      </c>
      <c r="AK35" s="12" t="s">
        <v>21</v>
      </c>
    </row>
    <row r="36" spans="11:37" x14ac:dyDescent="0.2">
      <c r="AJ36" s="12" t="s">
        <v>21</v>
      </c>
      <c r="AK36" s="12" t="s">
        <v>21</v>
      </c>
    </row>
    <row r="37" spans="11:37" x14ac:dyDescent="0.2">
      <c r="M37" s="2" t="s">
        <v>21</v>
      </c>
      <c r="T37" s="2" t="s">
        <v>21</v>
      </c>
    </row>
    <row r="38" spans="11:37" x14ac:dyDescent="0.2">
      <c r="AB38" s="2" t="s">
        <v>21</v>
      </c>
      <c r="AC38" s="2" t="s">
        <v>21</v>
      </c>
      <c r="AG38" s="7" t="s">
        <v>21</v>
      </c>
    </row>
    <row r="39" spans="11:37" x14ac:dyDescent="0.2">
      <c r="P39" s="2" t="s">
        <v>21</v>
      </c>
      <c r="R39" s="2" t="s">
        <v>21</v>
      </c>
    </row>
    <row r="40" spans="11:37" x14ac:dyDescent="0.2">
      <c r="AH40" t="s">
        <v>21</v>
      </c>
    </row>
    <row r="41" spans="11:37" x14ac:dyDescent="0.2">
      <c r="O41" s="2" t="s">
        <v>21</v>
      </c>
      <c r="V41" s="2" t="s">
        <v>21</v>
      </c>
      <c r="AH41" t="s">
        <v>21</v>
      </c>
      <c r="AJ41" s="12" t="s">
        <v>21</v>
      </c>
    </row>
    <row r="42" spans="11:37" x14ac:dyDescent="0.2">
      <c r="R42" s="2" t="s">
        <v>21</v>
      </c>
    </row>
    <row r="43" spans="11:37" x14ac:dyDescent="0.2">
      <c r="N43" s="2" t="s">
        <v>21</v>
      </c>
    </row>
    <row r="44" spans="11:37" x14ac:dyDescent="0.2">
      <c r="T44" s="2" t="s">
        <v>21</v>
      </c>
    </row>
    <row r="45" spans="11:37" x14ac:dyDescent="0.2">
      <c r="AJ45" s="12" t="s">
        <v>21</v>
      </c>
    </row>
    <row r="46" spans="11:37" x14ac:dyDescent="0.2">
      <c r="AJ46" s="12" t="s">
        <v>21</v>
      </c>
    </row>
    <row r="47" spans="11:37" x14ac:dyDescent="0.2">
      <c r="K47" s="2" t="s">
        <v>21</v>
      </c>
    </row>
  </sheetData>
  <mergeCells count="37">
    <mergeCell ref="B2:AG2"/>
    <mergeCell ref="M3:M4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S3:S4"/>
    <mergeCell ref="N3:N4"/>
    <mergeCell ref="O3:O4"/>
    <mergeCell ref="P3:P4"/>
    <mergeCell ref="Q3:Q4"/>
    <mergeCell ref="R3:R4"/>
    <mergeCell ref="AG3:AG4"/>
    <mergeCell ref="T27:X27"/>
    <mergeCell ref="T28:X28"/>
    <mergeCell ref="Z3:Z4"/>
    <mergeCell ref="AE3:AE4"/>
    <mergeCell ref="AA3:AA4"/>
    <mergeCell ref="AB3:AB4"/>
    <mergeCell ref="AC3:AC4"/>
    <mergeCell ref="AD3:AD4"/>
    <mergeCell ref="Y3:Y4"/>
    <mergeCell ref="X3:X4"/>
    <mergeCell ref="T3:T4"/>
    <mergeCell ref="U3:U4"/>
    <mergeCell ref="V3:V4"/>
    <mergeCell ref="W3:W4"/>
    <mergeCell ref="AF3:AF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topLeftCell="K1" zoomScale="90" zoomScaleNormal="90" workbookViewId="0">
      <selection activeCell="AG6" sqref="AG6:AG7"/>
    </sheetView>
  </sheetViews>
  <sheetFormatPr defaultRowHeight="12.75" x14ac:dyDescent="0.2"/>
  <cols>
    <col min="1" max="1" width="18.85546875" style="2" customWidth="1"/>
    <col min="2" max="2" width="6.28515625" style="2" customWidth="1"/>
    <col min="3" max="3" width="6" style="2" customWidth="1"/>
    <col min="4" max="4" width="6.42578125" style="2" customWidth="1"/>
    <col min="5" max="5" width="6" style="2" customWidth="1"/>
    <col min="6" max="6" width="6.140625" style="2" customWidth="1"/>
    <col min="7" max="8" width="6" style="2" customWidth="1"/>
    <col min="9" max="9" width="6.140625" style="2" customWidth="1"/>
    <col min="10" max="12" width="6" style="2" customWidth="1"/>
    <col min="13" max="13" width="6.28515625" style="2" customWidth="1"/>
    <col min="14" max="14" width="6.140625" style="2" customWidth="1"/>
    <col min="15" max="15" width="6" style="2" customWidth="1"/>
    <col min="16" max="16" width="6.28515625" style="2" customWidth="1"/>
    <col min="17" max="17" width="6.140625" style="2" customWidth="1"/>
    <col min="18" max="18" width="6.28515625" style="2" customWidth="1"/>
    <col min="19" max="19" width="6.42578125" style="2" customWidth="1"/>
    <col min="20" max="20" width="6.7109375" style="2" customWidth="1"/>
    <col min="21" max="21" width="6.140625" style="2" customWidth="1"/>
    <col min="22" max="22" width="6" style="2" customWidth="1"/>
    <col min="23" max="24" width="6.140625" style="2" customWidth="1"/>
    <col min="25" max="26" width="6.42578125" style="2" customWidth="1"/>
    <col min="27" max="27" width="6" style="2" customWidth="1"/>
    <col min="28" max="28" width="6.140625" style="2" customWidth="1"/>
    <col min="29" max="30" width="6" style="2" customWidth="1"/>
    <col min="31" max="32" width="6.28515625" style="2" customWidth="1"/>
    <col min="33" max="33" width="7.5703125" style="7" bestFit="1" customWidth="1"/>
    <col min="34" max="34" width="7.7109375" style="1" customWidth="1"/>
  </cols>
  <sheetData>
    <row r="1" spans="1:36" ht="20.100000000000001" customHeight="1" x14ac:dyDescent="0.2">
      <c r="A1" s="148" t="s">
        <v>200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50"/>
    </row>
    <row r="2" spans="1:36" s="4" customFormat="1" ht="20.100000000000001" customHeight="1" x14ac:dyDescent="0.2">
      <c r="A2" s="168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61"/>
      <c r="AG2" s="146"/>
      <c r="AH2" s="147"/>
    </row>
    <row r="3" spans="1:36" s="5" customFormat="1" ht="20.100000000000001" customHeight="1" x14ac:dyDescent="0.2">
      <c r="A3" s="168"/>
      <c r="B3" s="165">
        <v>1</v>
      </c>
      <c r="C3" s="165">
        <f>SUM(B3+1)</f>
        <v>2</v>
      </c>
      <c r="D3" s="165">
        <f t="shared" ref="D3:AD3" si="0">SUM(C3+1)</f>
        <v>3</v>
      </c>
      <c r="E3" s="165">
        <f t="shared" si="0"/>
        <v>4</v>
      </c>
      <c r="F3" s="165">
        <f t="shared" si="0"/>
        <v>5</v>
      </c>
      <c r="G3" s="165">
        <f t="shared" si="0"/>
        <v>6</v>
      </c>
      <c r="H3" s="165">
        <f t="shared" si="0"/>
        <v>7</v>
      </c>
      <c r="I3" s="165">
        <f t="shared" si="0"/>
        <v>8</v>
      </c>
      <c r="J3" s="165">
        <f t="shared" si="0"/>
        <v>9</v>
      </c>
      <c r="K3" s="165">
        <f t="shared" si="0"/>
        <v>10</v>
      </c>
      <c r="L3" s="165">
        <f t="shared" si="0"/>
        <v>11</v>
      </c>
      <c r="M3" s="165">
        <f t="shared" si="0"/>
        <v>12</v>
      </c>
      <c r="N3" s="165">
        <f t="shared" si="0"/>
        <v>13</v>
      </c>
      <c r="O3" s="165">
        <f t="shared" si="0"/>
        <v>14</v>
      </c>
      <c r="P3" s="165">
        <f t="shared" si="0"/>
        <v>15</v>
      </c>
      <c r="Q3" s="165">
        <f t="shared" si="0"/>
        <v>16</v>
      </c>
      <c r="R3" s="165">
        <f t="shared" si="0"/>
        <v>17</v>
      </c>
      <c r="S3" s="165">
        <f t="shared" si="0"/>
        <v>18</v>
      </c>
      <c r="T3" s="165">
        <f t="shared" si="0"/>
        <v>19</v>
      </c>
      <c r="U3" s="165">
        <f t="shared" si="0"/>
        <v>20</v>
      </c>
      <c r="V3" s="165">
        <f t="shared" si="0"/>
        <v>21</v>
      </c>
      <c r="W3" s="165">
        <f t="shared" si="0"/>
        <v>22</v>
      </c>
      <c r="X3" s="165">
        <f t="shared" si="0"/>
        <v>23</v>
      </c>
      <c r="Y3" s="165">
        <f t="shared" si="0"/>
        <v>24</v>
      </c>
      <c r="Z3" s="165">
        <f t="shared" si="0"/>
        <v>25</v>
      </c>
      <c r="AA3" s="165">
        <f t="shared" si="0"/>
        <v>26</v>
      </c>
      <c r="AB3" s="165">
        <f t="shared" si="0"/>
        <v>27</v>
      </c>
      <c r="AC3" s="165">
        <f t="shared" si="0"/>
        <v>28</v>
      </c>
      <c r="AD3" s="165">
        <f t="shared" si="0"/>
        <v>29</v>
      </c>
      <c r="AE3" s="169">
        <v>30</v>
      </c>
      <c r="AF3" s="166">
        <v>31</v>
      </c>
      <c r="AG3" s="113" t="s">
        <v>13</v>
      </c>
      <c r="AH3" s="108" t="s">
        <v>12</v>
      </c>
    </row>
    <row r="4" spans="1:36" s="5" customFormat="1" ht="20.100000000000001" customHeight="1" x14ac:dyDescent="0.2">
      <c r="A4" s="168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9"/>
      <c r="AF4" s="167"/>
      <c r="AG4" s="113" t="s">
        <v>11</v>
      </c>
      <c r="AH4" s="108" t="s">
        <v>11</v>
      </c>
    </row>
    <row r="5" spans="1:36" s="5" customFormat="1" x14ac:dyDescent="0.2">
      <c r="A5" s="57" t="s">
        <v>16</v>
      </c>
      <c r="B5" s="11">
        <v>99</v>
      </c>
      <c r="C5" s="11">
        <v>95</v>
      </c>
      <c r="D5" s="11">
        <v>98</v>
      </c>
      <c r="E5" s="11">
        <v>99</v>
      </c>
      <c r="F5" s="11">
        <v>98</v>
      </c>
      <c r="G5" s="11">
        <v>100</v>
      </c>
      <c r="H5" s="11">
        <v>100</v>
      </c>
      <c r="I5" s="11">
        <v>94</v>
      </c>
      <c r="J5" s="11">
        <v>95</v>
      </c>
      <c r="K5" s="11">
        <v>92</v>
      </c>
      <c r="L5" s="11">
        <v>99</v>
      </c>
      <c r="M5" s="11">
        <v>100</v>
      </c>
      <c r="N5" s="11">
        <v>96</v>
      </c>
      <c r="O5" s="11">
        <v>96</v>
      </c>
      <c r="P5" s="11">
        <v>98</v>
      </c>
      <c r="Q5" s="11">
        <v>92</v>
      </c>
      <c r="R5" s="11">
        <v>88</v>
      </c>
      <c r="S5" s="11">
        <v>100</v>
      </c>
      <c r="T5" s="11">
        <v>100</v>
      </c>
      <c r="U5" s="11">
        <v>98</v>
      </c>
      <c r="V5" s="11">
        <v>100</v>
      </c>
      <c r="W5" s="11">
        <v>99</v>
      </c>
      <c r="X5" s="11">
        <v>95</v>
      </c>
      <c r="Y5" s="11">
        <v>95</v>
      </c>
      <c r="Z5" s="11">
        <v>97</v>
      </c>
      <c r="AA5" s="11">
        <v>94</v>
      </c>
      <c r="AB5" s="11">
        <v>95</v>
      </c>
      <c r="AC5" s="11">
        <v>99</v>
      </c>
      <c r="AD5" s="11">
        <v>100</v>
      </c>
      <c r="AE5" s="11">
        <v>98</v>
      </c>
      <c r="AF5" s="11">
        <v>100</v>
      </c>
      <c r="AG5" s="14">
        <f>MAX(B5:AF5)</f>
        <v>100</v>
      </c>
      <c r="AH5" s="92">
        <f t="shared" ref="AH5" si="1">AVERAGE(B5:AF5)</f>
        <v>97.064516129032256</v>
      </c>
    </row>
    <row r="6" spans="1:36" x14ac:dyDescent="0.2">
      <c r="A6" s="57" t="s">
        <v>76</v>
      </c>
      <c r="B6" s="11">
        <v>69</v>
      </c>
      <c r="C6" s="11">
        <v>55</v>
      </c>
      <c r="D6" s="11">
        <v>70</v>
      </c>
      <c r="E6" s="11">
        <v>84</v>
      </c>
      <c r="F6" s="11">
        <v>67</v>
      </c>
      <c r="G6" s="11">
        <v>81</v>
      </c>
      <c r="H6" s="11">
        <v>78</v>
      </c>
      <c r="I6" s="11">
        <v>75</v>
      </c>
      <c r="J6" s="11">
        <v>62</v>
      </c>
      <c r="K6" s="11">
        <v>72</v>
      </c>
      <c r="L6" s="11">
        <v>66</v>
      </c>
      <c r="M6" s="11">
        <v>74</v>
      </c>
      <c r="N6" s="11">
        <v>81</v>
      </c>
      <c r="O6" s="11">
        <v>79</v>
      </c>
      <c r="P6" s="11">
        <v>61</v>
      </c>
      <c r="Q6" s="11">
        <v>70</v>
      </c>
      <c r="R6" s="11">
        <v>63</v>
      </c>
      <c r="S6" s="11">
        <v>69</v>
      </c>
      <c r="T6" s="11">
        <v>71</v>
      </c>
      <c r="U6" s="11">
        <v>83</v>
      </c>
      <c r="V6" s="11">
        <v>68</v>
      </c>
      <c r="W6" s="11">
        <v>60</v>
      </c>
      <c r="X6" s="11">
        <v>49</v>
      </c>
      <c r="Y6" s="11">
        <v>78</v>
      </c>
      <c r="Z6" s="11">
        <v>84</v>
      </c>
      <c r="AA6" s="11">
        <v>90</v>
      </c>
      <c r="AB6" s="11">
        <v>89</v>
      </c>
      <c r="AC6" s="11">
        <v>94</v>
      </c>
      <c r="AD6" s="11">
        <v>89</v>
      </c>
      <c r="AE6" s="11">
        <v>96</v>
      </c>
      <c r="AF6" s="11">
        <v>94</v>
      </c>
      <c r="AG6" s="14">
        <f>MAX(B6:AF6)</f>
        <v>96</v>
      </c>
      <c r="AH6" s="92">
        <f t="shared" ref="AH6" si="2">AVERAGE(B6:AF6)</f>
        <v>74.870967741935488</v>
      </c>
    </row>
    <row r="7" spans="1:36" x14ac:dyDescent="0.2">
      <c r="A7" s="57" t="s">
        <v>216</v>
      </c>
      <c r="B7" s="11">
        <v>80</v>
      </c>
      <c r="C7" s="11">
        <v>81</v>
      </c>
      <c r="D7" s="11">
        <v>96</v>
      </c>
      <c r="E7" s="11">
        <v>98</v>
      </c>
      <c r="F7" s="11">
        <v>87</v>
      </c>
      <c r="G7" s="11">
        <v>89</v>
      </c>
      <c r="H7" s="11">
        <v>89</v>
      </c>
      <c r="I7" s="11">
        <v>94</v>
      </c>
      <c r="J7" s="11">
        <v>96</v>
      </c>
      <c r="K7" s="11">
        <v>91</v>
      </c>
      <c r="L7" s="11">
        <v>72</v>
      </c>
      <c r="M7" s="11">
        <v>80</v>
      </c>
      <c r="N7" s="11">
        <v>95</v>
      </c>
      <c r="O7" s="11">
        <v>94</v>
      </c>
      <c r="P7" s="11">
        <v>88</v>
      </c>
      <c r="Q7" s="11">
        <v>75</v>
      </c>
      <c r="R7" s="11">
        <v>75</v>
      </c>
      <c r="S7" s="11">
        <v>70</v>
      </c>
      <c r="T7" s="11">
        <v>93</v>
      </c>
      <c r="U7" s="11">
        <v>90</v>
      </c>
      <c r="V7" s="11">
        <v>84</v>
      </c>
      <c r="W7" s="11">
        <v>78</v>
      </c>
      <c r="X7" s="11">
        <v>63</v>
      </c>
      <c r="Y7" s="11">
        <v>67</v>
      </c>
      <c r="Z7" s="11">
        <v>96</v>
      </c>
      <c r="AA7" s="11">
        <v>88</v>
      </c>
      <c r="AB7" s="11">
        <v>99</v>
      </c>
      <c r="AC7" s="11">
        <v>98</v>
      </c>
      <c r="AD7" s="11">
        <v>99</v>
      </c>
      <c r="AE7" s="11">
        <v>99</v>
      </c>
      <c r="AF7" s="11">
        <v>97</v>
      </c>
      <c r="AG7" s="14">
        <f>MAX(B7:AF7)</f>
        <v>99</v>
      </c>
      <c r="AH7"/>
    </row>
    <row r="8" spans="1:36" x14ac:dyDescent="0.2">
      <c r="A8" s="57" t="s">
        <v>134</v>
      </c>
      <c r="B8" s="11" t="s">
        <v>189</v>
      </c>
      <c r="C8" s="11" t="s">
        <v>189</v>
      </c>
      <c r="D8" s="11" t="s">
        <v>189</v>
      </c>
      <c r="E8" s="11" t="s">
        <v>189</v>
      </c>
      <c r="F8" s="11" t="s">
        <v>189</v>
      </c>
      <c r="G8" s="11" t="s">
        <v>189</v>
      </c>
      <c r="H8" s="11" t="s">
        <v>189</v>
      </c>
      <c r="I8" s="11" t="s">
        <v>189</v>
      </c>
      <c r="J8" s="11" t="s">
        <v>189</v>
      </c>
      <c r="K8" s="11" t="s">
        <v>189</v>
      </c>
      <c r="L8" s="11" t="s">
        <v>189</v>
      </c>
      <c r="M8" s="11" t="s">
        <v>189</v>
      </c>
      <c r="N8" s="11" t="s">
        <v>189</v>
      </c>
      <c r="O8" s="11" t="s">
        <v>189</v>
      </c>
      <c r="P8" s="11" t="s">
        <v>189</v>
      </c>
      <c r="Q8" s="11" t="s">
        <v>189</v>
      </c>
      <c r="R8" s="11" t="s">
        <v>189</v>
      </c>
      <c r="S8" s="11" t="s">
        <v>189</v>
      </c>
      <c r="T8" s="11" t="s">
        <v>189</v>
      </c>
      <c r="U8" s="11" t="s">
        <v>189</v>
      </c>
      <c r="V8" s="11" t="s">
        <v>189</v>
      </c>
      <c r="W8" s="11" t="s">
        <v>189</v>
      </c>
      <c r="X8" s="11" t="s">
        <v>189</v>
      </c>
      <c r="Y8" s="11" t="s">
        <v>189</v>
      </c>
      <c r="Z8" s="11" t="s">
        <v>189</v>
      </c>
      <c r="AA8" s="11" t="s">
        <v>189</v>
      </c>
      <c r="AB8" s="11" t="s">
        <v>189</v>
      </c>
      <c r="AC8" s="11" t="s">
        <v>189</v>
      </c>
      <c r="AD8" s="11" t="s">
        <v>189</v>
      </c>
      <c r="AE8" s="11" t="s">
        <v>189</v>
      </c>
      <c r="AF8" s="11" t="s">
        <v>189</v>
      </c>
      <c r="AG8" s="14" t="s">
        <v>189</v>
      </c>
      <c r="AH8" s="92" t="s">
        <v>189</v>
      </c>
    </row>
    <row r="9" spans="1:36" x14ac:dyDescent="0.2">
      <c r="A9" s="57" t="s">
        <v>0</v>
      </c>
      <c r="B9" s="11">
        <v>78</v>
      </c>
      <c r="C9" s="11">
        <v>75</v>
      </c>
      <c r="D9" s="11">
        <v>83</v>
      </c>
      <c r="E9" s="11">
        <v>83</v>
      </c>
      <c r="F9" s="11">
        <v>81</v>
      </c>
      <c r="G9" s="11">
        <v>81</v>
      </c>
      <c r="H9" s="11">
        <v>79</v>
      </c>
      <c r="I9" s="11">
        <v>77</v>
      </c>
      <c r="J9" s="11">
        <v>76</v>
      </c>
      <c r="K9" s="11">
        <v>81</v>
      </c>
      <c r="L9" s="11">
        <v>79</v>
      </c>
      <c r="M9" s="11">
        <v>76</v>
      </c>
      <c r="N9" s="11">
        <v>78</v>
      </c>
      <c r="O9" s="11">
        <v>78</v>
      </c>
      <c r="P9" s="11">
        <v>79</v>
      </c>
      <c r="Q9" s="11">
        <v>81</v>
      </c>
      <c r="R9" s="11">
        <v>73</v>
      </c>
      <c r="S9" s="11">
        <v>76</v>
      </c>
      <c r="T9" s="11">
        <v>81</v>
      </c>
      <c r="U9" s="11">
        <v>83</v>
      </c>
      <c r="V9" s="11">
        <v>78</v>
      </c>
      <c r="W9" s="11">
        <v>80</v>
      </c>
      <c r="X9" s="11">
        <v>77</v>
      </c>
      <c r="Y9" s="11">
        <v>79</v>
      </c>
      <c r="Z9" s="11">
        <v>81</v>
      </c>
      <c r="AA9" s="11">
        <v>82</v>
      </c>
      <c r="AB9" s="11">
        <v>80</v>
      </c>
      <c r="AC9" s="11">
        <v>82</v>
      </c>
      <c r="AD9" s="11">
        <v>81</v>
      </c>
      <c r="AE9" s="11">
        <v>84</v>
      </c>
      <c r="AF9" s="11">
        <v>84</v>
      </c>
      <c r="AG9" s="14">
        <f t="shared" ref="AG9:AG24" si="3">MAX(B9:AF9)</f>
        <v>84</v>
      </c>
      <c r="AH9" s="92">
        <f t="shared" ref="AH9:AH24" si="4">AVERAGE(B9:AF9)</f>
        <v>79.548387096774192</v>
      </c>
      <c r="AJ9" s="12" t="s">
        <v>21</v>
      </c>
    </row>
    <row r="10" spans="1:36" x14ac:dyDescent="0.2">
      <c r="A10" s="57" t="s">
        <v>1</v>
      </c>
      <c r="B10" s="11" t="s">
        <v>189</v>
      </c>
      <c r="C10" s="11" t="s">
        <v>189</v>
      </c>
      <c r="D10" s="11">
        <v>84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80</v>
      </c>
      <c r="AB10" s="11">
        <v>71</v>
      </c>
      <c r="AC10" s="11" t="s">
        <v>189</v>
      </c>
      <c r="AD10" s="11" t="s">
        <v>189</v>
      </c>
      <c r="AE10" s="11" t="s">
        <v>189</v>
      </c>
      <c r="AF10" s="11">
        <v>83</v>
      </c>
      <c r="AG10" s="14">
        <f t="shared" si="3"/>
        <v>84</v>
      </c>
      <c r="AH10" s="92">
        <f t="shared" si="4"/>
        <v>79.5</v>
      </c>
      <c r="AI10" s="12" t="s">
        <v>21</v>
      </c>
      <c r="AJ10" s="12" t="s">
        <v>21</v>
      </c>
    </row>
    <row r="11" spans="1:36" x14ac:dyDescent="0.2">
      <c r="A11" s="57" t="s">
        <v>18</v>
      </c>
      <c r="B11" s="11">
        <v>99</v>
      </c>
      <c r="C11" s="11">
        <v>100</v>
      </c>
      <c r="D11" s="11">
        <v>100</v>
      </c>
      <c r="E11" s="11">
        <v>99</v>
      </c>
      <c r="F11" s="11">
        <v>99</v>
      </c>
      <c r="G11" s="11">
        <v>100</v>
      </c>
      <c r="H11" s="11">
        <v>100</v>
      </c>
      <c r="I11" s="11">
        <v>100</v>
      </c>
      <c r="J11" s="11">
        <v>100</v>
      </c>
      <c r="K11" s="11">
        <v>99</v>
      </c>
      <c r="L11" s="11">
        <v>99</v>
      </c>
      <c r="M11" s="11">
        <v>98</v>
      </c>
      <c r="N11" s="11">
        <v>99</v>
      </c>
      <c r="O11" s="11">
        <v>93</v>
      </c>
      <c r="P11" s="11">
        <v>99</v>
      </c>
      <c r="Q11" s="11">
        <v>84</v>
      </c>
      <c r="R11" s="11">
        <v>85</v>
      </c>
      <c r="S11" s="11">
        <v>93</v>
      </c>
      <c r="T11" s="11">
        <v>97</v>
      </c>
      <c r="U11" s="11">
        <v>99</v>
      </c>
      <c r="V11" s="11">
        <v>94</v>
      </c>
      <c r="W11" s="11">
        <v>97</v>
      </c>
      <c r="X11" s="11">
        <v>91</v>
      </c>
      <c r="Y11" s="11">
        <v>99</v>
      </c>
      <c r="Z11" s="11">
        <v>99</v>
      </c>
      <c r="AA11" s="11">
        <v>98</v>
      </c>
      <c r="AB11" s="11">
        <v>98</v>
      </c>
      <c r="AC11" s="11">
        <v>100</v>
      </c>
      <c r="AD11" s="11">
        <v>100</v>
      </c>
      <c r="AE11" s="11">
        <v>99</v>
      </c>
      <c r="AF11" s="11">
        <v>100</v>
      </c>
      <c r="AG11" s="14">
        <f t="shared" si="3"/>
        <v>100</v>
      </c>
      <c r="AH11" s="92">
        <f t="shared" si="4"/>
        <v>97.322580645161295</v>
      </c>
    </row>
    <row r="12" spans="1:36" x14ac:dyDescent="0.2">
      <c r="A12" s="57" t="s">
        <v>2</v>
      </c>
      <c r="B12" s="11">
        <v>98</v>
      </c>
      <c r="C12" s="11">
        <v>95</v>
      </c>
      <c r="D12" s="11">
        <v>96</v>
      </c>
      <c r="E12" s="11">
        <v>95</v>
      </c>
      <c r="F12" s="11">
        <v>96</v>
      </c>
      <c r="G12" s="11">
        <v>94</v>
      </c>
      <c r="H12" s="11">
        <v>97</v>
      </c>
      <c r="I12" s="11">
        <v>74</v>
      </c>
      <c r="J12" s="11">
        <v>70</v>
      </c>
      <c r="K12" s="11">
        <v>76</v>
      </c>
      <c r="L12" s="11">
        <v>97</v>
      </c>
      <c r="M12" s="11">
        <v>97</v>
      </c>
      <c r="N12" s="11">
        <v>97</v>
      </c>
      <c r="O12" s="11">
        <v>96</v>
      </c>
      <c r="P12" s="11">
        <v>97</v>
      </c>
      <c r="Q12" s="11">
        <v>96</v>
      </c>
      <c r="R12" s="11">
        <v>97</v>
      </c>
      <c r="S12" s="11">
        <v>93</v>
      </c>
      <c r="T12" s="11">
        <v>97</v>
      </c>
      <c r="U12" s="11">
        <v>97</v>
      </c>
      <c r="V12" s="11">
        <v>98</v>
      </c>
      <c r="W12" s="11">
        <v>98</v>
      </c>
      <c r="X12" s="11">
        <v>97</v>
      </c>
      <c r="Y12" s="11">
        <v>93</v>
      </c>
      <c r="Z12" s="11">
        <v>97</v>
      </c>
      <c r="AA12" s="11">
        <v>97</v>
      </c>
      <c r="AB12" s="11">
        <v>93</v>
      </c>
      <c r="AC12" s="11">
        <v>97</v>
      </c>
      <c r="AD12" s="11">
        <v>97</v>
      </c>
      <c r="AE12" s="11">
        <v>98</v>
      </c>
      <c r="AF12" s="11">
        <v>97</v>
      </c>
      <c r="AG12" s="14">
        <f t="shared" si="3"/>
        <v>98</v>
      </c>
      <c r="AH12" s="92">
        <f t="shared" si="4"/>
        <v>94.096774193548384</v>
      </c>
    </row>
    <row r="13" spans="1:36" x14ac:dyDescent="0.2">
      <c r="A13" s="57" t="s">
        <v>135</v>
      </c>
      <c r="B13" s="11">
        <v>88</v>
      </c>
      <c r="C13" s="11">
        <v>74</v>
      </c>
      <c r="D13" s="11">
        <v>95</v>
      </c>
      <c r="E13" s="11">
        <v>95</v>
      </c>
      <c r="F13" s="11">
        <v>96</v>
      </c>
      <c r="G13" s="11">
        <v>93</v>
      </c>
      <c r="H13" s="11">
        <v>84</v>
      </c>
      <c r="I13" s="11">
        <v>93</v>
      </c>
      <c r="J13" s="11">
        <v>92</v>
      </c>
      <c r="K13" s="11">
        <v>92</v>
      </c>
      <c r="L13" s="11">
        <v>94</v>
      </c>
      <c r="M13" s="11">
        <v>87</v>
      </c>
      <c r="N13" s="11">
        <v>93</v>
      </c>
      <c r="O13" s="11">
        <v>88</v>
      </c>
      <c r="P13" s="11">
        <v>83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4">
        <f t="shared" si="3"/>
        <v>96</v>
      </c>
      <c r="AH13" s="92">
        <f t="shared" si="4"/>
        <v>89.8</v>
      </c>
      <c r="AI13" s="12" t="s">
        <v>21</v>
      </c>
    </row>
    <row r="14" spans="1:36" x14ac:dyDescent="0.2">
      <c r="A14" s="57" t="s">
        <v>17</v>
      </c>
      <c r="B14" s="11">
        <v>76</v>
      </c>
      <c r="C14" s="11">
        <v>74</v>
      </c>
      <c r="D14" s="11">
        <v>82</v>
      </c>
      <c r="E14" s="11">
        <v>86</v>
      </c>
      <c r="F14" s="11">
        <v>85</v>
      </c>
      <c r="G14" s="11">
        <v>85</v>
      </c>
      <c r="H14" s="11">
        <v>84</v>
      </c>
      <c r="I14" s="11">
        <v>77</v>
      </c>
      <c r="J14" s="11">
        <v>76</v>
      </c>
      <c r="K14" s="11">
        <v>85</v>
      </c>
      <c r="L14" s="11">
        <v>73</v>
      </c>
      <c r="M14" s="11">
        <v>73</v>
      </c>
      <c r="N14" s="11">
        <v>75</v>
      </c>
      <c r="O14" s="11">
        <v>71</v>
      </c>
      <c r="P14" s="11">
        <v>84</v>
      </c>
      <c r="Q14" s="11">
        <v>78</v>
      </c>
      <c r="R14" s="11">
        <v>64</v>
      </c>
      <c r="S14" s="11">
        <v>70</v>
      </c>
      <c r="T14" s="11">
        <v>80</v>
      </c>
      <c r="U14" s="11">
        <v>85</v>
      </c>
      <c r="V14" s="11">
        <v>81</v>
      </c>
      <c r="W14" s="11">
        <v>76</v>
      </c>
      <c r="X14" s="11">
        <v>77</v>
      </c>
      <c r="Y14" s="11">
        <v>77</v>
      </c>
      <c r="Z14" s="11">
        <v>81</v>
      </c>
      <c r="AA14" s="11">
        <v>79</v>
      </c>
      <c r="AB14" s="11">
        <v>74</v>
      </c>
      <c r="AC14" s="11">
        <v>79</v>
      </c>
      <c r="AD14" s="11">
        <v>84</v>
      </c>
      <c r="AE14" s="11">
        <v>82</v>
      </c>
      <c r="AF14" s="11">
        <v>81</v>
      </c>
      <c r="AG14" s="14">
        <f t="shared" si="3"/>
        <v>86</v>
      </c>
      <c r="AH14" s="92">
        <f t="shared" si="4"/>
        <v>78.516129032258064</v>
      </c>
      <c r="AJ14" t="s">
        <v>21</v>
      </c>
    </row>
    <row r="15" spans="1:36" x14ac:dyDescent="0.2">
      <c r="A15" s="57" t="s">
        <v>136</v>
      </c>
      <c r="B15" s="11">
        <v>97</v>
      </c>
      <c r="C15" s="11">
        <v>95</v>
      </c>
      <c r="D15" s="11">
        <v>93</v>
      </c>
      <c r="E15" s="11">
        <v>99</v>
      </c>
      <c r="F15" s="11">
        <v>96</v>
      </c>
      <c r="G15" s="11">
        <v>94</v>
      </c>
      <c r="H15" s="11">
        <v>96</v>
      </c>
      <c r="I15" s="11">
        <v>96</v>
      </c>
      <c r="J15" s="11">
        <v>97</v>
      </c>
      <c r="K15" s="11">
        <v>93</v>
      </c>
      <c r="L15" s="11">
        <v>93</v>
      </c>
      <c r="M15" s="11">
        <v>96</v>
      </c>
      <c r="N15" s="11">
        <v>96</v>
      </c>
      <c r="O15" s="11">
        <v>96</v>
      </c>
      <c r="P15" s="11">
        <v>97</v>
      </c>
      <c r="Q15" s="11">
        <v>93</v>
      </c>
      <c r="R15" s="11">
        <v>92</v>
      </c>
      <c r="S15" s="11">
        <v>88</v>
      </c>
      <c r="T15" s="11">
        <v>91</v>
      </c>
      <c r="U15" s="11">
        <v>99</v>
      </c>
      <c r="V15" s="11">
        <v>98</v>
      </c>
      <c r="W15" s="11">
        <v>91</v>
      </c>
      <c r="X15" s="11">
        <v>86</v>
      </c>
      <c r="Y15" s="11">
        <v>78</v>
      </c>
      <c r="Z15" s="11">
        <v>90</v>
      </c>
      <c r="AA15" s="11">
        <v>92</v>
      </c>
      <c r="AB15" s="11">
        <v>98</v>
      </c>
      <c r="AC15" s="11">
        <v>98</v>
      </c>
      <c r="AD15" s="11">
        <v>97</v>
      </c>
      <c r="AE15" s="11">
        <v>99</v>
      </c>
      <c r="AF15" s="11">
        <v>99</v>
      </c>
      <c r="AG15" s="14">
        <f t="shared" si="3"/>
        <v>99</v>
      </c>
      <c r="AH15" s="92">
        <f t="shared" si="4"/>
        <v>94.290322580645167</v>
      </c>
      <c r="AI15" s="12" t="s">
        <v>21</v>
      </c>
    </row>
    <row r="16" spans="1:36" x14ac:dyDescent="0.2">
      <c r="A16" s="57" t="s">
        <v>137</v>
      </c>
      <c r="B16" s="11">
        <v>85</v>
      </c>
      <c r="C16" s="11">
        <v>80</v>
      </c>
      <c r="D16" s="11">
        <v>83</v>
      </c>
      <c r="E16" s="11">
        <v>88</v>
      </c>
      <c r="F16" s="11">
        <v>85</v>
      </c>
      <c r="G16" s="11">
        <v>84</v>
      </c>
      <c r="H16" s="11">
        <v>84</v>
      </c>
      <c r="I16" s="11">
        <v>84</v>
      </c>
      <c r="J16" s="11">
        <v>79</v>
      </c>
      <c r="K16" s="11">
        <v>81</v>
      </c>
      <c r="L16" s="11">
        <v>80</v>
      </c>
      <c r="M16" s="11">
        <v>80</v>
      </c>
      <c r="N16" s="11">
        <v>86</v>
      </c>
      <c r="O16" s="11">
        <v>86</v>
      </c>
      <c r="P16" s="11">
        <v>87</v>
      </c>
      <c r="Q16" s="11">
        <v>81</v>
      </c>
      <c r="R16" s="11">
        <v>74</v>
      </c>
      <c r="S16" s="11">
        <v>72</v>
      </c>
      <c r="T16" s="11">
        <v>80</v>
      </c>
      <c r="U16" s="11">
        <v>88</v>
      </c>
      <c r="V16" s="11">
        <v>87</v>
      </c>
      <c r="W16" s="11">
        <v>84</v>
      </c>
      <c r="X16" s="11">
        <v>83</v>
      </c>
      <c r="Y16" s="11">
        <v>81</v>
      </c>
      <c r="Z16" s="11">
        <v>80</v>
      </c>
      <c r="AA16" s="11">
        <v>87</v>
      </c>
      <c r="AB16" s="11">
        <v>84</v>
      </c>
      <c r="AC16" s="11">
        <v>90</v>
      </c>
      <c r="AD16" s="11">
        <v>89</v>
      </c>
      <c r="AE16" s="11">
        <v>90</v>
      </c>
      <c r="AF16" s="11">
        <v>88</v>
      </c>
      <c r="AG16" s="14">
        <f t="shared" si="3"/>
        <v>90</v>
      </c>
      <c r="AH16" s="92">
        <f t="shared" si="4"/>
        <v>83.548387096774192</v>
      </c>
      <c r="AJ16" t="s">
        <v>21</v>
      </c>
    </row>
    <row r="17" spans="1:36" x14ac:dyDescent="0.2">
      <c r="A17" s="57" t="s">
        <v>112</v>
      </c>
      <c r="B17" s="11">
        <v>91</v>
      </c>
      <c r="C17" s="11">
        <v>77</v>
      </c>
      <c r="D17" s="11">
        <v>91</v>
      </c>
      <c r="E17" s="11">
        <v>94</v>
      </c>
      <c r="F17" s="11">
        <v>90</v>
      </c>
      <c r="G17" s="11">
        <v>91</v>
      </c>
      <c r="H17" s="11" t="s">
        <v>189</v>
      </c>
      <c r="I17" s="11">
        <v>74</v>
      </c>
      <c r="J17" s="11">
        <v>74</v>
      </c>
      <c r="K17" s="11">
        <v>84</v>
      </c>
      <c r="L17" s="11">
        <v>86</v>
      </c>
      <c r="M17" s="11">
        <v>89</v>
      </c>
      <c r="N17" s="11">
        <v>90</v>
      </c>
      <c r="O17" s="11">
        <v>85</v>
      </c>
      <c r="P17" s="11">
        <v>84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>
        <f t="shared" si="3"/>
        <v>94</v>
      </c>
      <c r="AH17" s="92">
        <f t="shared" si="4"/>
        <v>85.714285714285708</v>
      </c>
    </row>
    <row r="18" spans="1:36" x14ac:dyDescent="0.2">
      <c r="A18" s="57" t="s">
        <v>214</v>
      </c>
      <c r="B18" s="11" t="s">
        <v>189</v>
      </c>
      <c r="C18" s="11" t="s">
        <v>189</v>
      </c>
      <c r="D18" s="11" t="s">
        <v>189</v>
      </c>
      <c r="E18" s="11" t="s">
        <v>189</v>
      </c>
      <c r="F18" s="11" t="s">
        <v>189</v>
      </c>
      <c r="G18" s="11" t="s">
        <v>189</v>
      </c>
      <c r="H18" s="11" t="s">
        <v>189</v>
      </c>
      <c r="I18" s="11" t="s">
        <v>189</v>
      </c>
      <c r="J18" s="11" t="s">
        <v>189</v>
      </c>
      <c r="K18" s="11" t="s">
        <v>189</v>
      </c>
      <c r="L18" s="11" t="s">
        <v>189</v>
      </c>
      <c r="M18" s="11" t="s">
        <v>189</v>
      </c>
      <c r="N18" s="11" t="s">
        <v>189</v>
      </c>
      <c r="O18" s="11" t="s">
        <v>189</v>
      </c>
      <c r="P18" s="11" t="s">
        <v>189</v>
      </c>
      <c r="Q18" s="11" t="s">
        <v>189</v>
      </c>
      <c r="R18" s="11" t="s">
        <v>189</v>
      </c>
      <c r="S18" s="11" t="s">
        <v>189</v>
      </c>
      <c r="T18" s="11" t="s">
        <v>189</v>
      </c>
      <c r="U18" s="11" t="s">
        <v>189</v>
      </c>
      <c r="V18" s="11" t="s">
        <v>189</v>
      </c>
      <c r="W18" s="11" t="s">
        <v>189</v>
      </c>
      <c r="X18" s="11" t="s">
        <v>189</v>
      </c>
      <c r="Y18" s="11" t="s">
        <v>189</v>
      </c>
      <c r="Z18" s="11" t="s">
        <v>189</v>
      </c>
      <c r="AA18" s="11" t="s">
        <v>189</v>
      </c>
      <c r="AB18" s="11" t="s">
        <v>189</v>
      </c>
      <c r="AC18" s="11" t="s">
        <v>189</v>
      </c>
      <c r="AD18" s="11" t="s">
        <v>189</v>
      </c>
      <c r="AE18" s="11" t="s">
        <v>189</v>
      </c>
      <c r="AF18" s="11" t="s">
        <v>189</v>
      </c>
      <c r="AG18" s="14" t="s">
        <v>189</v>
      </c>
      <c r="AH18" s="92" t="s">
        <v>189</v>
      </c>
    </row>
    <row r="19" spans="1:36" x14ac:dyDescent="0.2">
      <c r="A19" s="57" t="s">
        <v>3</v>
      </c>
      <c r="B19" s="11">
        <v>87</v>
      </c>
      <c r="C19" s="11">
        <v>85</v>
      </c>
      <c r="D19" s="11">
        <v>93</v>
      </c>
      <c r="E19" s="11">
        <v>95</v>
      </c>
      <c r="F19" s="11">
        <v>87</v>
      </c>
      <c r="G19" s="11">
        <v>83</v>
      </c>
      <c r="H19" s="11">
        <v>90</v>
      </c>
      <c r="I19" s="11">
        <v>93</v>
      </c>
      <c r="J19" s="11">
        <v>93</v>
      </c>
      <c r="K19" s="11">
        <v>91</v>
      </c>
      <c r="L19" s="11">
        <v>77</v>
      </c>
      <c r="M19" s="11">
        <v>95</v>
      </c>
      <c r="N19" s="11">
        <v>95</v>
      </c>
      <c r="O19" s="11">
        <v>95</v>
      </c>
      <c r="P19" s="11">
        <v>93</v>
      </c>
      <c r="Q19" s="11">
        <v>71</v>
      </c>
      <c r="R19" s="11">
        <v>80</v>
      </c>
      <c r="S19" s="11">
        <v>72</v>
      </c>
      <c r="T19" s="11">
        <v>88</v>
      </c>
      <c r="U19" s="11">
        <v>93</v>
      </c>
      <c r="V19" s="11">
        <v>92</v>
      </c>
      <c r="W19" s="11">
        <v>80</v>
      </c>
      <c r="X19" s="11">
        <v>69</v>
      </c>
      <c r="Y19" s="11">
        <v>67</v>
      </c>
      <c r="Z19" s="11">
        <v>75</v>
      </c>
      <c r="AA19" s="11">
        <v>94</v>
      </c>
      <c r="AB19" s="11">
        <v>97</v>
      </c>
      <c r="AC19" s="11">
        <v>96</v>
      </c>
      <c r="AD19" s="11">
        <v>94</v>
      </c>
      <c r="AE19" s="11">
        <v>96</v>
      </c>
      <c r="AF19" s="11">
        <v>94</v>
      </c>
      <c r="AG19" s="14">
        <f t="shared" si="3"/>
        <v>97</v>
      </c>
      <c r="AH19" s="92">
        <f t="shared" si="4"/>
        <v>87.41935483870968</v>
      </c>
      <c r="AI19" s="12" t="s">
        <v>21</v>
      </c>
      <c r="AJ19" s="12" t="s">
        <v>21</v>
      </c>
    </row>
    <row r="20" spans="1:36" x14ac:dyDescent="0.2">
      <c r="A20" s="57" t="s">
        <v>138</v>
      </c>
      <c r="B20" s="11">
        <v>99</v>
      </c>
      <c r="C20" s="11">
        <v>97</v>
      </c>
      <c r="D20" s="11">
        <v>98</v>
      </c>
      <c r="E20" s="11">
        <v>98</v>
      </c>
      <c r="F20" s="11">
        <v>99</v>
      </c>
      <c r="G20" s="11">
        <v>99</v>
      </c>
      <c r="H20" s="11">
        <v>100</v>
      </c>
      <c r="I20" s="11">
        <v>90</v>
      </c>
      <c r="J20" s="11">
        <v>93</v>
      </c>
      <c r="K20" s="11">
        <v>95</v>
      </c>
      <c r="L20" s="11">
        <v>100</v>
      </c>
      <c r="M20" s="11">
        <v>99</v>
      </c>
      <c r="N20" s="11">
        <v>98</v>
      </c>
      <c r="O20" s="11">
        <v>96</v>
      </c>
      <c r="P20" s="11">
        <v>94</v>
      </c>
      <c r="Q20" s="11">
        <v>93</v>
      </c>
      <c r="R20" s="11">
        <v>80</v>
      </c>
      <c r="S20" s="11">
        <v>87</v>
      </c>
      <c r="T20" s="11">
        <v>98</v>
      </c>
      <c r="U20" s="11">
        <v>99</v>
      </c>
      <c r="V20" s="11">
        <v>96</v>
      </c>
      <c r="W20" s="11">
        <v>95</v>
      </c>
      <c r="X20" s="11">
        <v>97</v>
      </c>
      <c r="Y20" s="11">
        <v>96</v>
      </c>
      <c r="Z20" s="11">
        <v>95</v>
      </c>
      <c r="AA20" s="11">
        <v>95</v>
      </c>
      <c r="AB20" s="11">
        <v>99</v>
      </c>
      <c r="AC20" s="11">
        <v>100</v>
      </c>
      <c r="AD20" s="11">
        <v>100</v>
      </c>
      <c r="AE20" s="11">
        <v>98</v>
      </c>
      <c r="AF20" s="11">
        <v>100</v>
      </c>
      <c r="AG20" s="14">
        <f t="shared" si="3"/>
        <v>100</v>
      </c>
      <c r="AH20" s="92">
        <f t="shared" si="4"/>
        <v>96.225806451612897</v>
      </c>
    </row>
    <row r="21" spans="1:36" x14ac:dyDescent="0.2">
      <c r="A21" s="57" t="s">
        <v>4</v>
      </c>
      <c r="B21" s="11">
        <v>98</v>
      </c>
      <c r="C21" s="11">
        <v>94</v>
      </c>
      <c r="D21" s="11">
        <v>99</v>
      </c>
      <c r="E21" s="11">
        <v>99</v>
      </c>
      <c r="F21" s="11">
        <v>97</v>
      </c>
      <c r="G21" s="11">
        <v>96</v>
      </c>
      <c r="H21" s="11">
        <v>94</v>
      </c>
      <c r="I21" s="11">
        <v>91</v>
      </c>
      <c r="J21" s="11">
        <v>96</v>
      </c>
      <c r="K21" s="11">
        <v>94</v>
      </c>
      <c r="L21" s="11">
        <v>97</v>
      </c>
      <c r="M21" s="11">
        <v>95</v>
      </c>
      <c r="N21" s="11">
        <v>97</v>
      </c>
      <c r="O21" s="11">
        <v>93</v>
      </c>
      <c r="P21" s="11">
        <v>98</v>
      </c>
      <c r="Q21" s="11">
        <v>96</v>
      </c>
      <c r="R21" s="11">
        <v>88</v>
      </c>
      <c r="S21" s="11">
        <v>94</v>
      </c>
      <c r="T21" s="11">
        <v>89</v>
      </c>
      <c r="U21" s="11">
        <v>97</v>
      </c>
      <c r="V21" s="11">
        <v>98</v>
      </c>
      <c r="W21" s="11">
        <v>97</v>
      </c>
      <c r="X21" s="11">
        <v>97</v>
      </c>
      <c r="Y21" s="11">
        <v>96</v>
      </c>
      <c r="Z21" s="11">
        <v>95</v>
      </c>
      <c r="AA21" s="11">
        <v>97</v>
      </c>
      <c r="AB21" s="11">
        <v>96</v>
      </c>
      <c r="AC21" s="11">
        <v>98</v>
      </c>
      <c r="AD21" s="11">
        <v>97</v>
      </c>
      <c r="AE21" s="11">
        <v>98</v>
      </c>
      <c r="AF21" s="11">
        <v>96</v>
      </c>
      <c r="AG21" s="14">
        <f t="shared" si="3"/>
        <v>99</v>
      </c>
      <c r="AH21" s="92">
        <f t="shared" si="4"/>
        <v>95.709677419354833</v>
      </c>
    </row>
    <row r="22" spans="1:36" x14ac:dyDescent="0.2">
      <c r="A22" s="57" t="s">
        <v>125</v>
      </c>
      <c r="B22" s="11">
        <v>100</v>
      </c>
      <c r="C22" s="11">
        <v>100</v>
      </c>
      <c r="D22" s="11">
        <v>100</v>
      </c>
      <c r="E22" s="11">
        <v>100</v>
      </c>
      <c r="F22" s="11">
        <v>100</v>
      </c>
      <c r="G22" s="11">
        <v>100</v>
      </c>
      <c r="H22" s="11">
        <v>100</v>
      </c>
      <c r="I22" s="11">
        <v>100</v>
      </c>
      <c r="J22" s="11">
        <v>89</v>
      </c>
      <c r="K22" s="11">
        <v>100</v>
      </c>
      <c r="L22" s="11">
        <v>100</v>
      </c>
      <c r="M22" s="11">
        <v>100</v>
      </c>
      <c r="N22" s="11">
        <v>100</v>
      </c>
      <c r="O22" s="11">
        <v>100</v>
      </c>
      <c r="P22" s="11">
        <v>100</v>
      </c>
      <c r="Q22" s="11">
        <v>100</v>
      </c>
      <c r="R22" s="11">
        <v>100</v>
      </c>
      <c r="S22" s="11">
        <v>100</v>
      </c>
      <c r="T22" s="11">
        <v>100</v>
      </c>
      <c r="U22" s="11">
        <v>100</v>
      </c>
      <c r="V22" s="11">
        <v>100</v>
      </c>
      <c r="W22" s="11">
        <v>100</v>
      </c>
      <c r="X22" s="11">
        <v>100</v>
      </c>
      <c r="Y22" s="11">
        <v>100</v>
      </c>
      <c r="Z22" s="11">
        <v>100</v>
      </c>
      <c r="AA22" s="11">
        <v>100</v>
      </c>
      <c r="AB22" s="11">
        <v>100</v>
      </c>
      <c r="AC22" s="11">
        <v>100</v>
      </c>
      <c r="AD22" s="11">
        <v>100</v>
      </c>
      <c r="AE22" s="11">
        <v>100</v>
      </c>
      <c r="AF22" s="11">
        <v>100</v>
      </c>
      <c r="AG22" s="14">
        <f t="shared" si="3"/>
        <v>100</v>
      </c>
      <c r="AH22" s="92">
        <f t="shared" si="4"/>
        <v>99.645161290322577</v>
      </c>
    </row>
    <row r="23" spans="1:36" x14ac:dyDescent="0.2">
      <c r="A23" s="57" t="s">
        <v>8</v>
      </c>
      <c r="B23" s="11">
        <v>87</v>
      </c>
      <c r="C23" s="11">
        <v>79</v>
      </c>
      <c r="D23" s="11">
        <v>91</v>
      </c>
      <c r="E23" s="11">
        <v>93</v>
      </c>
      <c r="F23" s="11">
        <v>91</v>
      </c>
      <c r="G23" s="11">
        <v>94</v>
      </c>
      <c r="H23" s="11">
        <v>91</v>
      </c>
      <c r="I23" s="11">
        <v>90</v>
      </c>
      <c r="J23" s="11">
        <v>87</v>
      </c>
      <c r="K23" s="11">
        <v>89</v>
      </c>
      <c r="L23" s="11">
        <v>85</v>
      </c>
      <c r="M23" s="11">
        <v>88</v>
      </c>
      <c r="N23" s="11">
        <v>92</v>
      </c>
      <c r="O23" s="11">
        <v>84</v>
      </c>
      <c r="P23" s="11">
        <v>90</v>
      </c>
      <c r="Q23" s="11">
        <v>83</v>
      </c>
      <c r="R23" s="11">
        <v>81</v>
      </c>
      <c r="S23" s="11">
        <v>75</v>
      </c>
      <c r="T23" s="11">
        <v>81</v>
      </c>
      <c r="U23" s="11">
        <v>91</v>
      </c>
      <c r="V23" s="11">
        <v>84</v>
      </c>
      <c r="W23" s="11">
        <v>86</v>
      </c>
      <c r="X23" s="11">
        <v>81</v>
      </c>
      <c r="Y23" s="11">
        <v>81</v>
      </c>
      <c r="Z23" s="11">
        <v>89</v>
      </c>
      <c r="AA23" s="11">
        <v>91</v>
      </c>
      <c r="AB23" s="11">
        <v>84</v>
      </c>
      <c r="AC23" s="11">
        <v>92</v>
      </c>
      <c r="AD23" s="11">
        <v>91</v>
      </c>
      <c r="AE23" s="11">
        <v>93</v>
      </c>
      <c r="AF23" s="11">
        <v>91</v>
      </c>
      <c r="AG23" s="14">
        <f t="shared" si="3"/>
        <v>94</v>
      </c>
      <c r="AH23" s="92">
        <f t="shared" si="4"/>
        <v>87.258064516129039</v>
      </c>
      <c r="AJ23" t="s">
        <v>21</v>
      </c>
    </row>
    <row r="24" spans="1:36" x14ac:dyDescent="0.2">
      <c r="A24" s="57" t="s">
        <v>5</v>
      </c>
      <c r="B24" s="11">
        <v>92</v>
      </c>
      <c r="C24" s="11">
        <v>84</v>
      </c>
      <c r="D24" s="11">
        <v>86</v>
      </c>
      <c r="E24" s="11">
        <v>90</v>
      </c>
      <c r="F24" s="11">
        <v>92</v>
      </c>
      <c r="G24" s="11">
        <v>85</v>
      </c>
      <c r="H24" s="11">
        <v>88</v>
      </c>
      <c r="I24" s="11">
        <v>83</v>
      </c>
      <c r="J24" s="11">
        <v>80</v>
      </c>
      <c r="K24" s="11">
        <v>81</v>
      </c>
      <c r="L24" s="11">
        <v>92</v>
      </c>
      <c r="M24" s="11">
        <v>94</v>
      </c>
      <c r="N24" s="11">
        <v>94</v>
      </c>
      <c r="O24" s="11">
        <v>94</v>
      </c>
      <c r="P24" s="11">
        <v>87</v>
      </c>
      <c r="Q24" s="11">
        <v>73</v>
      </c>
      <c r="R24" s="11">
        <v>80</v>
      </c>
      <c r="S24" s="11">
        <v>87</v>
      </c>
      <c r="T24" s="11">
        <v>90</v>
      </c>
      <c r="U24" s="11">
        <v>83</v>
      </c>
      <c r="V24" s="11">
        <v>79</v>
      </c>
      <c r="W24" s="11">
        <v>78</v>
      </c>
      <c r="X24" s="11">
        <v>80</v>
      </c>
      <c r="Y24" s="11">
        <v>82</v>
      </c>
      <c r="Z24" s="11">
        <v>78</v>
      </c>
      <c r="AA24" s="11">
        <v>80</v>
      </c>
      <c r="AB24" s="11">
        <v>89</v>
      </c>
      <c r="AC24" s="11">
        <v>93</v>
      </c>
      <c r="AD24" s="11">
        <v>94</v>
      </c>
      <c r="AE24" s="11">
        <v>91</v>
      </c>
      <c r="AF24" s="11">
        <v>92</v>
      </c>
      <c r="AG24" s="14">
        <f t="shared" si="3"/>
        <v>94</v>
      </c>
      <c r="AH24" s="92">
        <f t="shared" si="4"/>
        <v>86.161290322580641</v>
      </c>
    </row>
    <row r="25" spans="1:36" s="5" customFormat="1" ht="17.100000000000001" customHeight="1" x14ac:dyDescent="0.2">
      <c r="A25" s="58" t="s">
        <v>9</v>
      </c>
      <c r="B25" s="13">
        <f t="shared" ref="B25:AG25" si="5">MAX(B5:B24)</f>
        <v>100</v>
      </c>
      <c r="C25" s="13">
        <f t="shared" si="5"/>
        <v>100</v>
      </c>
      <c r="D25" s="13">
        <f t="shared" si="5"/>
        <v>100</v>
      </c>
      <c r="E25" s="13">
        <f t="shared" si="5"/>
        <v>100</v>
      </c>
      <c r="F25" s="13">
        <f t="shared" si="5"/>
        <v>100</v>
      </c>
      <c r="G25" s="13">
        <f t="shared" si="5"/>
        <v>100</v>
      </c>
      <c r="H25" s="13">
        <f t="shared" si="5"/>
        <v>100</v>
      </c>
      <c r="I25" s="13">
        <f t="shared" si="5"/>
        <v>100</v>
      </c>
      <c r="J25" s="13">
        <f t="shared" si="5"/>
        <v>100</v>
      </c>
      <c r="K25" s="13">
        <f t="shared" si="5"/>
        <v>100</v>
      </c>
      <c r="L25" s="13">
        <f t="shared" si="5"/>
        <v>100</v>
      </c>
      <c r="M25" s="13">
        <f t="shared" si="5"/>
        <v>100</v>
      </c>
      <c r="N25" s="13">
        <f t="shared" si="5"/>
        <v>100</v>
      </c>
      <c r="O25" s="13">
        <f t="shared" si="5"/>
        <v>100</v>
      </c>
      <c r="P25" s="13">
        <f t="shared" si="5"/>
        <v>100</v>
      </c>
      <c r="Q25" s="13">
        <f t="shared" si="5"/>
        <v>100</v>
      </c>
      <c r="R25" s="13">
        <f t="shared" si="5"/>
        <v>100</v>
      </c>
      <c r="S25" s="13">
        <f t="shared" si="5"/>
        <v>100</v>
      </c>
      <c r="T25" s="13">
        <f t="shared" si="5"/>
        <v>100</v>
      </c>
      <c r="U25" s="13">
        <f t="shared" si="5"/>
        <v>100</v>
      </c>
      <c r="V25" s="13">
        <f t="shared" si="5"/>
        <v>100</v>
      </c>
      <c r="W25" s="13">
        <f t="shared" si="5"/>
        <v>100</v>
      </c>
      <c r="X25" s="13">
        <f t="shared" si="5"/>
        <v>100</v>
      </c>
      <c r="Y25" s="13">
        <f t="shared" si="5"/>
        <v>100</v>
      </c>
      <c r="Z25" s="13">
        <f t="shared" si="5"/>
        <v>100</v>
      </c>
      <c r="AA25" s="13">
        <f t="shared" si="5"/>
        <v>100</v>
      </c>
      <c r="AB25" s="13">
        <f t="shared" si="5"/>
        <v>100</v>
      </c>
      <c r="AC25" s="13">
        <f t="shared" si="5"/>
        <v>100</v>
      </c>
      <c r="AD25" s="13">
        <f t="shared" si="5"/>
        <v>100</v>
      </c>
      <c r="AE25" s="13">
        <f t="shared" si="5"/>
        <v>100</v>
      </c>
      <c r="AF25" s="13">
        <f t="shared" si="5"/>
        <v>100</v>
      </c>
      <c r="AG25" s="14">
        <f t="shared" si="5"/>
        <v>100</v>
      </c>
      <c r="AH25" s="92">
        <f>AVERAGE(AH5:AH24)</f>
        <v>88.628923827595557</v>
      </c>
      <c r="AJ25" s="5" t="s">
        <v>21</v>
      </c>
    </row>
    <row r="26" spans="1:36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60" t="s">
        <v>21</v>
      </c>
      <c r="AF26" s="60"/>
      <c r="AG26" s="51"/>
      <c r="AH26" s="53"/>
    </row>
    <row r="27" spans="1:36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194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88"/>
      <c r="AF27" s="112"/>
      <c r="AG27" s="51"/>
      <c r="AH27" s="50"/>
    </row>
    <row r="28" spans="1:36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51"/>
      <c r="AH28" s="50"/>
      <c r="AI28" s="12" t="s">
        <v>21</v>
      </c>
    </row>
    <row r="29" spans="1:36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51"/>
      <c r="AH29" s="93"/>
    </row>
    <row r="30" spans="1:36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54"/>
      <c r="AF30" s="54"/>
      <c r="AG30" s="51"/>
      <c r="AH30" s="53"/>
      <c r="AJ30" t="s">
        <v>21</v>
      </c>
    </row>
    <row r="31" spans="1:36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55"/>
      <c r="AF31" s="55"/>
      <c r="AG31" s="51"/>
      <c r="AH31" s="53"/>
    </row>
    <row r="32" spans="1:36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</row>
    <row r="33" spans="4:36" x14ac:dyDescent="0.2">
      <c r="AJ33" t="s">
        <v>21</v>
      </c>
    </row>
    <row r="34" spans="4:36" x14ac:dyDescent="0.2">
      <c r="U34" s="2" t="s">
        <v>21</v>
      </c>
      <c r="Y34" s="2" t="s">
        <v>21</v>
      </c>
      <c r="AJ34" s="12" t="s">
        <v>21</v>
      </c>
    </row>
    <row r="35" spans="4:36" x14ac:dyDescent="0.2">
      <c r="L35" s="2" t="s">
        <v>21</v>
      </c>
      <c r="Q35" s="2" t="s">
        <v>21</v>
      </c>
      <c r="U35" s="2" t="s">
        <v>21</v>
      </c>
      <c r="AD35" s="2" t="s">
        <v>21</v>
      </c>
      <c r="AF35" s="2" t="s">
        <v>21</v>
      </c>
      <c r="AJ35" s="12" t="s">
        <v>21</v>
      </c>
    </row>
    <row r="36" spans="4:36" x14ac:dyDescent="0.2">
      <c r="O36" s="2" t="s">
        <v>21</v>
      </c>
      <c r="AB36" s="2" t="s">
        <v>21</v>
      </c>
      <c r="AG36" s="7" t="s">
        <v>21</v>
      </c>
      <c r="AI36" s="12" t="s">
        <v>21</v>
      </c>
      <c r="AJ36" s="12" t="s">
        <v>21</v>
      </c>
    </row>
    <row r="37" spans="4:36" x14ac:dyDescent="0.2">
      <c r="G37" s="2" t="s">
        <v>21</v>
      </c>
      <c r="L37" s="2" t="s">
        <v>21</v>
      </c>
      <c r="AF37" s="2" t="s">
        <v>21</v>
      </c>
    </row>
    <row r="38" spans="4:36" x14ac:dyDescent="0.2">
      <c r="K38" s="2" t="s">
        <v>21</v>
      </c>
      <c r="P38" s="2" t="s">
        <v>192</v>
      </c>
      <c r="S38" s="2" t="s">
        <v>21</v>
      </c>
      <c r="U38" s="2" t="s">
        <v>21</v>
      </c>
      <c r="V38" s="2" t="s">
        <v>21</v>
      </c>
      <c r="Y38" s="2" t="s">
        <v>21</v>
      </c>
      <c r="AD38" s="2" t="s">
        <v>21</v>
      </c>
    </row>
    <row r="39" spans="4:36" x14ac:dyDescent="0.2">
      <c r="L39" s="2" t="s">
        <v>21</v>
      </c>
      <c r="S39" s="2" t="s">
        <v>21</v>
      </c>
      <c r="T39" s="2" t="s">
        <v>21</v>
      </c>
      <c r="Z39" s="2" t="s">
        <v>21</v>
      </c>
      <c r="AA39" s="2" t="s">
        <v>21</v>
      </c>
      <c r="AB39" s="2" t="s">
        <v>21</v>
      </c>
      <c r="AE39" s="2" t="s">
        <v>21</v>
      </c>
      <c r="AJ39" s="12" t="s">
        <v>21</v>
      </c>
    </row>
    <row r="40" spans="4:36" x14ac:dyDescent="0.2">
      <c r="D40" s="2" t="s">
        <v>21</v>
      </c>
      <c r="P40" s="2" t="s">
        <v>21</v>
      </c>
      <c r="V40" s="2" t="s">
        <v>21</v>
      </c>
      <c r="W40" s="2" t="s">
        <v>21</v>
      </c>
      <c r="X40" s="2" t="s">
        <v>21</v>
      </c>
      <c r="Y40" s="2" t="s">
        <v>21</v>
      </c>
      <c r="AG40" s="7" t="s">
        <v>21</v>
      </c>
    </row>
    <row r="41" spans="4:36" x14ac:dyDescent="0.2">
      <c r="G41" s="2" t="s">
        <v>21</v>
      </c>
      <c r="P41" s="2" t="s">
        <v>21</v>
      </c>
      <c r="V41" s="2" t="s">
        <v>21</v>
      </c>
      <c r="Y41" s="2" t="s">
        <v>21</v>
      </c>
      <c r="AE41" s="2" t="s">
        <v>21</v>
      </c>
      <c r="AJ41" t="s">
        <v>21</v>
      </c>
    </row>
    <row r="42" spans="4:36" x14ac:dyDescent="0.2">
      <c r="R42" s="2" t="s">
        <v>21</v>
      </c>
      <c r="U42" s="2" t="s">
        <v>21</v>
      </c>
    </row>
    <row r="43" spans="4:36" x14ac:dyDescent="0.2">
      <c r="L43" s="2" t="s">
        <v>21</v>
      </c>
      <c r="Y43" s="2" t="s">
        <v>21</v>
      </c>
      <c r="AC43" s="2" t="s">
        <v>21</v>
      </c>
      <c r="AD43" s="2" t="s">
        <v>21</v>
      </c>
    </row>
    <row r="44" spans="4:36" x14ac:dyDescent="0.2">
      <c r="AJ44" s="12" t="s">
        <v>21</v>
      </c>
    </row>
    <row r="45" spans="4:36" x14ac:dyDescent="0.2">
      <c r="N45" s="2" t="s">
        <v>21</v>
      </c>
    </row>
    <row r="46" spans="4:36" x14ac:dyDescent="0.2">
      <c r="U46" s="2" t="s">
        <v>21</v>
      </c>
      <c r="AJ46" s="12" t="s">
        <v>21</v>
      </c>
    </row>
    <row r="51" spans="23:23" x14ac:dyDescent="0.2">
      <c r="W51" s="2" t="s">
        <v>21</v>
      </c>
    </row>
  </sheetData>
  <mergeCells count="36">
    <mergeCell ref="A1:AH1"/>
    <mergeCell ref="AA3:AA4"/>
    <mergeCell ref="AB3:AB4"/>
    <mergeCell ref="AC3:AC4"/>
    <mergeCell ref="AD3:AD4"/>
    <mergeCell ref="W3:W4"/>
    <mergeCell ref="X3:X4"/>
    <mergeCell ref="Y3:Y4"/>
    <mergeCell ref="R3:R4"/>
    <mergeCell ref="O3:O4"/>
    <mergeCell ref="P3:P4"/>
    <mergeCell ref="Q3:Q4"/>
    <mergeCell ref="B2:AH2"/>
    <mergeCell ref="AE3:AE4"/>
    <mergeCell ref="Z3:Z4"/>
    <mergeCell ref="T27:X27"/>
    <mergeCell ref="AF3:AF4"/>
    <mergeCell ref="A2:A4"/>
    <mergeCell ref="S3:S4"/>
    <mergeCell ref="V3:V4"/>
    <mergeCell ref="T28:X28"/>
    <mergeCell ref="U3:U4"/>
    <mergeCell ref="B3:B4"/>
    <mergeCell ref="C3:C4"/>
    <mergeCell ref="D3:D4"/>
    <mergeCell ref="N3:N4"/>
    <mergeCell ref="E3:E4"/>
    <mergeCell ref="F3:F4"/>
    <mergeCell ref="M3:M4"/>
    <mergeCell ref="K3:K4"/>
    <mergeCell ref="L3:L4"/>
    <mergeCell ref="G3:G4"/>
    <mergeCell ref="H3:H4"/>
    <mergeCell ref="J3:J4"/>
    <mergeCell ref="I3:I4"/>
    <mergeCell ref="T3:T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topLeftCell="R1" zoomScale="90" zoomScaleNormal="90" workbookViewId="0">
      <selection activeCell="AG6" sqref="AG6:AH7"/>
    </sheetView>
  </sheetViews>
  <sheetFormatPr defaultRowHeight="12.75" x14ac:dyDescent="0.2"/>
  <cols>
    <col min="1" max="1" width="19" style="2" customWidth="1"/>
    <col min="2" max="4" width="5" style="2" customWidth="1"/>
    <col min="5" max="5" width="5.140625" style="2" customWidth="1"/>
    <col min="6" max="6" width="5" style="2" customWidth="1"/>
    <col min="7" max="7" width="5.140625" style="2" customWidth="1"/>
    <col min="8" max="9" width="5" style="2" customWidth="1"/>
    <col min="10" max="10" width="5.42578125" style="2" customWidth="1"/>
    <col min="11" max="11" width="5.140625" style="2" customWidth="1"/>
    <col min="12" max="12" width="5" style="2" customWidth="1"/>
    <col min="13" max="13" width="5.140625" style="2" customWidth="1"/>
    <col min="14" max="14" width="5" style="2" customWidth="1"/>
    <col min="15" max="15" width="5.28515625" style="2" customWidth="1"/>
    <col min="16" max="16" width="5" style="2" customWidth="1"/>
    <col min="17" max="17" width="5.28515625" style="2" customWidth="1"/>
    <col min="18" max="22" width="5.140625" style="2" customWidth="1"/>
    <col min="23" max="24" width="5.28515625" style="2" customWidth="1"/>
    <col min="25" max="25" width="5.42578125" style="2" customWidth="1"/>
    <col min="26" max="27" width="5.140625" style="2" customWidth="1"/>
    <col min="28" max="28" width="5" style="2" customWidth="1"/>
    <col min="29" max="29" width="5.28515625" style="2" customWidth="1"/>
    <col min="30" max="30" width="5.140625" style="2" customWidth="1"/>
    <col min="31" max="32" width="5.7109375" style="2" customWidth="1"/>
    <col min="33" max="33" width="7" style="6" bestFit="1" customWidth="1"/>
    <col min="34" max="34" width="6.85546875" style="1" customWidth="1"/>
  </cols>
  <sheetData>
    <row r="1" spans="1:38" ht="20.100000000000001" customHeight="1" x14ac:dyDescent="0.2">
      <c r="A1" s="152" t="s">
        <v>201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4"/>
    </row>
    <row r="2" spans="1:38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61"/>
      <c r="AG2" s="146"/>
      <c r="AH2" s="147"/>
    </row>
    <row r="3" spans="1:38" s="5" customFormat="1" ht="20.100000000000001" customHeight="1" x14ac:dyDescent="0.2">
      <c r="A3" s="151"/>
      <c r="B3" s="142">
        <v>1</v>
      </c>
      <c r="C3" s="142">
        <f>SUM(B3+1)</f>
        <v>2</v>
      </c>
      <c r="D3" s="142">
        <f t="shared" ref="D3:AD3" si="0">SUM(C3+1)</f>
        <v>3</v>
      </c>
      <c r="E3" s="142">
        <f t="shared" si="0"/>
        <v>4</v>
      </c>
      <c r="F3" s="142">
        <f t="shared" si="0"/>
        <v>5</v>
      </c>
      <c r="G3" s="142">
        <f t="shared" si="0"/>
        <v>6</v>
      </c>
      <c r="H3" s="142">
        <f t="shared" si="0"/>
        <v>7</v>
      </c>
      <c r="I3" s="142">
        <f t="shared" si="0"/>
        <v>8</v>
      </c>
      <c r="J3" s="142">
        <f t="shared" si="0"/>
        <v>9</v>
      </c>
      <c r="K3" s="142">
        <f t="shared" si="0"/>
        <v>10</v>
      </c>
      <c r="L3" s="142">
        <f t="shared" si="0"/>
        <v>11</v>
      </c>
      <c r="M3" s="142">
        <f t="shared" si="0"/>
        <v>12</v>
      </c>
      <c r="N3" s="142">
        <f t="shared" si="0"/>
        <v>13</v>
      </c>
      <c r="O3" s="142">
        <f t="shared" si="0"/>
        <v>14</v>
      </c>
      <c r="P3" s="142">
        <f t="shared" si="0"/>
        <v>15</v>
      </c>
      <c r="Q3" s="142">
        <f t="shared" si="0"/>
        <v>16</v>
      </c>
      <c r="R3" s="142">
        <f t="shared" si="0"/>
        <v>17</v>
      </c>
      <c r="S3" s="142">
        <f t="shared" si="0"/>
        <v>18</v>
      </c>
      <c r="T3" s="142">
        <f t="shared" si="0"/>
        <v>19</v>
      </c>
      <c r="U3" s="142">
        <f t="shared" si="0"/>
        <v>20</v>
      </c>
      <c r="V3" s="142">
        <f t="shared" si="0"/>
        <v>21</v>
      </c>
      <c r="W3" s="142">
        <f t="shared" si="0"/>
        <v>22</v>
      </c>
      <c r="X3" s="142">
        <f t="shared" si="0"/>
        <v>23</v>
      </c>
      <c r="Y3" s="142">
        <f t="shared" si="0"/>
        <v>24</v>
      </c>
      <c r="Z3" s="142">
        <f t="shared" si="0"/>
        <v>25</v>
      </c>
      <c r="AA3" s="142">
        <f t="shared" si="0"/>
        <v>26</v>
      </c>
      <c r="AB3" s="142">
        <f t="shared" si="0"/>
        <v>27</v>
      </c>
      <c r="AC3" s="142">
        <f t="shared" si="0"/>
        <v>28</v>
      </c>
      <c r="AD3" s="142">
        <f t="shared" si="0"/>
        <v>29</v>
      </c>
      <c r="AE3" s="160">
        <v>30</v>
      </c>
      <c r="AF3" s="143">
        <v>31</v>
      </c>
      <c r="AG3" s="114" t="s">
        <v>14</v>
      </c>
      <c r="AH3" s="59" t="s">
        <v>12</v>
      </c>
    </row>
    <row r="4" spans="1:38" s="5" customFormat="1" ht="20.100000000000001" customHeigh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60"/>
      <c r="AF4" s="144"/>
      <c r="AG4" s="114" t="s">
        <v>11</v>
      </c>
      <c r="AH4" s="59" t="s">
        <v>11</v>
      </c>
    </row>
    <row r="5" spans="1:38" s="5" customFormat="1" x14ac:dyDescent="0.2">
      <c r="A5" s="57" t="s">
        <v>16</v>
      </c>
      <c r="B5" s="11">
        <v>36</v>
      </c>
      <c r="C5" s="11">
        <v>36</v>
      </c>
      <c r="D5" s="11">
        <v>44</v>
      </c>
      <c r="E5" s="11">
        <v>47</v>
      </c>
      <c r="F5" s="11">
        <v>42</v>
      </c>
      <c r="G5" s="11">
        <v>42</v>
      </c>
      <c r="H5" s="11">
        <v>55</v>
      </c>
      <c r="I5" s="11">
        <v>46</v>
      </c>
      <c r="J5" s="11">
        <v>47</v>
      </c>
      <c r="K5" s="11">
        <v>45</v>
      </c>
      <c r="L5" s="11">
        <v>38</v>
      </c>
      <c r="M5" s="11">
        <v>47</v>
      </c>
      <c r="N5" s="11">
        <v>49</v>
      </c>
      <c r="O5" s="11">
        <v>41</v>
      </c>
      <c r="P5" s="11">
        <v>33</v>
      </c>
      <c r="Q5" s="11">
        <v>30</v>
      </c>
      <c r="R5" s="11">
        <v>33</v>
      </c>
      <c r="S5" s="11">
        <v>56</v>
      </c>
      <c r="T5" s="11">
        <v>48</v>
      </c>
      <c r="U5" s="11">
        <v>47</v>
      </c>
      <c r="V5" s="11">
        <v>34</v>
      </c>
      <c r="W5" s="11">
        <v>31</v>
      </c>
      <c r="X5" s="11">
        <v>37</v>
      </c>
      <c r="Y5" s="11">
        <v>39</v>
      </c>
      <c r="Z5" s="11">
        <v>70</v>
      </c>
      <c r="AA5" s="11">
        <v>36</v>
      </c>
      <c r="AB5" s="11">
        <v>64</v>
      </c>
      <c r="AC5" s="11">
        <v>45</v>
      </c>
      <c r="AD5" s="11">
        <v>59</v>
      </c>
      <c r="AE5" s="11">
        <v>55</v>
      </c>
      <c r="AF5" s="11">
        <v>89</v>
      </c>
      <c r="AG5" s="14">
        <f t="shared" ref="AG5" si="1">MIN(B5:AF5)</f>
        <v>30</v>
      </c>
      <c r="AH5" s="92">
        <f t="shared" ref="AH5" si="2">AVERAGE(B5:AF5)</f>
        <v>45.838709677419352</v>
      </c>
    </row>
    <row r="6" spans="1:38" x14ac:dyDescent="0.2">
      <c r="A6" s="57" t="s">
        <v>76</v>
      </c>
      <c r="B6" s="11">
        <v>34</v>
      </c>
      <c r="C6" s="11">
        <v>35</v>
      </c>
      <c r="D6" s="11">
        <v>45</v>
      </c>
      <c r="E6" s="11">
        <v>54</v>
      </c>
      <c r="F6" s="11">
        <v>44</v>
      </c>
      <c r="G6" s="11">
        <v>43</v>
      </c>
      <c r="H6" s="11">
        <v>49</v>
      </c>
      <c r="I6" s="11">
        <v>42</v>
      </c>
      <c r="J6" s="11">
        <v>39</v>
      </c>
      <c r="K6" s="11">
        <v>34</v>
      </c>
      <c r="L6" s="11">
        <v>37</v>
      </c>
      <c r="M6" s="11">
        <v>36</v>
      </c>
      <c r="N6" s="11">
        <v>47</v>
      </c>
      <c r="O6" s="11">
        <v>36</v>
      </c>
      <c r="P6" s="11">
        <v>33</v>
      </c>
      <c r="Q6" s="11">
        <v>29</v>
      </c>
      <c r="R6" s="11">
        <v>29</v>
      </c>
      <c r="S6" s="11">
        <v>39</v>
      </c>
      <c r="T6" s="11">
        <v>35</v>
      </c>
      <c r="U6" s="11">
        <v>35</v>
      </c>
      <c r="V6" s="11">
        <v>37</v>
      </c>
      <c r="W6" s="11">
        <v>27</v>
      </c>
      <c r="X6" s="11">
        <v>33</v>
      </c>
      <c r="Y6" s="11">
        <v>34</v>
      </c>
      <c r="Z6" s="11">
        <v>31</v>
      </c>
      <c r="AA6" s="11">
        <v>36</v>
      </c>
      <c r="AB6" s="11">
        <v>61</v>
      </c>
      <c r="AC6" s="11">
        <v>48</v>
      </c>
      <c r="AD6" s="11">
        <v>61</v>
      </c>
      <c r="AE6" s="11">
        <v>60</v>
      </c>
      <c r="AF6" s="11">
        <v>44</v>
      </c>
      <c r="AG6" s="14">
        <f t="shared" ref="AG6" si="3">MIN(B6:AF6)</f>
        <v>27</v>
      </c>
      <c r="AH6" s="92">
        <f t="shared" ref="AH6" si="4">AVERAGE(B6:AF6)</f>
        <v>40.225806451612904</v>
      </c>
    </row>
    <row r="7" spans="1:38" x14ac:dyDescent="0.2">
      <c r="A7" s="57" t="s">
        <v>216</v>
      </c>
      <c r="B7" s="11">
        <v>35</v>
      </c>
      <c r="C7" s="11">
        <v>27</v>
      </c>
      <c r="D7" s="11">
        <v>44</v>
      </c>
      <c r="E7" s="11">
        <v>51</v>
      </c>
      <c r="F7" s="11">
        <v>47</v>
      </c>
      <c r="G7" s="11">
        <v>39</v>
      </c>
      <c r="H7" s="11">
        <v>39</v>
      </c>
      <c r="I7" s="11">
        <v>45</v>
      </c>
      <c r="J7" s="11">
        <v>41</v>
      </c>
      <c r="K7" s="11">
        <v>33</v>
      </c>
      <c r="L7" s="11">
        <v>32</v>
      </c>
      <c r="M7" s="11">
        <v>40</v>
      </c>
      <c r="N7" s="11">
        <v>48</v>
      </c>
      <c r="O7" s="11">
        <v>42</v>
      </c>
      <c r="P7" s="11">
        <v>37</v>
      </c>
      <c r="Q7" s="11">
        <v>29</v>
      </c>
      <c r="R7" s="11">
        <v>19</v>
      </c>
      <c r="S7" s="11">
        <v>23</v>
      </c>
      <c r="T7" s="11">
        <v>35</v>
      </c>
      <c r="U7" s="11">
        <v>44</v>
      </c>
      <c r="V7" s="11">
        <v>39</v>
      </c>
      <c r="W7" s="11">
        <v>32</v>
      </c>
      <c r="X7" s="11">
        <v>31</v>
      </c>
      <c r="Y7" s="11">
        <v>35</v>
      </c>
      <c r="Z7" s="11">
        <v>51</v>
      </c>
      <c r="AA7" s="11">
        <v>39</v>
      </c>
      <c r="AB7" s="11">
        <v>59</v>
      </c>
      <c r="AC7" s="11">
        <v>66</v>
      </c>
      <c r="AD7" s="11">
        <v>46</v>
      </c>
      <c r="AE7" s="11">
        <v>35</v>
      </c>
      <c r="AF7" s="11">
        <v>33</v>
      </c>
      <c r="AG7" s="14">
        <f t="shared" ref="AG7" si="5">MIN(B7:AF7)</f>
        <v>19</v>
      </c>
      <c r="AH7" s="92">
        <f t="shared" ref="AH7" si="6">AVERAGE(B7:AF7)</f>
        <v>39.225806451612904</v>
      </c>
    </row>
    <row r="8" spans="1:38" x14ac:dyDescent="0.2">
      <c r="A8" s="57" t="s">
        <v>134</v>
      </c>
      <c r="B8" s="11" t="s">
        <v>189</v>
      </c>
      <c r="C8" s="11" t="s">
        <v>189</v>
      </c>
      <c r="D8" s="11" t="s">
        <v>189</v>
      </c>
      <c r="E8" s="11" t="s">
        <v>189</v>
      </c>
      <c r="F8" s="11" t="s">
        <v>189</v>
      </c>
      <c r="G8" s="11" t="s">
        <v>189</v>
      </c>
      <c r="H8" s="11" t="s">
        <v>189</v>
      </c>
      <c r="I8" s="11" t="s">
        <v>189</v>
      </c>
      <c r="J8" s="11" t="s">
        <v>189</v>
      </c>
      <c r="K8" s="11" t="s">
        <v>189</v>
      </c>
      <c r="L8" s="11" t="s">
        <v>189</v>
      </c>
      <c r="M8" s="11" t="s">
        <v>189</v>
      </c>
      <c r="N8" s="11" t="s">
        <v>189</v>
      </c>
      <c r="O8" s="11" t="s">
        <v>189</v>
      </c>
      <c r="P8" s="11" t="s">
        <v>189</v>
      </c>
      <c r="Q8" s="11" t="s">
        <v>189</v>
      </c>
      <c r="R8" s="11" t="s">
        <v>189</v>
      </c>
      <c r="S8" s="11" t="s">
        <v>189</v>
      </c>
      <c r="T8" s="11" t="s">
        <v>189</v>
      </c>
      <c r="U8" s="11" t="s">
        <v>189</v>
      </c>
      <c r="V8" s="11" t="s">
        <v>189</v>
      </c>
      <c r="W8" s="11" t="s">
        <v>189</v>
      </c>
      <c r="X8" s="11" t="s">
        <v>189</v>
      </c>
      <c r="Y8" s="11" t="s">
        <v>189</v>
      </c>
      <c r="Z8" s="11" t="s">
        <v>189</v>
      </c>
      <c r="AA8" s="11" t="s">
        <v>189</v>
      </c>
      <c r="AB8" s="11" t="s">
        <v>189</v>
      </c>
      <c r="AC8" s="11" t="s">
        <v>189</v>
      </c>
      <c r="AD8" s="11" t="s">
        <v>189</v>
      </c>
      <c r="AE8" s="11" t="s">
        <v>189</v>
      </c>
      <c r="AF8" s="11" t="s">
        <v>189</v>
      </c>
      <c r="AG8" s="14" t="s">
        <v>189</v>
      </c>
      <c r="AH8" s="92" t="s">
        <v>189</v>
      </c>
    </row>
    <row r="9" spans="1:38" x14ac:dyDescent="0.2">
      <c r="A9" s="57" t="s">
        <v>0</v>
      </c>
      <c r="B9" s="11">
        <v>62</v>
      </c>
      <c r="C9" s="11">
        <v>67</v>
      </c>
      <c r="D9" s="11">
        <v>69</v>
      </c>
      <c r="E9" s="11">
        <v>68</v>
      </c>
      <c r="F9" s="11">
        <v>68</v>
      </c>
      <c r="G9" s="11">
        <v>68</v>
      </c>
      <c r="H9" s="11">
        <v>66</v>
      </c>
      <c r="I9" s="11">
        <v>65</v>
      </c>
      <c r="J9" s="11">
        <v>65</v>
      </c>
      <c r="K9" s="11">
        <v>65</v>
      </c>
      <c r="L9" s="11">
        <v>57</v>
      </c>
      <c r="M9" s="11">
        <v>62</v>
      </c>
      <c r="N9" s="11">
        <v>62</v>
      </c>
      <c r="O9" s="11">
        <v>65</v>
      </c>
      <c r="P9" s="11">
        <v>67</v>
      </c>
      <c r="Q9" s="11">
        <v>65</v>
      </c>
      <c r="R9" s="11">
        <v>62</v>
      </c>
      <c r="S9" s="11">
        <v>65</v>
      </c>
      <c r="T9" s="11">
        <v>71</v>
      </c>
      <c r="U9" s="11">
        <v>63</v>
      </c>
      <c r="V9" s="11">
        <v>64</v>
      </c>
      <c r="W9" s="11">
        <v>65</v>
      </c>
      <c r="X9" s="11">
        <v>66</v>
      </c>
      <c r="Y9" s="11">
        <v>69</v>
      </c>
      <c r="Z9" s="11">
        <v>70</v>
      </c>
      <c r="AA9" s="11">
        <v>66</v>
      </c>
      <c r="AB9" s="11">
        <v>70</v>
      </c>
      <c r="AC9" s="11">
        <v>68</v>
      </c>
      <c r="AD9" s="11">
        <v>72</v>
      </c>
      <c r="AE9" s="11">
        <v>77</v>
      </c>
      <c r="AF9" s="11">
        <v>72</v>
      </c>
      <c r="AG9" s="14">
        <f t="shared" ref="AG9:AG24" si="7">MIN(B9:AF9)</f>
        <v>57</v>
      </c>
      <c r="AH9" s="92">
        <f t="shared" ref="AH9:AH24" si="8">AVERAGE(B9:AF9)</f>
        <v>66.483870967741936</v>
      </c>
      <c r="AJ9" s="12" t="s">
        <v>21</v>
      </c>
    </row>
    <row r="10" spans="1:38" x14ac:dyDescent="0.2">
      <c r="A10" s="57" t="s">
        <v>1</v>
      </c>
      <c r="B10" s="11" t="s">
        <v>189</v>
      </c>
      <c r="C10" s="11" t="s">
        <v>189</v>
      </c>
      <c r="D10" s="11">
        <v>55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51</v>
      </c>
      <c r="AB10" s="11">
        <v>55</v>
      </c>
      <c r="AC10" s="11" t="s">
        <v>189</v>
      </c>
      <c r="AD10" s="11" t="s">
        <v>189</v>
      </c>
      <c r="AE10" s="11" t="s">
        <v>189</v>
      </c>
      <c r="AF10" s="11">
        <v>73</v>
      </c>
      <c r="AG10" s="14">
        <f t="shared" si="7"/>
        <v>51</v>
      </c>
      <c r="AH10" s="92">
        <f t="shared" si="8"/>
        <v>58.5</v>
      </c>
      <c r="AI10" s="12" t="s">
        <v>21</v>
      </c>
      <c r="AJ10" s="12" t="s">
        <v>21</v>
      </c>
    </row>
    <row r="11" spans="1:38" x14ac:dyDescent="0.2">
      <c r="A11" s="57" t="s">
        <v>18</v>
      </c>
      <c r="B11" s="11">
        <v>44</v>
      </c>
      <c r="C11" s="11">
        <v>46</v>
      </c>
      <c r="D11" s="11">
        <v>62</v>
      </c>
      <c r="E11" s="11">
        <v>57</v>
      </c>
      <c r="F11" s="11">
        <v>59</v>
      </c>
      <c r="G11" s="11">
        <v>57</v>
      </c>
      <c r="H11" s="11">
        <v>61</v>
      </c>
      <c r="I11" s="11">
        <v>53</v>
      </c>
      <c r="J11" s="11">
        <v>48</v>
      </c>
      <c r="K11" s="11">
        <v>48</v>
      </c>
      <c r="L11" s="11">
        <v>35</v>
      </c>
      <c r="M11" s="11">
        <v>45</v>
      </c>
      <c r="N11" s="11">
        <v>52</v>
      </c>
      <c r="O11" s="11">
        <v>41</v>
      </c>
      <c r="P11" s="11">
        <v>38</v>
      </c>
      <c r="Q11" s="11">
        <v>26</v>
      </c>
      <c r="R11" s="11">
        <v>24</v>
      </c>
      <c r="S11" s="11">
        <v>46</v>
      </c>
      <c r="T11" s="11">
        <v>47</v>
      </c>
      <c r="U11" s="11">
        <v>47</v>
      </c>
      <c r="V11" s="11">
        <v>43</v>
      </c>
      <c r="W11" s="11">
        <v>33</v>
      </c>
      <c r="X11" s="11">
        <v>39</v>
      </c>
      <c r="Y11" s="11">
        <v>60</v>
      </c>
      <c r="Z11" s="11">
        <v>53</v>
      </c>
      <c r="AA11" s="11">
        <v>46</v>
      </c>
      <c r="AB11" s="11">
        <v>62</v>
      </c>
      <c r="AC11" s="11">
        <v>50</v>
      </c>
      <c r="AD11" s="11">
        <v>77</v>
      </c>
      <c r="AE11" s="11">
        <v>58</v>
      </c>
      <c r="AF11" s="11">
        <v>72</v>
      </c>
      <c r="AG11" s="14">
        <f t="shared" si="7"/>
        <v>24</v>
      </c>
      <c r="AH11" s="92">
        <f t="shared" si="8"/>
        <v>49.322580645161288</v>
      </c>
      <c r="AJ11" t="s">
        <v>21</v>
      </c>
      <c r="AL11" t="s">
        <v>21</v>
      </c>
    </row>
    <row r="12" spans="1:38" x14ac:dyDescent="0.2">
      <c r="A12" s="57" t="s">
        <v>2</v>
      </c>
      <c r="B12" s="11">
        <v>42</v>
      </c>
      <c r="C12" s="11">
        <v>53</v>
      </c>
      <c r="D12" s="11">
        <v>48</v>
      </c>
      <c r="E12" s="11">
        <v>55</v>
      </c>
      <c r="F12" s="11">
        <v>77</v>
      </c>
      <c r="G12" s="11">
        <v>52</v>
      </c>
      <c r="H12" s="11">
        <v>58</v>
      </c>
      <c r="I12" s="11">
        <v>47</v>
      </c>
      <c r="J12" s="11">
        <v>41</v>
      </c>
      <c r="K12" s="11">
        <v>47</v>
      </c>
      <c r="L12" s="11">
        <v>35</v>
      </c>
      <c r="M12" s="11">
        <v>44</v>
      </c>
      <c r="N12" s="11">
        <v>58</v>
      </c>
      <c r="O12" s="11">
        <v>43</v>
      </c>
      <c r="P12" s="11">
        <v>39</v>
      </c>
      <c r="Q12" s="11">
        <v>36</v>
      </c>
      <c r="R12" s="11">
        <v>26</v>
      </c>
      <c r="S12" s="11">
        <v>36</v>
      </c>
      <c r="T12" s="11">
        <v>45</v>
      </c>
      <c r="U12" s="11">
        <v>54</v>
      </c>
      <c r="V12" s="11">
        <v>43</v>
      </c>
      <c r="W12" s="11">
        <v>32</v>
      </c>
      <c r="X12" s="11">
        <v>35</v>
      </c>
      <c r="Y12" s="11">
        <v>47</v>
      </c>
      <c r="Z12" s="11">
        <v>46</v>
      </c>
      <c r="AA12" s="11">
        <v>47</v>
      </c>
      <c r="AB12" s="11">
        <v>64</v>
      </c>
      <c r="AC12" s="11">
        <v>52</v>
      </c>
      <c r="AD12" s="11">
        <v>74</v>
      </c>
      <c r="AE12" s="11">
        <v>63</v>
      </c>
      <c r="AF12" s="11">
        <v>63</v>
      </c>
      <c r="AG12" s="14">
        <f t="shared" si="7"/>
        <v>26</v>
      </c>
      <c r="AH12" s="92">
        <f t="shared" si="8"/>
        <v>48.451612903225808</v>
      </c>
      <c r="AK12" t="s">
        <v>21</v>
      </c>
      <c r="AL12" t="s">
        <v>21</v>
      </c>
    </row>
    <row r="13" spans="1:38" x14ac:dyDescent="0.2">
      <c r="A13" s="57" t="s">
        <v>135</v>
      </c>
      <c r="B13" s="11">
        <v>28</v>
      </c>
      <c r="C13" s="11">
        <v>31</v>
      </c>
      <c r="D13" s="11">
        <v>44</v>
      </c>
      <c r="E13" s="11">
        <v>43</v>
      </c>
      <c r="F13" s="11">
        <v>40</v>
      </c>
      <c r="G13" s="11">
        <v>35</v>
      </c>
      <c r="H13" s="11">
        <v>43</v>
      </c>
      <c r="I13" s="11">
        <v>37</v>
      </c>
      <c r="J13" s="11">
        <v>50</v>
      </c>
      <c r="K13" s="11">
        <v>33</v>
      </c>
      <c r="L13" s="11">
        <v>38</v>
      </c>
      <c r="M13" s="11">
        <v>42</v>
      </c>
      <c r="N13" s="11">
        <v>47</v>
      </c>
      <c r="O13" s="11">
        <v>43</v>
      </c>
      <c r="P13" s="11">
        <v>67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4">
        <f t="shared" si="7"/>
        <v>28</v>
      </c>
      <c r="AH13" s="92">
        <f t="shared" si="8"/>
        <v>41.4</v>
      </c>
      <c r="AI13" s="12" t="s">
        <v>21</v>
      </c>
      <c r="AJ13" t="s">
        <v>21</v>
      </c>
    </row>
    <row r="14" spans="1:38" x14ac:dyDescent="0.2">
      <c r="A14" s="57" t="s">
        <v>17</v>
      </c>
      <c r="B14" s="11">
        <v>32</v>
      </c>
      <c r="C14" s="11">
        <v>27</v>
      </c>
      <c r="D14" s="11">
        <v>32</v>
      </c>
      <c r="E14" s="11">
        <v>50</v>
      </c>
      <c r="F14" s="11">
        <v>48</v>
      </c>
      <c r="G14" s="11">
        <v>40</v>
      </c>
      <c r="H14" s="11">
        <v>24</v>
      </c>
      <c r="I14" s="11">
        <v>39</v>
      </c>
      <c r="J14" s="11">
        <v>39</v>
      </c>
      <c r="K14" s="11">
        <v>34</v>
      </c>
      <c r="L14" s="11">
        <v>25</v>
      </c>
      <c r="M14" s="11">
        <v>33</v>
      </c>
      <c r="N14" s="11">
        <v>36</v>
      </c>
      <c r="O14" s="11">
        <v>46</v>
      </c>
      <c r="P14" s="11">
        <v>33</v>
      </c>
      <c r="Q14" s="11">
        <v>25</v>
      </c>
      <c r="R14" s="11">
        <v>19</v>
      </c>
      <c r="S14" s="11">
        <v>22</v>
      </c>
      <c r="T14" s="11">
        <v>37</v>
      </c>
      <c r="U14" s="11">
        <v>47</v>
      </c>
      <c r="V14" s="11">
        <v>31</v>
      </c>
      <c r="W14" s="11">
        <v>27</v>
      </c>
      <c r="X14" s="11">
        <v>24</v>
      </c>
      <c r="Y14" s="11">
        <v>32</v>
      </c>
      <c r="Z14" s="11">
        <v>29</v>
      </c>
      <c r="AA14" s="11">
        <v>28</v>
      </c>
      <c r="AB14" s="11">
        <v>35</v>
      </c>
      <c r="AC14" s="11">
        <v>56</v>
      </c>
      <c r="AD14" s="11">
        <v>45</v>
      </c>
      <c r="AE14" s="11">
        <v>33</v>
      </c>
      <c r="AF14" s="11">
        <v>40</v>
      </c>
      <c r="AG14" s="14">
        <f t="shared" si="7"/>
        <v>19</v>
      </c>
      <c r="AH14" s="92">
        <f t="shared" si="8"/>
        <v>34.451612903225808</v>
      </c>
      <c r="AK14" t="s">
        <v>21</v>
      </c>
      <c r="AL14" t="s">
        <v>21</v>
      </c>
    </row>
    <row r="15" spans="1:38" x14ac:dyDescent="0.2">
      <c r="A15" s="57" t="s">
        <v>136</v>
      </c>
      <c r="B15" s="11">
        <v>36</v>
      </c>
      <c r="C15" s="11">
        <v>31</v>
      </c>
      <c r="D15" s="11">
        <v>59</v>
      </c>
      <c r="E15" s="11">
        <v>50</v>
      </c>
      <c r="F15" s="11">
        <v>37</v>
      </c>
      <c r="G15" s="11">
        <v>35</v>
      </c>
      <c r="H15" s="11">
        <v>46</v>
      </c>
      <c r="I15" s="11">
        <v>47</v>
      </c>
      <c r="J15" s="11">
        <v>45</v>
      </c>
      <c r="K15" s="11">
        <v>34</v>
      </c>
      <c r="L15" s="11">
        <v>35</v>
      </c>
      <c r="M15" s="11">
        <v>51</v>
      </c>
      <c r="N15" s="11">
        <v>46</v>
      </c>
      <c r="O15" s="11">
        <v>47</v>
      </c>
      <c r="P15" s="11">
        <v>42</v>
      </c>
      <c r="Q15" s="11">
        <v>25</v>
      </c>
      <c r="R15" s="11">
        <v>23</v>
      </c>
      <c r="S15" s="11">
        <v>27</v>
      </c>
      <c r="T15" s="11">
        <v>40</v>
      </c>
      <c r="U15" s="11">
        <v>43</v>
      </c>
      <c r="V15" s="11">
        <v>32</v>
      </c>
      <c r="W15" s="11">
        <v>32</v>
      </c>
      <c r="X15" s="11">
        <v>27</v>
      </c>
      <c r="Y15" s="11">
        <v>34</v>
      </c>
      <c r="Z15" s="11">
        <v>40</v>
      </c>
      <c r="AA15" s="11">
        <v>36</v>
      </c>
      <c r="AB15" s="11">
        <v>54</v>
      </c>
      <c r="AC15" s="11">
        <v>66</v>
      </c>
      <c r="AD15" s="11">
        <v>53</v>
      </c>
      <c r="AE15" s="11">
        <v>41</v>
      </c>
      <c r="AF15" s="11">
        <v>38</v>
      </c>
      <c r="AG15" s="14">
        <f t="shared" si="7"/>
        <v>23</v>
      </c>
      <c r="AH15" s="92">
        <f t="shared" si="8"/>
        <v>40.387096774193552</v>
      </c>
      <c r="AI15" s="12" t="s">
        <v>21</v>
      </c>
      <c r="AJ15" t="s">
        <v>21</v>
      </c>
      <c r="AL15" t="s">
        <v>21</v>
      </c>
    </row>
    <row r="16" spans="1:38" x14ac:dyDescent="0.2">
      <c r="A16" s="57" t="s">
        <v>137</v>
      </c>
      <c r="B16" s="11">
        <v>51</v>
      </c>
      <c r="C16" s="11">
        <v>48</v>
      </c>
      <c r="D16" s="11">
        <v>56</v>
      </c>
      <c r="E16" s="11">
        <v>67</v>
      </c>
      <c r="F16" s="11">
        <v>61</v>
      </c>
      <c r="G16" s="11">
        <v>60</v>
      </c>
      <c r="H16" s="11">
        <v>60</v>
      </c>
      <c r="I16" s="11">
        <v>59</v>
      </c>
      <c r="J16" s="11">
        <v>54</v>
      </c>
      <c r="K16" s="11">
        <v>48</v>
      </c>
      <c r="L16" s="11">
        <v>49</v>
      </c>
      <c r="M16" s="11">
        <v>52</v>
      </c>
      <c r="N16" s="11">
        <v>61</v>
      </c>
      <c r="O16" s="11">
        <v>60</v>
      </c>
      <c r="P16" s="11">
        <v>49</v>
      </c>
      <c r="Q16" s="11">
        <v>54</v>
      </c>
      <c r="R16" s="11">
        <v>34</v>
      </c>
      <c r="S16" s="11">
        <v>51</v>
      </c>
      <c r="T16" s="11">
        <v>62</v>
      </c>
      <c r="U16" s="11">
        <v>57</v>
      </c>
      <c r="V16" s="11">
        <v>52</v>
      </c>
      <c r="W16" s="11">
        <v>46</v>
      </c>
      <c r="X16" s="11">
        <v>42</v>
      </c>
      <c r="Y16" s="11">
        <v>45</v>
      </c>
      <c r="Z16" s="11">
        <v>46</v>
      </c>
      <c r="AA16" s="11">
        <v>59</v>
      </c>
      <c r="AB16" s="11">
        <v>71</v>
      </c>
      <c r="AC16" s="11">
        <v>69</v>
      </c>
      <c r="AD16" s="11">
        <v>71</v>
      </c>
      <c r="AE16" s="11">
        <v>71</v>
      </c>
      <c r="AF16" s="11">
        <v>66</v>
      </c>
      <c r="AG16" s="14">
        <f t="shared" si="7"/>
        <v>34</v>
      </c>
      <c r="AH16" s="92">
        <f t="shared" si="8"/>
        <v>55.838709677419352</v>
      </c>
    </row>
    <row r="17" spans="1:40" x14ac:dyDescent="0.2">
      <c r="A17" s="57" t="s">
        <v>112</v>
      </c>
      <c r="B17" s="11">
        <v>36</v>
      </c>
      <c r="C17" s="11">
        <v>36</v>
      </c>
      <c r="D17" s="11">
        <v>44</v>
      </c>
      <c r="E17" s="11">
        <v>49</v>
      </c>
      <c r="F17" s="11">
        <v>39</v>
      </c>
      <c r="G17" s="11">
        <v>44</v>
      </c>
      <c r="H17" s="11" t="s">
        <v>189</v>
      </c>
      <c r="I17" s="11">
        <v>39</v>
      </c>
      <c r="J17" s="11">
        <v>37</v>
      </c>
      <c r="K17" s="11">
        <v>32</v>
      </c>
      <c r="L17" s="11">
        <v>33</v>
      </c>
      <c r="M17" s="11">
        <v>39</v>
      </c>
      <c r="N17" s="11">
        <v>47</v>
      </c>
      <c r="O17" s="11">
        <v>35</v>
      </c>
      <c r="P17" s="11">
        <v>34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>
        <f t="shared" si="7"/>
        <v>32</v>
      </c>
      <c r="AH17" s="92">
        <f t="shared" si="8"/>
        <v>38.857142857142854</v>
      </c>
    </row>
    <row r="18" spans="1:40" x14ac:dyDescent="0.2">
      <c r="A18" s="57" t="s">
        <v>214</v>
      </c>
      <c r="B18" s="11" t="s">
        <v>189</v>
      </c>
      <c r="C18" s="11" t="s">
        <v>189</v>
      </c>
      <c r="D18" s="11" t="s">
        <v>189</v>
      </c>
      <c r="E18" s="11" t="s">
        <v>189</v>
      </c>
      <c r="F18" s="11" t="s">
        <v>189</v>
      </c>
      <c r="G18" s="11" t="s">
        <v>189</v>
      </c>
      <c r="H18" s="11" t="s">
        <v>189</v>
      </c>
      <c r="I18" s="11" t="s">
        <v>189</v>
      </c>
      <c r="J18" s="11" t="s">
        <v>189</v>
      </c>
      <c r="K18" s="11" t="s">
        <v>189</v>
      </c>
      <c r="L18" s="11" t="s">
        <v>189</v>
      </c>
      <c r="M18" s="11" t="s">
        <v>189</v>
      </c>
      <c r="N18" s="11" t="s">
        <v>189</v>
      </c>
      <c r="O18" s="11" t="s">
        <v>189</v>
      </c>
      <c r="P18" s="11" t="s">
        <v>189</v>
      </c>
      <c r="Q18" s="11" t="s">
        <v>189</v>
      </c>
      <c r="R18" s="11" t="s">
        <v>189</v>
      </c>
      <c r="S18" s="11" t="s">
        <v>189</v>
      </c>
      <c r="T18" s="11" t="s">
        <v>189</v>
      </c>
      <c r="U18" s="11" t="s">
        <v>189</v>
      </c>
      <c r="V18" s="11" t="s">
        <v>189</v>
      </c>
      <c r="W18" s="11" t="s">
        <v>189</v>
      </c>
      <c r="X18" s="11" t="s">
        <v>189</v>
      </c>
      <c r="Y18" s="11" t="s">
        <v>189</v>
      </c>
      <c r="Z18" s="11" t="s">
        <v>189</v>
      </c>
      <c r="AA18" s="11" t="s">
        <v>189</v>
      </c>
      <c r="AB18" s="11" t="s">
        <v>189</v>
      </c>
      <c r="AC18" s="11" t="s">
        <v>189</v>
      </c>
      <c r="AD18" s="11" t="s">
        <v>189</v>
      </c>
      <c r="AE18" s="11" t="s">
        <v>189</v>
      </c>
      <c r="AF18" s="11" t="s">
        <v>189</v>
      </c>
      <c r="AG18" s="14" t="s">
        <v>189</v>
      </c>
      <c r="AH18" s="92" t="s">
        <v>189</v>
      </c>
    </row>
    <row r="19" spans="1:40" x14ac:dyDescent="0.2">
      <c r="A19" s="57" t="s">
        <v>3</v>
      </c>
      <c r="B19" s="11">
        <v>35</v>
      </c>
      <c r="C19" s="11">
        <v>27</v>
      </c>
      <c r="D19" s="11">
        <v>45</v>
      </c>
      <c r="E19" s="11">
        <v>52</v>
      </c>
      <c r="F19" s="11">
        <v>42</v>
      </c>
      <c r="G19" s="11">
        <v>37</v>
      </c>
      <c r="H19" s="11">
        <v>41</v>
      </c>
      <c r="I19" s="11">
        <v>50</v>
      </c>
      <c r="J19" s="11">
        <v>44</v>
      </c>
      <c r="K19" s="11">
        <v>31</v>
      </c>
      <c r="L19" s="11">
        <v>31</v>
      </c>
      <c r="M19" s="11">
        <v>47</v>
      </c>
      <c r="N19" s="11">
        <v>45</v>
      </c>
      <c r="O19" s="11">
        <v>46</v>
      </c>
      <c r="P19" s="11">
        <v>38</v>
      </c>
      <c r="Q19" s="11">
        <v>28</v>
      </c>
      <c r="R19" s="11">
        <v>19</v>
      </c>
      <c r="S19" s="11">
        <v>24</v>
      </c>
      <c r="T19" s="11">
        <v>33</v>
      </c>
      <c r="U19" s="11">
        <v>43</v>
      </c>
      <c r="V19" s="11">
        <v>37</v>
      </c>
      <c r="W19" s="11">
        <v>31</v>
      </c>
      <c r="X19" s="11">
        <v>27</v>
      </c>
      <c r="Y19" s="11">
        <v>32</v>
      </c>
      <c r="Z19" s="11">
        <v>41</v>
      </c>
      <c r="AA19" s="11">
        <v>34</v>
      </c>
      <c r="AB19" s="11">
        <v>69</v>
      </c>
      <c r="AC19" s="11">
        <v>75</v>
      </c>
      <c r="AD19" s="11">
        <v>51</v>
      </c>
      <c r="AE19" s="11">
        <v>36</v>
      </c>
      <c r="AF19" s="11">
        <v>25</v>
      </c>
      <c r="AG19" s="14">
        <f t="shared" si="7"/>
        <v>19</v>
      </c>
      <c r="AH19" s="92">
        <f t="shared" si="8"/>
        <v>39.225806451612904</v>
      </c>
      <c r="AI19" s="12" t="s">
        <v>21</v>
      </c>
      <c r="AK19" t="s">
        <v>21</v>
      </c>
      <c r="AL19" t="s">
        <v>21</v>
      </c>
      <c r="AM19" t="s">
        <v>21</v>
      </c>
    </row>
    <row r="20" spans="1:40" x14ac:dyDescent="0.2">
      <c r="A20" s="57" t="s">
        <v>138</v>
      </c>
      <c r="B20" s="11">
        <v>43</v>
      </c>
      <c r="C20" s="11">
        <v>51</v>
      </c>
      <c r="D20" s="11">
        <v>56</v>
      </c>
      <c r="E20" s="11">
        <v>51</v>
      </c>
      <c r="F20" s="11">
        <v>47</v>
      </c>
      <c r="G20" s="11">
        <v>55</v>
      </c>
      <c r="H20" s="11">
        <v>55</v>
      </c>
      <c r="I20" s="11">
        <v>50</v>
      </c>
      <c r="J20" s="11">
        <v>48</v>
      </c>
      <c r="K20" s="11">
        <v>43</v>
      </c>
      <c r="L20" s="11">
        <v>45</v>
      </c>
      <c r="M20" s="11">
        <v>47</v>
      </c>
      <c r="N20" s="11">
        <v>54</v>
      </c>
      <c r="O20" s="11">
        <v>42</v>
      </c>
      <c r="P20" s="11">
        <v>33</v>
      </c>
      <c r="Q20" s="11">
        <v>36</v>
      </c>
      <c r="R20" s="11">
        <v>28</v>
      </c>
      <c r="S20" s="11">
        <v>47</v>
      </c>
      <c r="T20" s="11">
        <v>41</v>
      </c>
      <c r="U20" s="11">
        <v>39</v>
      </c>
      <c r="V20" s="11">
        <v>41</v>
      </c>
      <c r="W20" s="11">
        <v>32</v>
      </c>
      <c r="X20" s="11">
        <v>30</v>
      </c>
      <c r="Y20" s="11">
        <v>42</v>
      </c>
      <c r="Z20" s="11">
        <v>36</v>
      </c>
      <c r="AA20" s="11">
        <v>41</v>
      </c>
      <c r="AB20" s="11">
        <v>57</v>
      </c>
      <c r="AC20" s="11">
        <v>50</v>
      </c>
      <c r="AD20" s="11">
        <v>64</v>
      </c>
      <c r="AE20" s="11">
        <v>64</v>
      </c>
      <c r="AF20" s="11">
        <v>67</v>
      </c>
      <c r="AG20" s="14">
        <f t="shared" si="7"/>
        <v>28</v>
      </c>
      <c r="AH20" s="92">
        <f t="shared" si="8"/>
        <v>46.29032258064516</v>
      </c>
      <c r="AJ20" t="s">
        <v>21</v>
      </c>
      <c r="AL20" t="s">
        <v>21</v>
      </c>
      <c r="AM20" s="12" t="s">
        <v>21</v>
      </c>
    </row>
    <row r="21" spans="1:40" x14ac:dyDescent="0.2">
      <c r="A21" s="57" t="s">
        <v>4</v>
      </c>
      <c r="B21" s="11">
        <v>37</v>
      </c>
      <c r="C21" s="11">
        <v>34</v>
      </c>
      <c r="D21" s="11">
        <v>48</v>
      </c>
      <c r="E21" s="11">
        <v>64</v>
      </c>
      <c r="F21" s="11">
        <v>53</v>
      </c>
      <c r="G21" s="11">
        <v>46</v>
      </c>
      <c r="H21" s="11">
        <v>54</v>
      </c>
      <c r="I21" s="11">
        <v>50</v>
      </c>
      <c r="J21" s="11">
        <v>44</v>
      </c>
      <c r="K21" s="11">
        <v>39</v>
      </c>
      <c r="L21" s="11">
        <v>38</v>
      </c>
      <c r="M21" s="11">
        <v>43</v>
      </c>
      <c r="N21" s="11">
        <v>49</v>
      </c>
      <c r="O21" s="11">
        <v>49</v>
      </c>
      <c r="P21" s="11">
        <v>41</v>
      </c>
      <c r="Q21" s="11">
        <v>36</v>
      </c>
      <c r="R21" s="11">
        <v>28</v>
      </c>
      <c r="S21" s="11">
        <v>33</v>
      </c>
      <c r="T21" s="11">
        <v>44</v>
      </c>
      <c r="U21" s="11">
        <v>55</v>
      </c>
      <c r="V21" s="11">
        <v>38</v>
      </c>
      <c r="W21" s="11">
        <v>37</v>
      </c>
      <c r="X21" s="11">
        <v>33</v>
      </c>
      <c r="Y21" s="11">
        <v>37</v>
      </c>
      <c r="Z21" s="11">
        <v>34</v>
      </c>
      <c r="AA21" s="11">
        <v>40</v>
      </c>
      <c r="AB21" s="11">
        <v>58</v>
      </c>
      <c r="AC21" s="11">
        <v>58</v>
      </c>
      <c r="AD21" s="11">
        <v>51</v>
      </c>
      <c r="AE21" s="11">
        <v>51</v>
      </c>
      <c r="AF21" s="11">
        <v>39</v>
      </c>
      <c r="AG21" s="14">
        <f t="shared" si="7"/>
        <v>28</v>
      </c>
      <c r="AH21" s="92">
        <f t="shared" si="8"/>
        <v>43.903225806451616</v>
      </c>
    </row>
    <row r="22" spans="1:40" x14ac:dyDescent="0.2">
      <c r="A22" s="57" t="s">
        <v>125</v>
      </c>
      <c r="B22" s="11">
        <v>41</v>
      </c>
      <c r="C22" s="11">
        <v>42</v>
      </c>
      <c r="D22" s="11">
        <v>50</v>
      </c>
      <c r="E22" s="11">
        <v>52</v>
      </c>
      <c r="F22" s="11">
        <v>43</v>
      </c>
      <c r="G22" s="11">
        <v>56</v>
      </c>
      <c r="H22" s="11">
        <v>51</v>
      </c>
      <c r="I22" s="11">
        <v>47</v>
      </c>
      <c r="J22" s="11">
        <v>41</v>
      </c>
      <c r="K22" s="11">
        <v>34</v>
      </c>
      <c r="L22" s="11">
        <v>39</v>
      </c>
      <c r="M22" s="11">
        <v>57</v>
      </c>
      <c r="N22" s="11">
        <v>55</v>
      </c>
      <c r="O22" s="11">
        <v>45</v>
      </c>
      <c r="P22" s="11">
        <v>36</v>
      </c>
      <c r="Q22" s="11">
        <v>38</v>
      </c>
      <c r="R22" s="11">
        <v>44</v>
      </c>
      <c r="S22" s="11">
        <v>42</v>
      </c>
      <c r="T22" s="11">
        <v>48</v>
      </c>
      <c r="U22" s="11">
        <v>47</v>
      </c>
      <c r="V22" s="11">
        <v>28</v>
      </c>
      <c r="W22" s="11">
        <v>30</v>
      </c>
      <c r="X22" s="11">
        <v>38</v>
      </c>
      <c r="Y22" s="11">
        <v>37</v>
      </c>
      <c r="Z22" s="11">
        <v>47</v>
      </c>
      <c r="AA22" s="11">
        <v>42</v>
      </c>
      <c r="AB22" s="11">
        <v>56</v>
      </c>
      <c r="AC22" s="11">
        <v>49</v>
      </c>
      <c r="AD22" s="11">
        <v>63</v>
      </c>
      <c r="AE22" s="11">
        <v>60</v>
      </c>
      <c r="AF22" s="11">
        <v>68</v>
      </c>
      <c r="AG22" s="14">
        <f t="shared" si="7"/>
        <v>28</v>
      </c>
      <c r="AH22" s="92">
        <f t="shared" si="8"/>
        <v>46</v>
      </c>
      <c r="AJ22" t="s">
        <v>21</v>
      </c>
      <c r="AL22" t="s">
        <v>21</v>
      </c>
      <c r="AM22" t="s">
        <v>21</v>
      </c>
    </row>
    <row r="23" spans="1:40" x14ac:dyDescent="0.2">
      <c r="A23" s="57" t="s">
        <v>8</v>
      </c>
      <c r="B23" s="11">
        <v>50</v>
      </c>
      <c r="C23" s="11">
        <v>45</v>
      </c>
      <c r="D23" s="11">
        <v>59</v>
      </c>
      <c r="E23" s="11">
        <v>53</v>
      </c>
      <c r="F23" s="11">
        <v>55</v>
      </c>
      <c r="G23" s="11">
        <v>58</v>
      </c>
      <c r="H23" s="11">
        <v>46</v>
      </c>
      <c r="I23" s="11">
        <v>51</v>
      </c>
      <c r="J23" s="11">
        <v>48</v>
      </c>
      <c r="K23" s="11">
        <v>33</v>
      </c>
      <c r="L23" s="11">
        <v>31</v>
      </c>
      <c r="M23" s="11">
        <v>41</v>
      </c>
      <c r="N23" s="11">
        <v>43</v>
      </c>
      <c r="O23" s="11">
        <v>50</v>
      </c>
      <c r="P23" s="11">
        <v>38</v>
      </c>
      <c r="Q23" s="11">
        <v>60</v>
      </c>
      <c r="R23" s="11">
        <v>23</v>
      </c>
      <c r="S23" s="11">
        <v>33</v>
      </c>
      <c r="T23" s="11">
        <v>47</v>
      </c>
      <c r="U23" s="11">
        <v>49</v>
      </c>
      <c r="V23" s="11">
        <v>38</v>
      </c>
      <c r="W23" s="11">
        <v>40</v>
      </c>
      <c r="X23" s="11">
        <v>33</v>
      </c>
      <c r="Y23" s="11">
        <v>37</v>
      </c>
      <c r="Z23" s="11">
        <v>44</v>
      </c>
      <c r="AA23" s="11">
        <v>40</v>
      </c>
      <c r="AB23" s="11">
        <v>59</v>
      </c>
      <c r="AC23" s="11">
        <v>56</v>
      </c>
      <c r="AD23" s="11">
        <v>50</v>
      </c>
      <c r="AE23" s="11">
        <v>54</v>
      </c>
      <c r="AF23" s="11">
        <v>54</v>
      </c>
      <c r="AG23" s="14">
        <f t="shared" si="7"/>
        <v>23</v>
      </c>
      <c r="AH23" s="92">
        <f t="shared" si="8"/>
        <v>45.741935483870968</v>
      </c>
      <c r="AL23" t="s">
        <v>21</v>
      </c>
    </row>
    <row r="24" spans="1:40" x14ac:dyDescent="0.2">
      <c r="A24" s="57" t="s">
        <v>5</v>
      </c>
      <c r="B24" s="11">
        <v>42</v>
      </c>
      <c r="C24" s="11">
        <v>43</v>
      </c>
      <c r="D24" s="11">
        <v>40</v>
      </c>
      <c r="E24" s="11">
        <v>49</v>
      </c>
      <c r="F24" s="11">
        <v>51</v>
      </c>
      <c r="G24" s="11">
        <v>46</v>
      </c>
      <c r="H24" s="11">
        <v>48</v>
      </c>
      <c r="I24" s="11">
        <v>41</v>
      </c>
      <c r="J24" s="11">
        <v>41</v>
      </c>
      <c r="K24" s="11">
        <v>35</v>
      </c>
      <c r="L24" s="11">
        <v>38</v>
      </c>
      <c r="M24" s="11">
        <v>45</v>
      </c>
      <c r="N24" s="11">
        <v>54</v>
      </c>
      <c r="O24" s="11">
        <v>40</v>
      </c>
      <c r="P24" s="11">
        <v>34</v>
      </c>
      <c r="Q24" s="11">
        <v>33</v>
      </c>
      <c r="R24" s="11">
        <v>41</v>
      </c>
      <c r="S24" s="11">
        <v>47</v>
      </c>
      <c r="T24" s="11">
        <v>40</v>
      </c>
      <c r="U24" s="11">
        <v>36</v>
      </c>
      <c r="V24" s="11">
        <v>29</v>
      </c>
      <c r="W24" s="11">
        <v>19</v>
      </c>
      <c r="X24" s="11">
        <v>28</v>
      </c>
      <c r="Y24" s="11">
        <v>29</v>
      </c>
      <c r="Z24" s="11">
        <v>35</v>
      </c>
      <c r="AA24" s="11">
        <v>30</v>
      </c>
      <c r="AB24" s="11">
        <v>36</v>
      </c>
      <c r="AC24" s="11">
        <v>38</v>
      </c>
      <c r="AD24" s="11">
        <v>58</v>
      </c>
      <c r="AE24" s="11">
        <v>53</v>
      </c>
      <c r="AF24" s="11">
        <v>68</v>
      </c>
      <c r="AG24" s="14">
        <f t="shared" si="7"/>
        <v>19</v>
      </c>
      <c r="AH24" s="92">
        <f t="shared" si="8"/>
        <v>40.87096774193548</v>
      </c>
      <c r="AJ24" t="s">
        <v>21</v>
      </c>
    </row>
    <row r="25" spans="1:40" s="5" customFormat="1" ht="17.100000000000001" customHeight="1" x14ac:dyDescent="0.2">
      <c r="A25" s="110" t="s">
        <v>191</v>
      </c>
      <c r="B25" s="13">
        <f t="shared" ref="B25:AG25" si="9">MIN(B5:B24)</f>
        <v>28</v>
      </c>
      <c r="C25" s="13">
        <f t="shared" si="9"/>
        <v>27</v>
      </c>
      <c r="D25" s="13">
        <f t="shared" si="9"/>
        <v>32</v>
      </c>
      <c r="E25" s="13">
        <f t="shared" si="9"/>
        <v>43</v>
      </c>
      <c r="F25" s="13">
        <f t="shared" si="9"/>
        <v>37</v>
      </c>
      <c r="G25" s="13">
        <f t="shared" si="9"/>
        <v>35</v>
      </c>
      <c r="H25" s="13">
        <f t="shared" si="9"/>
        <v>24</v>
      </c>
      <c r="I25" s="13">
        <f t="shared" si="9"/>
        <v>37</v>
      </c>
      <c r="J25" s="13">
        <f t="shared" si="9"/>
        <v>37</v>
      </c>
      <c r="K25" s="13">
        <f t="shared" si="9"/>
        <v>31</v>
      </c>
      <c r="L25" s="13">
        <f t="shared" si="9"/>
        <v>25</v>
      </c>
      <c r="M25" s="13">
        <f t="shared" si="9"/>
        <v>33</v>
      </c>
      <c r="N25" s="13">
        <f t="shared" si="9"/>
        <v>36</v>
      </c>
      <c r="O25" s="13">
        <f t="shared" si="9"/>
        <v>35</v>
      </c>
      <c r="P25" s="13">
        <f t="shared" si="9"/>
        <v>33</v>
      </c>
      <c r="Q25" s="13">
        <f t="shared" si="9"/>
        <v>25</v>
      </c>
      <c r="R25" s="13">
        <f t="shared" si="9"/>
        <v>19</v>
      </c>
      <c r="S25" s="13">
        <f t="shared" si="9"/>
        <v>22</v>
      </c>
      <c r="T25" s="13">
        <f t="shared" si="9"/>
        <v>33</v>
      </c>
      <c r="U25" s="13">
        <f t="shared" si="9"/>
        <v>35</v>
      </c>
      <c r="V25" s="13">
        <f t="shared" si="9"/>
        <v>28</v>
      </c>
      <c r="W25" s="13">
        <f t="shared" si="9"/>
        <v>19</v>
      </c>
      <c r="X25" s="13">
        <f t="shared" si="9"/>
        <v>24</v>
      </c>
      <c r="Y25" s="13">
        <f t="shared" si="9"/>
        <v>29</v>
      </c>
      <c r="Z25" s="13">
        <f t="shared" si="9"/>
        <v>29</v>
      </c>
      <c r="AA25" s="13">
        <f t="shared" si="9"/>
        <v>28</v>
      </c>
      <c r="AB25" s="13">
        <f t="shared" si="9"/>
        <v>35</v>
      </c>
      <c r="AC25" s="13">
        <f t="shared" si="9"/>
        <v>38</v>
      </c>
      <c r="AD25" s="13">
        <f t="shared" si="9"/>
        <v>45</v>
      </c>
      <c r="AE25" s="13">
        <f t="shared" si="9"/>
        <v>33</v>
      </c>
      <c r="AF25" s="13">
        <f t="shared" si="9"/>
        <v>25</v>
      </c>
      <c r="AG25" s="14">
        <f t="shared" si="9"/>
        <v>19</v>
      </c>
      <c r="AH25" s="92">
        <f>AVERAGE(AH5:AH24)</f>
        <v>45.611955965181764</v>
      </c>
      <c r="AL25" s="5" t="s">
        <v>21</v>
      </c>
      <c r="AM25" s="5" t="s">
        <v>21</v>
      </c>
      <c r="AN25" s="5" t="s">
        <v>21</v>
      </c>
    </row>
    <row r="26" spans="1:40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60" t="s">
        <v>21</v>
      </c>
      <c r="AF26" s="60"/>
      <c r="AG26" s="51"/>
      <c r="AH26" s="53"/>
    </row>
    <row r="27" spans="1:40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195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88"/>
      <c r="AF27" s="112"/>
      <c r="AG27" s="51"/>
      <c r="AH27" s="50"/>
      <c r="AJ27" s="12" t="s">
        <v>21</v>
      </c>
      <c r="AL27" t="s">
        <v>21</v>
      </c>
    </row>
    <row r="28" spans="1:40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51"/>
      <c r="AH28" s="50"/>
    </row>
    <row r="29" spans="1:40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51"/>
      <c r="AH29" s="93"/>
    </row>
    <row r="30" spans="1:40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54"/>
      <c r="AF30" s="54"/>
      <c r="AG30" s="51"/>
      <c r="AH30" s="53"/>
      <c r="AL30" t="s">
        <v>21</v>
      </c>
    </row>
    <row r="31" spans="1:40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55"/>
      <c r="AF31" s="55"/>
      <c r="AG31" s="51"/>
      <c r="AH31" s="53"/>
    </row>
    <row r="32" spans="1:40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</row>
    <row r="33" spans="7:39" x14ac:dyDescent="0.2">
      <c r="AG33" s="7"/>
      <c r="AK33" s="12" t="s">
        <v>21</v>
      </c>
    </row>
    <row r="34" spans="7:39" x14ac:dyDescent="0.2">
      <c r="AL34" s="12" t="s">
        <v>21</v>
      </c>
    </row>
    <row r="35" spans="7:39" x14ac:dyDescent="0.2">
      <c r="AK35" s="12" t="s">
        <v>21</v>
      </c>
      <c r="AL35" s="12" t="s">
        <v>21</v>
      </c>
      <c r="AM35" s="12" t="s">
        <v>21</v>
      </c>
    </row>
    <row r="36" spans="7:39" x14ac:dyDescent="0.2">
      <c r="Q36" s="2" t="s">
        <v>21</v>
      </c>
      <c r="AK36" s="12" t="s">
        <v>21</v>
      </c>
      <c r="AL36" s="12" t="s">
        <v>21</v>
      </c>
    </row>
    <row r="37" spans="7:39" x14ac:dyDescent="0.2">
      <c r="AL37" s="12" t="s">
        <v>21</v>
      </c>
    </row>
    <row r="38" spans="7:39" x14ac:dyDescent="0.2">
      <c r="P38" s="2" t="s">
        <v>21</v>
      </c>
      <c r="S38" s="2" t="s">
        <v>21</v>
      </c>
      <c r="AE38" s="2" t="s">
        <v>21</v>
      </c>
      <c r="AI38" t="s">
        <v>21</v>
      </c>
    </row>
    <row r="39" spans="7:39" x14ac:dyDescent="0.2">
      <c r="T39" s="2" t="s">
        <v>21</v>
      </c>
      <c r="Z39" s="2" t="s">
        <v>21</v>
      </c>
    </row>
    <row r="40" spans="7:39" x14ac:dyDescent="0.2">
      <c r="AM40" s="12" t="s">
        <v>21</v>
      </c>
    </row>
    <row r="41" spans="7:39" x14ac:dyDescent="0.2">
      <c r="N41" s="2" t="s">
        <v>21</v>
      </c>
    </row>
    <row r="42" spans="7:39" x14ac:dyDescent="0.2">
      <c r="G42" s="2" t="s">
        <v>21</v>
      </c>
    </row>
    <row r="44" spans="7:39" x14ac:dyDescent="0.2">
      <c r="J44" s="2" t="s">
        <v>21</v>
      </c>
    </row>
    <row r="46" spans="7:39" x14ac:dyDescent="0.2">
      <c r="AM46" s="12" t="s">
        <v>21</v>
      </c>
    </row>
    <row r="47" spans="7:39" x14ac:dyDescent="0.2">
      <c r="AM47" s="12" t="s">
        <v>21</v>
      </c>
    </row>
    <row r="49" spans="37:39" x14ac:dyDescent="0.2">
      <c r="AK49" s="12" t="s">
        <v>21</v>
      </c>
    </row>
    <row r="52" spans="37:39" x14ac:dyDescent="0.2">
      <c r="AM52" s="12" t="s">
        <v>192</v>
      </c>
    </row>
  </sheetData>
  <mergeCells count="36">
    <mergeCell ref="AF3:AF4"/>
    <mergeCell ref="A2:A4"/>
    <mergeCell ref="B3:B4"/>
    <mergeCell ref="A1:AH1"/>
    <mergeCell ref="Z3:Z4"/>
    <mergeCell ref="AE3:AE4"/>
    <mergeCell ref="AA3:AA4"/>
    <mergeCell ref="AB3:AB4"/>
    <mergeCell ref="AC3:AC4"/>
    <mergeCell ref="AD3:AD4"/>
    <mergeCell ref="Y3:Y4"/>
    <mergeCell ref="N3:N4"/>
    <mergeCell ref="O3:O4"/>
    <mergeCell ref="P3:P4"/>
    <mergeCell ref="Q3:Q4"/>
    <mergeCell ref="B2:AH2"/>
    <mergeCell ref="C3:C4"/>
    <mergeCell ref="D3:D4"/>
    <mergeCell ref="E3:E4"/>
    <mergeCell ref="F3:F4"/>
    <mergeCell ref="G3:G4"/>
    <mergeCell ref="H3:H4"/>
    <mergeCell ref="T27:X27"/>
    <mergeCell ref="T28:X28"/>
    <mergeCell ref="R3:R4"/>
    <mergeCell ref="I3:I4"/>
    <mergeCell ref="L3:L4"/>
    <mergeCell ref="X3:X4"/>
    <mergeCell ref="J3:J4"/>
    <mergeCell ref="K3:K4"/>
    <mergeCell ref="S3:S4"/>
    <mergeCell ref="T3:T4"/>
    <mergeCell ref="U3:U4"/>
    <mergeCell ref="V3:V4"/>
    <mergeCell ref="M3:M4"/>
    <mergeCell ref="W3:W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opLeftCell="Q1" zoomScale="90" zoomScaleNormal="90" workbookViewId="0">
      <selection activeCell="AG6" sqref="AG6:AH7"/>
    </sheetView>
  </sheetViews>
  <sheetFormatPr defaultRowHeight="12.75" x14ac:dyDescent="0.2"/>
  <cols>
    <col min="1" max="1" width="19.140625" style="2" bestFit="1" customWidth="1"/>
    <col min="2" max="2" width="5.42578125" style="3" bestFit="1" customWidth="1"/>
    <col min="3" max="3" width="6.42578125" style="3" bestFit="1" customWidth="1"/>
    <col min="4" max="30" width="5.42578125" style="3" bestFit="1" customWidth="1"/>
    <col min="31" max="32" width="5.42578125" style="3" customWidth="1"/>
    <col min="33" max="33" width="7.42578125" style="7" bestFit="1" customWidth="1"/>
  </cols>
  <sheetData>
    <row r="1" spans="1:37" ht="20.100000000000001" customHeight="1" x14ac:dyDescent="0.2">
      <c r="A1" s="152" t="s">
        <v>202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52"/>
    </row>
    <row r="2" spans="1:37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7"/>
    </row>
    <row r="3" spans="1:37" s="5" customFormat="1" ht="20.100000000000001" customHeight="1" x14ac:dyDescent="0.2">
      <c r="A3" s="151"/>
      <c r="B3" s="155">
        <v>1</v>
      </c>
      <c r="C3" s="155">
        <f>SUM(B3+1)</f>
        <v>2</v>
      </c>
      <c r="D3" s="155">
        <f t="shared" ref="D3:AD3" si="0">SUM(C3+1)</f>
        <v>3</v>
      </c>
      <c r="E3" s="155">
        <f t="shared" si="0"/>
        <v>4</v>
      </c>
      <c r="F3" s="155">
        <f t="shared" si="0"/>
        <v>5</v>
      </c>
      <c r="G3" s="155">
        <f t="shared" si="0"/>
        <v>6</v>
      </c>
      <c r="H3" s="155">
        <f t="shared" si="0"/>
        <v>7</v>
      </c>
      <c r="I3" s="155">
        <f t="shared" si="0"/>
        <v>8</v>
      </c>
      <c r="J3" s="155">
        <f t="shared" si="0"/>
        <v>9</v>
      </c>
      <c r="K3" s="155">
        <f t="shared" si="0"/>
        <v>10</v>
      </c>
      <c r="L3" s="155">
        <f t="shared" si="0"/>
        <v>11</v>
      </c>
      <c r="M3" s="155">
        <f t="shared" si="0"/>
        <v>12</v>
      </c>
      <c r="N3" s="155">
        <f t="shared" si="0"/>
        <v>13</v>
      </c>
      <c r="O3" s="155">
        <f t="shared" si="0"/>
        <v>14</v>
      </c>
      <c r="P3" s="155">
        <f t="shared" si="0"/>
        <v>15</v>
      </c>
      <c r="Q3" s="155">
        <f t="shared" si="0"/>
        <v>16</v>
      </c>
      <c r="R3" s="155">
        <f t="shared" si="0"/>
        <v>17</v>
      </c>
      <c r="S3" s="155">
        <f t="shared" si="0"/>
        <v>18</v>
      </c>
      <c r="T3" s="155">
        <f t="shared" si="0"/>
        <v>19</v>
      </c>
      <c r="U3" s="155">
        <f t="shared" si="0"/>
        <v>20</v>
      </c>
      <c r="V3" s="155">
        <f t="shared" si="0"/>
        <v>21</v>
      </c>
      <c r="W3" s="155">
        <f t="shared" si="0"/>
        <v>22</v>
      </c>
      <c r="X3" s="155">
        <f t="shared" si="0"/>
        <v>23</v>
      </c>
      <c r="Y3" s="155">
        <f t="shared" si="0"/>
        <v>24</v>
      </c>
      <c r="Z3" s="155">
        <f t="shared" si="0"/>
        <v>25</v>
      </c>
      <c r="AA3" s="155">
        <f t="shared" si="0"/>
        <v>26</v>
      </c>
      <c r="AB3" s="155">
        <f t="shared" si="0"/>
        <v>27</v>
      </c>
      <c r="AC3" s="155">
        <f t="shared" si="0"/>
        <v>28</v>
      </c>
      <c r="AD3" s="155">
        <f t="shared" si="0"/>
        <v>29</v>
      </c>
      <c r="AE3" s="155">
        <v>30</v>
      </c>
      <c r="AF3" s="143">
        <v>31</v>
      </c>
      <c r="AG3" s="45" t="s">
        <v>13</v>
      </c>
      <c r="AH3" s="107" t="s">
        <v>12</v>
      </c>
    </row>
    <row r="4" spans="1:37" s="5" customFormat="1" ht="20.100000000000001" customHeight="1" x14ac:dyDescent="0.2">
      <c r="A4" s="151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44"/>
      <c r="AG4" s="45" t="s">
        <v>11</v>
      </c>
      <c r="AH4" s="59" t="s">
        <v>11</v>
      </c>
    </row>
    <row r="5" spans="1:37" s="5" customFormat="1" x14ac:dyDescent="0.2">
      <c r="A5" s="57" t="s">
        <v>16</v>
      </c>
      <c r="B5" s="11">
        <v>10.08</v>
      </c>
      <c r="C5" s="11">
        <v>20.16</v>
      </c>
      <c r="D5" s="11">
        <v>19.8</v>
      </c>
      <c r="E5" s="11">
        <v>13.68</v>
      </c>
      <c r="F5" s="11">
        <v>16.2</v>
      </c>
      <c r="G5" s="11">
        <v>11.879999999999999</v>
      </c>
      <c r="H5" s="11">
        <v>9</v>
      </c>
      <c r="I5" s="11">
        <v>10.44</v>
      </c>
      <c r="J5" s="11">
        <v>12.6</v>
      </c>
      <c r="K5" s="11">
        <v>9.7200000000000006</v>
      </c>
      <c r="L5" s="11">
        <v>12.6</v>
      </c>
      <c r="M5" s="11">
        <v>14.4</v>
      </c>
      <c r="N5" s="11">
        <v>15.840000000000002</v>
      </c>
      <c r="O5" s="11">
        <v>15.120000000000001</v>
      </c>
      <c r="P5" s="11">
        <v>10.44</v>
      </c>
      <c r="Q5" s="11">
        <v>10.44</v>
      </c>
      <c r="R5" s="11">
        <v>15.120000000000001</v>
      </c>
      <c r="S5" s="11">
        <v>18.36</v>
      </c>
      <c r="T5" s="11">
        <v>8.2799999999999994</v>
      </c>
      <c r="U5" s="11">
        <v>8.2799999999999994</v>
      </c>
      <c r="V5" s="11">
        <v>14.04</v>
      </c>
      <c r="W5" s="11">
        <v>8.64</v>
      </c>
      <c r="X5" s="11">
        <v>8.64</v>
      </c>
      <c r="Y5" s="11">
        <v>9.3600000000000012</v>
      </c>
      <c r="Z5" s="11">
        <v>6.48</v>
      </c>
      <c r="AA5" s="11">
        <v>15.120000000000001</v>
      </c>
      <c r="AB5" s="11">
        <v>10.44</v>
      </c>
      <c r="AC5" s="11">
        <v>10.8</v>
      </c>
      <c r="AD5" s="11">
        <v>18.36</v>
      </c>
      <c r="AE5" s="11">
        <v>15.48</v>
      </c>
      <c r="AF5" s="11">
        <v>17.28</v>
      </c>
      <c r="AG5" s="14">
        <f t="shared" ref="AG5" si="1">MAX(B5:AF5)</f>
        <v>20.16</v>
      </c>
      <c r="AH5" s="129">
        <f t="shared" ref="AH5" si="2">AVERAGE(B5:AF5)</f>
        <v>12.809032258064518</v>
      </c>
    </row>
    <row r="6" spans="1:37" x14ac:dyDescent="0.2">
      <c r="A6" s="57" t="s">
        <v>76</v>
      </c>
      <c r="B6" s="11">
        <v>8.2799999999999994</v>
      </c>
      <c r="C6" s="11">
        <v>10.44</v>
      </c>
      <c r="D6" s="11">
        <v>14.76</v>
      </c>
      <c r="E6" s="11">
        <v>23.040000000000003</v>
      </c>
      <c r="F6" s="11">
        <v>18.720000000000002</v>
      </c>
      <c r="G6" s="11">
        <v>14.04</v>
      </c>
      <c r="H6" s="11">
        <v>17.64</v>
      </c>
      <c r="I6" s="11">
        <v>19.079999999999998</v>
      </c>
      <c r="J6" s="11">
        <v>22.32</v>
      </c>
      <c r="K6" s="11">
        <v>11.520000000000001</v>
      </c>
      <c r="L6" s="11">
        <v>8.2799999999999994</v>
      </c>
      <c r="M6" s="11">
        <v>16.2</v>
      </c>
      <c r="N6" s="11">
        <v>14.04</v>
      </c>
      <c r="O6" s="11">
        <v>20.88</v>
      </c>
      <c r="P6" s="11">
        <v>20.16</v>
      </c>
      <c r="Q6" s="11">
        <v>25.2</v>
      </c>
      <c r="R6" s="11">
        <v>16.2</v>
      </c>
      <c r="S6" s="11">
        <v>21.6</v>
      </c>
      <c r="T6" s="11">
        <v>11.879999999999999</v>
      </c>
      <c r="U6" s="11">
        <v>16.2</v>
      </c>
      <c r="V6" s="11">
        <v>14.76</v>
      </c>
      <c r="W6" s="11">
        <v>13.68</v>
      </c>
      <c r="X6" s="11">
        <v>11.520000000000001</v>
      </c>
      <c r="Y6" s="11">
        <v>10.8</v>
      </c>
      <c r="Z6" s="11">
        <v>10.08</v>
      </c>
      <c r="AA6" s="11">
        <v>14.76</v>
      </c>
      <c r="AB6" s="11">
        <v>19.079999999999998</v>
      </c>
      <c r="AC6" s="11">
        <v>12.6</v>
      </c>
      <c r="AD6" s="11">
        <v>15.840000000000002</v>
      </c>
      <c r="AE6" s="11">
        <v>13.68</v>
      </c>
      <c r="AF6" s="11">
        <v>10.44</v>
      </c>
      <c r="AG6" s="14">
        <f t="shared" ref="AG6" si="3">MAX(B6:AF6)</f>
        <v>25.2</v>
      </c>
      <c r="AH6" s="129">
        <f t="shared" ref="AH6" si="4">AVERAGE(B6:AF6)</f>
        <v>15.410322580645159</v>
      </c>
    </row>
    <row r="7" spans="1:37" x14ac:dyDescent="0.2">
      <c r="A7" s="57" t="s">
        <v>216</v>
      </c>
      <c r="B7" s="11">
        <v>12.6</v>
      </c>
      <c r="C7" s="11">
        <v>13.68</v>
      </c>
      <c r="D7" s="11">
        <v>21.6</v>
      </c>
      <c r="E7" s="11">
        <v>16.559999999999999</v>
      </c>
      <c r="F7" s="11">
        <v>20.52</v>
      </c>
      <c r="G7" s="11">
        <v>14.76</v>
      </c>
      <c r="H7" s="11">
        <v>18.36</v>
      </c>
      <c r="I7" s="11">
        <v>19.440000000000001</v>
      </c>
      <c r="J7" s="11">
        <v>30.240000000000002</v>
      </c>
      <c r="K7" s="11">
        <v>15.48</v>
      </c>
      <c r="L7" s="11">
        <v>16.920000000000002</v>
      </c>
      <c r="M7" s="11">
        <v>20.88</v>
      </c>
      <c r="N7" s="11">
        <v>22.68</v>
      </c>
      <c r="O7" s="11">
        <v>17.64</v>
      </c>
      <c r="P7" s="11">
        <v>16.920000000000002</v>
      </c>
      <c r="Q7" s="11">
        <v>18.720000000000002</v>
      </c>
      <c r="R7" s="11">
        <v>21.6</v>
      </c>
      <c r="S7" s="11">
        <v>13.32</v>
      </c>
      <c r="T7" s="11">
        <v>19.8</v>
      </c>
      <c r="U7" s="11">
        <v>14.04</v>
      </c>
      <c r="V7" s="11">
        <v>14.04</v>
      </c>
      <c r="W7" s="11">
        <v>16.559999999999999</v>
      </c>
      <c r="X7" s="11">
        <v>15.120000000000001</v>
      </c>
      <c r="Y7" s="11">
        <v>13.32</v>
      </c>
      <c r="Z7" s="11">
        <v>25.92</v>
      </c>
      <c r="AA7" s="11">
        <v>16.920000000000002</v>
      </c>
      <c r="AB7" s="11">
        <v>18.720000000000002</v>
      </c>
      <c r="AC7" s="11">
        <v>16.559999999999999</v>
      </c>
      <c r="AD7" s="11">
        <v>12.6</v>
      </c>
      <c r="AE7" s="11">
        <v>10.8</v>
      </c>
      <c r="AF7" s="11">
        <v>14.04</v>
      </c>
      <c r="AG7" s="14">
        <f t="shared" ref="AG7" si="5">MAX(B7:AF7)</f>
        <v>30.240000000000002</v>
      </c>
      <c r="AH7" s="129">
        <f t="shared" ref="AH7" si="6">AVERAGE(B7:AF7)</f>
        <v>17.430967741935486</v>
      </c>
    </row>
    <row r="8" spans="1:37" x14ac:dyDescent="0.2">
      <c r="A8" s="57" t="s">
        <v>134</v>
      </c>
      <c r="B8" s="11">
        <v>10.44</v>
      </c>
      <c r="C8" s="11">
        <v>22.68</v>
      </c>
      <c r="D8" s="11">
        <v>22.32</v>
      </c>
      <c r="E8" s="11">
        <v>16.920000000000002</v>
      </c>
      <c r="F8" s="11">
        <v>19.079999999999998</v>
      </c>
      <c r="G8" s="11">
        <v>14.04</v>
      </c>
      <c r="H8" s="11">
        <v>13.68</v>
      </c>
      <c r="I8" s="11">
        <v>14.04</v>
      </c>
      <c r="J8" s="11">
        <v>19.8</v>
      </c>
      <c r="K8" s="11">
        <v>30.240000000000002</v>
      </c>
      <c r="L8" s="11">
        <v>23.040000000000003</v>
      </c>
      <c r="M8" s="11">
        <v>14.4</v>
      </c>
      <c r="N8" s="11">
        <v>16.559999999999999</v>
      </c>
      <c r="O8" s="11">
        <v>22.32</v>
      </c>
      <c r="P8" s="11">
        <v>17.64</v>
      </c>
      <c r="Q8" s="11">
        <v>18.36</v>
      </c>
      <c r="R8" s="11">
        <v>17.28</v>
      </c>
      <c r="S8" s="11">
        <v>11.16</v>
      </c>
      <c r="T8" s="11">
        <v>18.720000000000002</v>
      </c>
      <c r="U8" s="11">
        <v>15.840000000000002</v>
      </c>
      <c r="V8" s="11">
        <v>13.68</v>
      </c>
      <c r="W8" s="11">
        <v>12.6</v>
      </c>
      <c r="X8" s="11">
        <v>14.04</v>
      </c>
      <c r="Y8" s="11">
        <v>29.880000000000003</v>
      </c>
      <c r="Z8" s="11">
        <v>14.4</v>
      </c>
      <c r="AA8" s="11">
        <v>18.720000000000002</v>
      </c>
      <c r="AB8" s="11">
        <v>16.559999999999999</v>
      </c>
      <c r="AC8" s="11">
        <v>17.64</v>
      </c>
      <c r="AD8" s="11">
        <v>21.96</v>
      </c>
      <c r="AE8" s="11">
        <v>19.8</v>
      </c>
      <c r="AF8" s="11">
        <v>23.040000000000003</v>
      </c>
      <c r="AG8" s="14">
        <f t="shared" ref="AG8:AG23" si="7">MAX(B8:AF8)</f>
        <v>30.240000000000002</v>
      </c>
      <c r="AH8" s="129">
        <f t="shared" ref="AH8:AH23" si="8">AVERAGE(B8:AF8)</f>
        <v>18.092903225806452</v>
      </c>
    </row>
    <row r="9" spans="1:37" x14ac:dyDescent="0.2">
      <c r="A9" s="57" t="s">
        <v>0</v>
      </c>
      <c r="B9" s="11">
        <v>8.64</v>
      </c>
      <c r="C9" s="11">
        <v>12.24</v>
      </c>
      <c r="D9" s="11">
        <v>34.200000000000003</v>
      </c>
      <c r="E9" s="11">
        <v>12.96</v>
      </c>
      <c r="F9" s="11">
        <v>13.32</v>
      </c>
      <c r="G9" s="11">
        <v>3.9600000000000004</v>
      </c>
      <c r="H9" s="11">
        <v>16.2</v>
      </c>
      <c r="I9" s="11">
        <v>12.96</v>
      </c>
      <c r="J9" s="11">
        <v>24.12</v>
      </c>
      <c r="K9" s="11">
        <v>4.6800000000000006</v>
      </c>
      <c r="L9" s="11">
        <v>11.879999999999999</v>
      </c>
      <c r="M9" s="11">
        <v>10.8</v>
      </c>
      <c r="N9" s="11">
        <v>10.8</v>
      </c>
      <c r="O9" s="11">
        <v>17.64</v>
      </c>
      <c r="P9" s="11">
        <v>11.16</v>
      </c>
      <c r="Q9" s="11">
        <v>11.16</v>
      </c>
      <c r="R9" s="11">
        <v>15.48</v>
      </c>
      <c r="S9" s="11">
        <v>29.880000000000003</v>
      </c>
      <c r="T9" s="11">
        <v>15.120000000000001</v>
      </c>
      <c r="U9" s="11">
        <v>11.879999999999999</v>
      </c>
      <c r="V9" s="11">
        <v>16.2</v>
      </c>
      <c r="W9" s="11">
        <v>13.32</v>
      </c>
      <c r="X9" s="11">
        <v>11.16</v>
      </c>
      <c r="Y9" s="11">
        <v>12.6</v>
      </c>
      <c r="Z9" s="11">
        <v>12.96</v>
      </c>
      <c r="AA9" s="11">
        <v>13.32</v>
      </c>
      <c r="AB9" s="11">
        <v>14.4</v>
      </c>
      <c r="AC9" s="11">
        <v>9.3600000000000012</v>
      </c>
      <c r="AD9" s="11">
        <v>17.28</v>
      </c>
      <c r="AE9" s="11">
        <v>5.04</v>
      </c>
      <c r="AF9" s="11">
        <v>25.2</v>
      </c>
      <c r="AG9" s="14">
        <f t="shared" si="7"/>
        <v>34.200000000000003</v>
      </c>
      <c r="AH9" s="129">
        <f t="shared" si="8"/>
        <v>14.190967741935486</v>
      </c>
      <c r="AJ9" s="12" t="s">
        <v>21</v>
      </c>
    </row>
    <row r="10" spans="1:37" x14ac:dyDescent="0.2">
      <c r="A10" s="57" t="s">
        <v>1</v>
      </c>
      <c r="B10" s="11" t="s">
        <v>189</v>
      </c>
      <c r="C10" s="11" t="s">
        <v>189</v>
      </c>
      <c r="D10" s="11">
        <v>16.920000000000002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>
        <v>17.28</v>
      </c>
      <c r="AB10" s="11">
        <v>10.44</v>
      </c>
      <c r="AC10" s="11" t="s">
        <v>189</v>
      </c>
      <c r="AD10" s="11" t="s">
        <v>189</v>
      </c>
      <c r="AE10" s="11" t="s">
        <v>189</v>
      </c>
      <c r="AF10" s="11">
        <v>12.6</v>
      </c>
      <c r="AG10" s="14">
        <f t="shared" si="7"/>
        <v>17.28</v>
      </c>
      <c r="AH10" s="134">
        <f t="shared" si="8"/>
        <v>14.31</v>
      </c>
      <c r="AI10" s="12" t="s">
        <v>21</v>
      </c>
      <c r="AJ10" s="12" t="s">
        <v>21</v>
      </c>
    </row>
    <row r="11" spans="1:37" x14ac:dyDescent="0.2">
      <c r="A11" s="57" t="s">
        <v>18</v>
      </c>
      <c r="B11" s="11">
        <v>14.04</v>
      </c>
      <c r="C11" s="11">
        <v>25.56</v>
      </c>
      <c r="D11" s="11">
        <v>24.12</v>
      </c>
      <c r="E11" s="11">
        <v>29.16</v>
      </c>
      <c r="F11" s="11">
        <v>19.440000000000001</v>
      </c>
      <c r="G11" s="11">
        <v>20.52</v>
      </c>
      <c r="H11" s="11">
        <v>18</v>
      </c>
      <c r="I11" s="11">
        <v>13.68</v>
      </c>
      <c r="J11" s="11">
        <v>16.559999999999999</v>
      </c>
      <c r="K11" s="11">
        <v>34.200000000000003</v>
      </c>
      <c r="L11" s="11">
        <v>16.2</v>
      </c>
      <c r="M11" s="11">
        <v>17.28</v>
      </c>
      <c r="N11" s="11">
        <v>29.16</v>
      </c>
      <c r="O11" s="11">
        <v>25.2</v>
      </c>
      <c r="P11" s="11">
        <v>15.48</v>
      </c>
      <c r="Q11" s="11">
        <v>17.28</v>
      </c>
      <c r="R11" s="11">
        <v>15.48</v>
      </c>
      <c r="S11" s="11">
        <v>18</v>
      </c>
      <c r="T11" s="11">
        <v>16.2</v>
      </c>
      <c r="U11" s="11">
        <v>20.52</v>
      </c>
      <c r="V11" s="11">
        <v>16.2</v>
      </c>
      <c r="W11" s="11">
        <v>22.68</v>
      </c>
      <c r="X11" s="11">
        <v>20.52</v>
      </c>
      <c r="Y11" s="11">
        <v>23.759999999999998</v>
      </c>
      <c r="Z11" s="11">
        <v>16.920000000000002</v>
      </c>
      <c r="AA11" s="11">
        <v>20.16</v>
      </c>
      <c r="AB11" s="11">
        <v>18</v>
      </c>
      <c r="AC11" s="11">
        <v>18</v>
      </c>
      <c r="AD11" s="11">
        <v>21.96</v>
      </c>
      <c r="AE11" s="11">
        <v>27.720000000000002</v>
      </c>
      <c r="AF11" s="11">
        <v>19.8</v>
      </c>
      <c r="AG11" s="14">
        <f t="shared" si="7"/>
        <v>34.200000000000003</v>
      </c>
      <c r="AH11" s="129">
        <f t="shared" si="8"/>
        <v>20.380645161290321</v>
      </c>
    </row>
    <row r="12" spans="1:37" x14ac:dyDescent="0.2">
      <c r="A12" s="57" t="s">
        <v>2</v>
      </c>
      <c r="B12" s="11">
        <v>10.44</v>
      </c>
      <c r="C12" s="11">
        <v>16.2</v>
      </c>
      <c r="D12" s="11">
        <v>17.28</v>
      </c>
      <c r="E12" s="11">
        <v>23.400000000000002</v>
      </c>
      <c r="F12" s="11">
        <v>5.4</v>
      </c>
      <c r="G12" s="11">
        <v>10.44</v>
      </c>
      <c r="H12" s="11">
        <v>14.76</v>
      </c>
      <c r="I12" s="11">
        <v>12.96</v>
      </c>
      <c r="J12" s="11">
        <v>14.76</v>
      </c>
      <c r="K12" s="11">
        <v>14.04</v>
      </c>
      <c r="L12" s="11">
        <v>10.08</v>
      </c>
      <c r="M12" s="11">
        <v>21.96</v>
      </c>
      <c r="N12" s="11">
        <v>10.8</v>
      </c>
      <c r="O12" s="11">
        <v>10.8</v>
      </c>
      <c r="P12" s="11">
        <v>7.2</v>
      </c>
      <c r="Q12" s="11">
        <v>12.6</v>
      </c>
      <c r="R12" s="11">
        <v>11.520000000000001</v>
      </c>
      <c r="S12" s="11">
        <v>17.28</v>
      </c>
      <c r="T12" s="11">
        <v>13.68</v>
      </c>
      <c r="U12" s="11">
        <v>12.96</v>
      </c>
      <c r="V12" s="11">
        <v>11.520000000000001</v>
      </c>
      <c r="W12" s="11">
        <v>6.12</v>
      </c>
      <c r="X12" s="11">
        <v>10.08</v>
      </c>
      <c r="Y12" s="11">
        <v>24.12</v>
      </c>
      <c r="Z12" s="11">
        <v>18.720000000000002</v>
      </c>
      <c r="AA12" s="11">
        <v>11.879999999999999</v>
      </c>
      <c r="AB12" s="11">
        <v>12.96</v>
      </c>
      <c r="AC12" s="11">
        <v>11.520000000000001</v>
      </c>
      <c r="AD12" s="11">
        <v>12.24</v>
      </c>
      <c r="AE12" s="11">
        <v>13.32</v>
      </c>
      <c r="AF12" s="11">
        <v>12.96</v>
      </c>
      <c r="AG12" s="14">
        <f t="shared" si="7"/>
        <v>24.12</v>
      </c>
      <c r="AH12" s="129">
        <f t="shared" si="8"/>
        <v>13.35483870967742</v>
      </c>
    </row>
    <row r="13" spans="1:37" x14ac:dyDescent="0.2">
      <c r="A13" s="57" t="s">
        <v>135</v>
      </c>
      <c r="B13" s="11">
        <v>16.2</v>
      </c>
      <c r="C13" s="11">
        <v>23.759999999999998</v>
      </c>
      <c r="D13" s="11">
        <v>30.240000000000002</v>
      </c>
      <c r="E13" s="11">
        <v>17.28</v>
      </c>
      <c r="F13" s="11">
        <v>21.240000000000002</v>
      </c>
      <c r="G13" s="11">
        <v>19.079999999999998</v>
      </c>
      <c r="H13" s="11">
        <v>30.240000000000002</v>
      </c>
      <c r="I13" s="11">
        <v>19.440000000000001</v>
      </c>
      <c r="J13" s="11">
        <v>28.08</v>
      </c>
      <c r="K13" s="11">
        <v>18.720000000000002</v>
      </c>
      <c r="L13" s="11">
        <v>18.36</v>
      </c>
      <c r="M13" s="11">
        <v>24.840000000000003</v>
      </c>
      <c r="N13" s="11">
        <v>21.6</v>
      </c>
      <c r="O13" s="11">
        <v>22.68</v>
      </c>
      <c r="P13" s="11">
        <v>9.3600000000000012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4">
        <f t="shared" si="7"/>
        <v>30.240000000000002</v>
      </c>
      <c r="AH13" s="129">
        <f t="shared" si="8"/>
        <v>21.408000000000005</v>
      </c>
      <c r="AI13" s="12" t="s">
        <v>21</v>
      </c>
    </row>
    <row r="14" spans="1:37" x14ac:dyDescent="0.2">
      <c r="A14" s="57" t="s">
        <v>17</v>
      </c>
      <c r="B14" s="11">
        <v>11.16</v>
      </c>
      <c r="C14" s="11">
        <v>13.68</v>
      </c>
      <c r="D14" s="11">
        <v>12.6</v>
      </c>
      <c r="E14" s="11">
        <v>10.44</v>
      </c>
      <c r="F14" s="11">
        <v>16.920000000000002</v>
      </c>
      <c r="G14" s="11">
        <v>10.8</v>
      </c>
      <c r="H14" s="11">
        <v>11.879999999999999</v>
      </c>
      <c r="I14" s="11">
        <v>12.6</v>
      </c>
      <c r="J14" s="11">
        <v>17.64</v>
      </c>
      <c r="K14" s="11">
        <v>10.08</v>
      </c>
      <c r="L14" s="11">
        <v>8.64</v>
      </c>
      <c r="M14" s="11">
        <v>8.64</v>
      </c>
      <c r="N14" s="11">
        <v>12.96</v>
      </c>
      <c r="O14" s="11">
        <v>17.28</v>
      </c>
      <c r="P14" s="11">
        <v>18.720000000000002</v>
      </c>
      <c r="Q14" s="11">
        <v>19.440000000000001</v>
      </c>
      <c r="R14" s="11">
        <v>17.64</v>
      </c>
      <c r="S14" s="11">
        <v>15.120000000000001</v>
      </c>
      <c r="T14" s="11">
        <v>11.16</v>
      </c>
      <c r="U14" s="11">
        <v>10.08</v>
      </c>
      <c r="V14" s="11">
        <v>14.04</v>
      </c>
      <c r="W14" s="11">
        <v>15.48</v>
      </c>
      <c r="X14" s="11">
        <v>11.16</v>
      </c>
      <c r="Y14" s="11">
        <v>7.9200000000000008</v>
      </c>
      <c r="Z14" s="11">
        <v>14.4</v>
      </c>
      <c r="AA14" s="11">
        <v>14.04</v>
      </c>
      <c r="AB14" s="11">
        <v>9.3600000000000012</v>
      </c>
      <c r="AC14" s="11">
        <v>11.520000000000001</v>
      </c>
      <c r="AD14" s="11">
        <v>8.2799999999999994</v>
      </c>
      <c r="AE14" s="11">
        <v>10.44</v>
      </c>
      <c r="AF14" s="11">
        <v>12.24</v>
      </c>
      <c r="AG14" s="14">
        <f t="shared" si="7"/>
        <v>19.440000000000001</v>
      </c>
      <c r="AH14" s="136">
        <f t="shared" si="8"/>
        <v>12.785806451612906</v>
      </c>
      <c r="AJ14" t="s">
        <v>21</v>
      </c>
    </row>
    <row r="15" spans="1:37" x14ac:dyDescent="0.2">
      <c r="A15" s="57" t="s">
        <v>136</v>
      </c>
      <c r="B15" s="11">
        <v>15.120000000000001</v>
      </c>
      <c r="C15" s="11">
        <v>15.48</v>
      </c>
      <c r="D15" s="11">
        <v>32.76</v>
      </c>
      <c r="E15" s="11">
        <v>23.040000000000003</v>
      </c>
      <c r="F15" s="11">
        <v>23.759999999999998</v>
      </c>
      <c r="G15" s="11">
        <v>23.759999999999998</v>
      </c>
      <c r="H15" s="11">
        <v>26.64</v>
      </c>
      <c r="I15" s="11">
        <v>20.16</v>
      </c>
      <c r="J15" s="11">
        <v>24.840000000000003</v>
      </c>
      <c r="K15" s="11">
        <v>16.2</v>
      </c>
      <c r="L15" s="11">
        <v>20.88</v>
      </c>
      <c r="M15" s="11">
        <v>18.720000000000002</v>
      </c>
      <c r="N15" s="11">
        <v>23.400000000000002</v>
      </c>
      <c r="O15" s="11">
        <v>24.840000000000003</v>
      </c>
      <c r="P15" s="11">
        <v>25.56</v>
      </c>
      <c r="Q15" s="11">
        <v>29.52</v>
      </c>
      <c r="R15" s="11">
        <v>25.56</v>
      </c>
      <c r="S15" s="11">
        <v>32.04</v>
      </c>
      <c r="T15" s="11">
        <v>13.68</v>
      </c>
      <c r="U15" s="11">
        <v>31.319999999999997</v>
      </c>
      <c r="V15" s="11">
        <v>24.48</v>
      </c>
      <c r="W15" s="11">
        <v>23.400000000000002</v>
      </c>
      <c r="X15" s="11">
        <v>22.68</v>
      </c>
      <c r="Y15" s="11">
        <v>25.92</v>
      </c>
      <c r="Z15" s="11">
        <v>27</v>
      </c>
      <c r="AA15" s="11">
        <v>23.040000000000003</v>
      </c>
      <c r="AB15" s="11">
        <v>19.079999999999998</v>
      </c>
      <c r="AC15" s="11">
        <v>14.4</v>
      </c>
      <c r="AD15" s="11">
        <v>19.8</v>
      </c>
      <c r="AE15" s="11">
        <v>17.64</v>
      </c>
      <c r="AF15" s="11">
        <v>20.52</v>
      </c>
      <c r="AG15" s="14">
        <f t="shared" si="7"/>
        <v>32.76</v>
      </c>
      <c r="AH15" s="129">
        <f t="shared" si="8"/>
        <v>22.749677419354835</v>
      </c>
      <c r="AI15" s="12" t="s">
        <v>21</v>
      </c>
      <c r="AK15" t="s">
        <v>21</v>
      </c>
    </row>
    <row r="16" spans="1:37" x14ac:dyDescent="0.2">
      <c r="A16" s="57" t="s">
        <v>137</v>
      </c>
      <c r="B16" s="11" t="s">
        <v>189</v>
      </c>
      <c r="C16" s="11" t="s">
        <v>189</v>
      </c>
      <c r="D16" s="11" t="s">
        <v>189</v>
      </c>
      <c r="E16" s="11" t="s">
        <v>189</v>
      </c>
      <c r="F16" s="11" t="s">
        <v>189</v>
      </c>
      <c r="G16" s="11" t="s">
        <v>189</v>
      </c>
      <c r="H16" s="11" t="s">
        <v>189</v>
      </c>
      <c r="I16" s="11" t="s">
        <v>189</v>
      </c>
      <c r="J16" s="11" t="s">
        <v>189</v>
      </c>
      <c r="K16" s="11" t="s">
        <v>189</v>
      </c>
      <c r="L16" s="11" t="s">
        <v>189</v>
      </c>
      <c r="M16" s="11" t="s">
        <v>189</v>
      </c>
      <c r="N16" s="11" t="s">
        <v>189</v>
      </c>
      <c r="O16" s="11" t="s">
        <v>189</v>
      </c>
      <c r="P16" s="11" t="s">
        <v>189</v>
      </c>
      <c r="Q16" s="11" t="s">
        <v>189</v>
      </c>
      <c r="R16" s="11" t="s">
        <v>189</v>
      </c>
      <c r="S16" s="11" t="s">
        <v>189</v>
      </c>
      <c r="T16" s="11" t="s">
        <v>189</v>
      </c>
      <c r="U16" s="11" t="s">
        <v>189</v>
      </c>
      <c r="V16" s="11" t="s">
        <v>189</v>
      </c>
      <c r="W16" s="11" t="s">
        <v>189</v>
      </c>
      <c r="X16" s="11" t="s">
        <v>189</v>
      </c>
      <c r="Y16" s="11" t="s">
        <v>189</v>
      </c>
      <c r="Z16" s="11" t="s">
        <v>189</v>
      </c>
      <c r="AA16" s="11" t="s">
        <v>189</v>
      </c>
      <c r="AB16" s="11" t="s">
        <v>189</v>
      </c>
      <c r="AC16" s="11" t="s">
        <v>189</v>
      </c>
      <c r="AD16" s="11" t="s">
        <v>189</v>
      </c>
      <c r="AE16" s="11" t="s">
        <v>189</v>
      </c>
      <c r="AF16" s="11" t="s">
        <v>189</v>
      </c>
      <c r="AG16" s="14" t="s">
        <v>189</v>
      </c>
      <c r="AH16" s="121" t="s">
        <v>189</v>
      </c>
      <c r="AK16" t="s">
        <v>21</v>
      </c>
    </row>
    <row r="17" spans="1:38" x14ac:dyDescent="0.2">
      <c r="A17" s="57" t="s">
        <v>112</v>
      </c>
      <c r="B17" s="11" t="s">
        <v>189</v>
      </c>
      <c r="C17" s="11" t="s">
        <v>189</v>
      </c>
      <c r="D17" s="11" t="s">
        <v>189</v>
      </c>
      <c r="E17" s="11" t="s">
        <v>189</v>
      </c>
      <c r="F17" s="11" t="s">
        <v>189</v>
      </c>
      <c r="G17" s="11" t="s">
        <v>189</v>
      </c>
      <c r="H17" s="11" t="s">
        <v>189</v>
      </c>
      <c r="I17" s="11" t="s">
        <v>189</v>
      </c>
      <c r="J17" s="11" t="s">
        <v>189</v>
      </c>
      <c r="K17" s="11" t="s">
        <v>189</v>
      </c>
      <c r="L17" s="11" t="s">
        <v>189</v>
      </c>
      <c r="M17" s="11" t="s">
        <v>189</v>
      </c>
      <c r="N17" s="11" t="s">
        <v>189</v>
      </c>
      <c r="O17" s="11" t="s">
        <v>189</v>
      </c>
      <c r="P17" s="11" t="s">
        <v>189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 t="s">
        <v>189</v>
      </c>
      <c r="AH17" s="121" t="s">
        <v>189</v>
      </c>
      <c r="AK17" t="s">
        <v>21</v>
      </c>
    </row>
    <row r="18" spans="1:38" x14ac:dyDescent="0.2">
      <c r="A18" s="57" t="s">
        <v>214</v>
      </c>
      <c r="B18" s="11">
        <v>3.6</v>
      </c>
      <c r="C18" s="11">
        <v>0</v>
      </c>
      <c r="D18" s="11">
        <v>0</v>
      </c>
      <c r="E18" s="11">
        <v>3.6</v>
      </c>
      <c r="F18" s="11">
        <v>3.6</v>
      </c>
      <c r="G18" s="11">
        <v>3.6</v>
      </c>
      <c r="H18" s="11">
        <v>0</v>
      </c>
      <c r="I18" s="11">
        <v>3.6</v>
      </c>
      <c r="J18" s="11">
        <v>7.5600000000000005</v>
      </c>
      <c r="K18" s="11">
        <v>3.6</v>
      </c>
      <c r="L18" s="11">
        <v>3.6</v>
      </c>
      <c r="M18" s="11">
        <v>3.6</v>
      </c>
      <c r="N18" s="11">
        <v>7.5600000000000005</v>
      </c>
      <c r="O18" s="11">
        <v>3.6</v>
      </c>
      <c r="P18" s="11">
        <v>0</v>
      </c>
      <c r="Q18" s="11">
        <v>3.6</v>
      </c>
      <c r="R18" s="11">
        <v>3.6</v>
      </c>
      <c r="S18" s="11">
        <v>3.6</v>
      </c>
      <c r="T18" s="11">
        <v>3.6</v>
      </c>
      <c r="U18" s="11">
        <v>3.6</v>
      </c>
      <c r="V18" s="11">
        <v>3.6</v>
      </c>
      <c r="W18" s="11">
        <v>7.5600000000000005</v>
      </c>
      <c r="X18" s="11" t="s">
        <v>189</v>
      </c>
      <c r="Y18" s="11">
        <v>0</v>
      </c>
      <c r="Z18" s="11">
        <v>7.5600000000000005</v>
      </c>
      <c r="AA18" s="11">
        <v>3.6</v>
      </c>
      <c r="AB18" s="11">
        <v>3.6</v>
      </c>
      <c r="AC18" s="11">
        <v>3.6</v>
      </c>
      <c r="AD18" s="11">
        <v>7.5600000000000005</v>
      </c>
      <c r="AE18" s="11">
        <v>0</v>
      </c>
      <c r="AF18" s="11">
        <v>3.6</v>
      </c>
      <c r="AG18" s="14">
        <f t="shared" ref="AG18" si="9">MAX(B18:AF18)</f>
        <v>7.5600000000000005</v>
      </c>
      <c r="AH18" s="129">
        <f t="shared" ref="AH18" si="10">AVERAGE(B18:AF18)</f>
        <v>3.5399999999999996</v>
      </c>
      <c r="AK18" t="s">
        <v>21</v>
      </c>
    </row>
    <row r="19" spans="1:38" x14ac:dyDescent="0.2">
      <c r="A19" s="57" t="s">
        <v>3</v>
      </c>
      <c r="B19" s="11" t="s">
        <v>189</v>
      </c>
      <c r="C19" s="11" t="s">
        <v>189</v>
      </c>
      <c r="D19" s="11" t="s">
        <v>189</v>
      </c>
      <c r="E19" s="11" t="s">
        <v>189</v>
      </c>
      <c r="F19" s="11" t="s">
        <v>189</v>
      </c>
      <c r="G19" s="11" t="s">
        <v>189</v>
      </c>
      <c r="H19" s="11" t="s">
        <v>189</v>
      </c>
      <c r="I19" s="11" t="s">
        <v>189</v>
      </c>
      <c r="J19" s="11" t="s">
        <v>189</v>
      </c>
      <c r="K19" s="11" t="s">
        <v>189</v>
      </c>
      <c r="L19" s="11" t="s">
        <v>189</v>
      </c>
      <c r="M19" s="11" t="s">
        <v>189</v>
      </c>
      <c r="N19" s="11" t="s">
        <v>189</v>
      </c>
      <c r="O19" s="11" t="s">
        <v>189</v>
      </c>
      <c r="P19" s="11" t="s">
        <v>189</v>
      </c>
      <c r="Q19" s="11" t="s">
        <v>189</v>
      </c>
      <c r="R19" s="11" t="s">
        <v>189</v>
      </c>
      <c r="S19" s="11" t="s">
        <v>189</v>
      </c>
      <c r="T19" s="11" t="s">
        <v>189</v>
      </c>
      <c r="U19" s="11" t="s">
        <v>189</v>
      </c>
      <c r="V19" s="11" t="s">
        <v>189</v>
      </c>
      <c r="W19" s="11" t="s">
        <v>189</v>
      </c>
      <c r="X19" s="11" t="s">
        <v>189</v>
      </c>
      <c r="Y19" s="11" t="s">
        <v>189</v>
      </c>
      <c r="Z19" s="11" t="s">
        <v>189</v>
      </c>
      <c r="AA19" s="11" t="s">
        <v>189</v>
      </c>
      <c r="AB19" s="11" t="s">
        <v>189</v>
      </c>
      <c r="AC19" s="11" t="s">
        <v>189</v>
      </c>
      <c r="AD19" s="11" t="s">
        <v>189</v>
      </c>
      <c r="AE19" s="11" t="s">
        <v>189</v>
      </c>
      <c r="AF19" s="11" t="s">
        <v>189</v>
      </c>
      <c r="AG19" s="14" t="s">
        <v>189</v>
      </c>
      <c r="AH19" s="121" t="s">
        <v>189</v>
      </c>
      <c r="AI19" s="12" t="s">
        <v>21</v>
      </c>
      <c r="AK19" t="s">
        <v>21</v>
      </c>
    </row>
    <row r="20" spans="1:38" x14ac:dyDescent="0.2">
      <c r="A20" s="57" t="s">
        <v>138</v>
      </c>
      <c r="B20" s="11">
        <v>15.48</v>
      </c>
      <c r="C20" s="11">
        <v>22.68</v>
      </c>
      <c r="D20" s="11">
        <v>31.319999999999997</v>
      </c>
      <c r="E20" s="11">
        <v>20.88</v>
      </c>
      <c r="F20" s="11">
        <v>20.16</v>
      </c>
      <c r="G20" s="11">
        <v>25.56</v>
      </c>
      <c r="H20" s="11">
        <v>15.120000000000001</v>
      </c>
      <c r="I20" s="11">
        <v>15.120000000000001</v>
      </c>
      <c r="J20" s="11">
        <v>17.64</v>
      </c>
      <c r="K20" s="11">
        <v>14.76</v>
      </c>
      <c r="L20" s="11">
        <v>11.16</v>
      </c>
      <c r="M20" s="11">
        <v>21.6</v>
      </c>
      <c r="N20" s="11">
        <v>15.120000000000001</v>
      </c>
      <c r="O20" s="11">
        <v>23.759999999999998</v>
      </c>
      <c r="P20" s="11">
        <v>14.4</v>
      </c>
      <c r="Q20" s="11">
        <v>19.8</v>
      </c>
      <c r="R20" s="11">
        <v>19.8</v>
      </c>
      <c r="S20" s="11">
        <v>15.48</v>
      </c>
      <c r="T20" s="11">
        <v>19.079999999999998</v>
      </c>
      <c r="U20" s="11">
        <v>15.840000000000002</v>
      </c>
      <c r="V20" s="11">
        <v>20.16</v>
      </c>
      <c r="W20" s="11">
        <v>14.76</v>
      </c>
      <c r="X20" s="11">
        <v>15.120000000000001</v>
      </c>
      <c r="Y20" s="11">
        <v>23.040000000000003</v>
      </c>
      <c r="Z20" s="11">
        <v>15.120000000000001</v>
      </c>
      <c r="AA20" s="11">
        <v>22.32</v>
      </c>
      <c r="AB20" s="11">
        <v>20.52</v>
      </c>
      <c r="AC20" s="11">
        <v>12.24</v>
      </c>
      <c r="AD20" s="11">
        <v>19.8</v>
      </c>
      <c r="AE20" s="11">
        <v>18</v>
      </c>
      <c r="AF20" s="11">
        <v>19.440000000000001</v>
      </c>
      <c r="AG20" s="14">
        <f t="shared" si="7"/>
        <v>31.319999999999997</v>
      </c>
      <c r="AH20" s="129">
        <f t="shared" si="8"/>
        <v>18.557419354838707</v>
      </c>
      <c r="AK20" t="s">
        <v>21</v>
      </c>
      <c r="AL20" s="12" t="s">
        <v>21</v>
      </c>
    </row>
    <row r="21" spans="1:38" x14ac:dyDescent="0.2">
      <c r="A21" s="57" t="s">
        <v>4</v>
      </c>
      <c r="B21" s="11">
        <v>9.7200000000000006</v>
      </c>
      <c r="C21" s="11">
        <v>15.840000000000002</v>
      </c>
      <c r="D21" s="11">
        <v>16.2</v>
      </c>
      <c r="E21" s="11">
        <v>14.04</v>
      </c>
      <c r="F21" s="11">
        <v>16.559999999999999</v>
      </c>
      <c r="G21" s="11">
        <v>8.64</v>
      </c>
      <c r="H21" s="11">
        <v>12.24</v>
      </c>
      <c r="I21" s="11">
        <v>9.3600000000000012</v>
      </c>
      <c r="J21" s="11">
        <v>10.44</v>
      </c>
      <c r="K21" s="11">
        <v>8.64</v>
      </c>
      <c r="L21" s="11">
        <v>9</v>
      </c>
      <c r="M21" s="11">
        <v>8.64</v>
      </c>
      <c r="N21" s="11">
        <v>17.64</v>
      </c>
      <c r="O21" s="11">
        <v>13.68</v>
      </c>
      <c r="P21" s="11">
        <v>10.08</v>
      </c>
      <c r="Q21" s="11">
        <v>14.4</v>
      </c>
      <c r="R21" s="11">
        <v>16.559999999999999</v>
      </c>
      <c r="S21" s="11">
        <v>17.28</v>
      </c>
      <c r="T21" s="11">
        <v>9.7200000000000006</v>
      </c>
      <c r="U21" s="11">
        <v>11.16</v>
      </c>
      <c r="V21" s="11">
        <v>14.4</v>
      </c>
      <c r="W21" s="11">
        <v>14.76</v>
      </c>
      <c r="X21" s="11">
        <v>11.520000000000001</v>
      </c>
      <c r="Y21" s="11">
        <v>7.2</v>
      </c>
      <c r="Z21" s="11">
        <v>32.4</v>
      </c>
      <c r="AA21" s="11">
        <v>15.48</v>
      </c>
      <c r="AB21" s="11">
        <v>19.8</v>
      </c>
      <c r="AC21" s="11">
        <v>16.559999999999999</v>
      </c>
      <c r="AD21" s="11">
        <v>10.08</v>
      </c>
      <c r="AE21" s="11">
        <v>12.96</v>
      </c>
      <c r="AF21" s="11">
        <v>11.16</v>
      </c>
      <c r="AG21" s="14">
        <f t="shared" si="7"/>
        <v>32.4</v>
      </c>
      <c r="AH21" s="129">
        <f t="shared" si="8"/>
        <v>13.424516129032257</v>
      </c>
      <c r="AK21" t="s">
        <v>21</v>
      </c>
      <c r="AL21" s="12" t="s">
        <v>21</v>
      </c>
    </row>
    <row r="22" spans="1:38" x14ac:dyDescent="0.2">
      <c r="A22" s="57" t="s">
        <v>125</v>
      </c>
      <c r="B22" s="11">
        <v>11.520000000000001</v>
      </c>
      <c r="C22" s="11">
        <v>18</v>
      </c>
      <c r="D22" s="11">
        <v>28.08</v>
      </c>
      <c r="E22" s="11">
        <v>24.840000000000003</v>
      </c>
      <c r="F22" s="11">
        <v>12.6</v>
      </c>
      <c r="G22" s="11">
        <v>26.64</v>
      </c>
      <c r="H22" s="11">
        <v>18</v>
      </c>
      <c r="I22" s="11">
        <v>23.400000000000002</v>
      </c>
      <c r="J22" s="11">
        <v>27.36</v>
      </c>
      <c r="K22" s="11">
        <v>21.6</v>
      </c>
      <c r="L22" s="11">
        <v>23.400000000000002</v>
      </c>
      <c r="M22" s="11">
        <v>47.88</v>
      </c>
      <c r="N22" s="11">
        <v>19.079999999999998</v>
      </c>
      <c r="O22" s="11">
        <v>22.68</v>
      </c>
      <c r="P22" s="11">
        <v>11.520000000000001</v>
      </c>
      <c r="Q22" s="11">
        <v>29.16</v>
      </c>
      <c r="R22" s="11">
        <v>15.120000000000001</v>
      </c>
      <c r="S22" s="11">
        <v>20.52</v>
      </c>
      <c r="T22" s="11">
        <v>20.52</v>
      </c>
      <c r="U22" s="11">
        <v>12.96</v>
      </c>
      <c r="V22" s="11">
        <v>13.32</v>
      </c>
      <c r="W22" s="11">
        <v>11.16</v>
      </c>
      <c r="X22" s="11">
        <v>12.24</v>
      </c>
      <c r="Y22" s="11">
        <v>11.879999999999999</v>
      </c>
      <c r="Z22" s="11">
        <v>28.44</v>
      </c>
      <c r="AA22" s="11">
        <v>14.76</v>
      </c>
      <c r="AB22" s="11">
        <v>37.080000000000005</v>
      </c>
      <c r="AC22" s="11">
        <v>12.96</v>
      </c>
      <c r="AD22" s="11">
        <v>21.96</v>
      </c>
      <c r="AE22" s="11">
        <v>21.240000000000002</v>
      </c>
      <c r="AF22" s="11">
        <v>16.2</v>
      </c>
      <c r="AG22" s="14">
        <f t="shared" si="7"/>
        <v>47.88</v>
      </c>
      <c r="AH22" s="134">
        <f t="shared" si="8"/>
        <v>20.520000000000003</v>
      </c>
      <c r="AK22" s="12" t="s">
        <v>21</v>
      </c>
      <c r="AL22" s="12" t="s">
        <v>21</v>
      </c>
    </row>
    <row r="23" spans="1:38" x14ac:dyDescent="0.2">
      <c r="A23" s="57" t="s">
        <v>8</v>
      </c>
      <c r="B23" s="11">
        <v>10.08</v>
      </c>
      <c r="C23" s="11">
        <v>7.2</v>
      </c>
      <c r="D23" s="11">
        <v>14.76</v>
      </c>
      <c r="E23" s="11">
        <v>12.6</v>
      </c>
      <c r="F23" s="11">
        <v>12.6</v>
      </c>
      <c r="G23" s="11">
        <v>9.7200000000000006</v>
      </c>
      <c r="H23" s="11">
        <v>11.520000000000001</v>
      </c>
      <c r="I23" s="11">
        <v>15.120000000000001</v>
      </c>
      <c r="J23" s="11">
        <v>11.879999999999999</v>
      </c>
      <c r="K23" s="11">
        <v>12.6</v>
      </c>
      <c r="L23" s="11">
        <v>12.24</v>
      </c>
      <c r="M23" s="11">
        <v>19.079999999999998</v>
      </c>
      <c r="N23" s="11">
        <v>9.7200000000000006</v>
      </c>
      <c r="O23" s="11">
        <v>14.76</v>
      </c>
      <c r="P23" s="11">
        <v>9.7200000000000006</v>
      </c>
      <c r="Q23" s="11">
        <v>9.7200000000000006</v>
      </c>
      <c r="R23" s="11">
        <v>14.76</v>
      </c>
      <c r="S23" s="11">
        <v>10.8</v>
      </c>
      <c r="T23" s="11">
        <v>13.32</v>
      </c>
      <c r="U23" s="11">
        <v>10.44</v>
      </c>
      <c r="V23" s="11">
        <v>10.8</v>
      </c>
      <c r="W23" s="11">
        <v>15.840000000000002</v>
      </c>
      <c r="X23" s="11">
        <v>14.04</v>
      </c>
      <c r="Y23" s="11">
        <v>8.2799999999999994</v>
      </c>
      <c r="Z23" s="11">
        <v>11.520000000000001</v>
      </c>
      <c r="AA23" s="11">
        <v>12.96</v>
      </c>
      <c r="AB23" s="11">
        <v>11.16</v>
      </c>
      <c r="AC23" s="11">
        <v>10.44</v>
      </c>
      <c r="AD23" s="11">
        <v>11.16</v>
      </c>
      <c r="AE23" s="11">
        <v>12.96</v>
      </c>
      <c r="AF23" s="11">
        <v>13.32</v>
      </c>
      <c r="AG23" s="14">
        <f t="shared" si="7"/>
        <v>19.079999999999998</v>
      </c>
      <c r="AH23" s="129">
        <f t="shared" si="8"/>
        <v>12.100645161290322</v>
      </c>
    </row>
    <row r="24" spans="1:38" x14ac:dyDescent="0.2">
      <c r="A24" s="57" t="s">
        <v>5</v>
      </c>
      <c r="B24" s="11" t="s">
        <v>189</v>
      </c>
      <c r="C24" s="11" t="s">
        <v>189</v>
      </c>
      <c r="D24" s="11" t="s">
        <v>189</v>
      </c>
      <c r="E24" s="11" t="s">
        <v>189</v>
      </c>
      <c r="F24" s="11" t="s">
        <v>189</v>
      </c>
      <c r="G24" s="11" t="s">
        <v>189</v>
      </c>
      <c r="H24" s="11" t="s">
        <v>189</v>
      </c>
      <c r="I24" s="11" t="s">
        <v>189</v>
      </c>
      <c r="J24" s="11" t="s">
        <v>189</v>
      </c>
      <c r="K24" s="11" t="s">
        <v>189</v>
      </c>
      <c r="L24" s="11" t="s">
        <v>189</v>
      </c>
      <c r="M24" s="11" t="s">
        <v>189</v>
      </c>
      <c r="N24" s="11" t="s">
        <v>189</v>
      </c>
      <c r="O24" s="11" t="s">
        <v>189</v>
      </c>
      <c r="P24" s="11" t="s">
        <v>189</v>
      </c>
      <c r="Q24" s="11" t="s">
        <v>189</v>
      </c>
      <c r="R24" s="11" t="s">
        <v>189</v>
      </c>
      <c r="S24" s="11" t="s">
        <v>189</v>
      </c>
      <c r="T24" s="11" t="s">
        <v>189</v>
      </c>
      <c r="U24" s="11" t="s">
        <v>189</v>
      </c>
      <c r="V24" s="11" t="s">
        <v>189</v>
      </c>
      <c r="W24" s="11" t="s">
        <v>189</v>
      </c>
      <c r="X24" s="11" t="s">
        <v>189</v>
      </c>
      <c r="Y24" s="11" t="s">
        <v>189</v>
      </c>
      <c r="Z24" s="11" t="s">
        <v>189</v>
      </c>
      <c r="AA24" s="11" t="s">
        <v>189</v>
      </c>
      <c r="AB24" s="11" t="s">
        <v>189</v>
      </c>
      <c r="AC24" s="11" t="s">
        <v>189</v>
      </c>
      <c r="AD24" s="11" t="s">
        <v>189</v>
      </c>
      <c r="AE24" s="11" t="s">
        <v>189</v>
      </c>
      <c r="AF24" s="11" t="s">
        <v>189</v>
      </c>
      <c r="AG24" s="14" t="s">
        <v>189</v>
      </c>
      <c r="AH24" s="121" t="s">
        <v>189</v>
      </c>
    </row>
    <row r="25" spans="1:38" s="5" customFormat="1" ht="17.100000000000001" customHeight="1" x14ac:dyDescent="0.2">
      <c r="A25" s="58" t="s">
        <v>9</v>
      </c>
      <c r="B25" s="13">
        <f t="shared" ref="B25:AG25" si="11">MAX(B5:B24)</f>
        <v>16.2</v>
      </c>
      <c r="C25" s="13">
        <f t="shared" si="11"/>
        <v>25.56</v>
      </c>
      <c r="D25" s="13">
        <f t="shared" si="11"/>
        <v>34.200000000000003</v>
      </c>
      <c r="E25" s="13">
        <f t="shared" si="11"/>
        <v>29.16</v>
      </c>
      <c r="F25" s="13">
        <f t="shared" si="11"/>
        <v>23.759999999999998</v>
      </c>
      <c r="G25" s="13">
        <f t="shared" si="11"/>
        <v>26.64</v>
      </c>
      <c r="H25" s="13">
        <f t="shared" si="11"/>
        <v>30.240000000000002</v>
      </c>
      <c r="I25" s="13">
        <f t="shared" si="11"/>
        <v>23.400000000000002</v>
      </c>
      <c r="J25" s="13">
        <f t="shared" si="11"/>
        <v>30.240000000000002</v>
      </c>
      <c r="K25" s="13">
        <f t="shared" si="11"/>
        <v>34.200000000000003</v>
      </c>
      <c r="L25" s="13">
        <f t="shared" si="11"/>
        <v>23.400000000000002</v>
      </c>
      <c r="M25" s="13">
        <f t="shared" si="11"/>
        <v>47.88</v>
      </c>
      <c r="N25" s="13">
        <f t="shared" si="11"/>
        <v>29.16</v>
      </c>
      <c r="O25" s="13">
        <f t="shared" si="11"/>
        <v>25.2</v>
      </c>
      <c r="P25" s="13">
        <f t="shared" si="11"/>
        <v>25.56</v>
      </c>
      <c r="Q25" s="13">
        <f t="shared" si="11"/>
        <v>29.52</v>
      </c>
      <c r="R25" s="13">
        <f t="shared" si="11"/>
        <v>25.56</v>
      </c>
      <c r="S25" s="13">
        <f t="shared" si="11"/>
        <v>32.04</v>
      </c>
      <c r="T25" s="13">
        <f t="shared" si="11"/>
        <v>20.52</v>
      </c>
      <c r="U25" s="13">
        <f t="shared" si="11"/>
        <v>31.319999999999997</v>
      </c>
      <c r="V25" s="13">
        <f t="shared" si="11"/>
        <v>24.48</v>
      </c>
      <c r="W25" s="13">
        <f t="shared" si="11"/>
        <v>23.400000000000002</v>
      </c>
      <c r="X25" s="13">
        <f t="shared" si="11"/>
        <v>22.68</v>
      </c>
      <c r="Y25" s="13">
        <f t="shared" si="11"/>
        <v>29.880000000000003</v>
      </c>
      <c r="Z25" s="13">
        <f t="shared" si="11"/>
        <v>32.4</v>
      </c>
      <c r="AA25" s="13">
        <f t="shared" si="11"/>
        <v>23.040000000000003</v>
      </c>
      <c r="AB25" s="13">
        <f t="shared" si="11"/>
        <v>37.080000000000005</v>
      </c>
      <c r="AC25" s="13">
        <f t="shared" si="11"/>
        <v>18</v>
      </c>
      <c r="AD25" s="13">
        <f t="shared" si="11"/>
        <v>21.96</v>
      </c>
      <c r="AE25" s="13">
        <f t="shared" si="11"/>
        <v>27.720000000000002</v>
      </c>
      <c r="AF25" s="13">
        <f t="shared" si="11"/>
        <v>25.2</v>
      </c>
      <c r="AG25" s="14">
        <f t="shared" si="11"/>
        <v>47.88</v>
      </c>
      <c r="AH25" s="92">
        <f>AVERAGE(AH5:AH24)</f>
        <v>15.691608870967743</v>
      </c>
      <c r="AK25" s="5" t="s">
        <v>21</v>
      </c>
      <c r="AL25" s="5" t="s">
        <v>21</v>
      </c>
    </row>
    <row r="26" spans="1:38" x14ac:dyDescent="0.2">
      <c r="A26" s="46"/>
      <c r="B26" s="47"/>
      <c r="C26" s="47"/>
      <c r="D26" s="47" t="s">
        <v>73</v>
      </c>
      <c r="E26" s="47"/>
      <c r="F26" s="47"/>
      <c r="G26" s="47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54"/>
      <c r="AE26" s="60" t="s">
        <v>21</v>
      </c>
      <c r="AF26" s="60"/>
      <c r="AG26" s="51"/>
      <c r="AH26" s="53"/>
      <c r="AK26" s="12" t="s">
        <v>21</v>
      </c>
    </row>
    <row r="27" spans="1:38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88"/>
      <c r="K27" s="88"/>
      <c r="L27" s="88"/>
      <c r="M27" s="88" t="s">
        <v>19</v>
      </c>
      <c r="N27" s="88"/>
      <c r="O27" s="88"/>
      <c r="P27" s="88"/>
      <c r="Q27" s="88"/>
      <c r="R27" s="88"/>
      <c r="S27" s="88"/>
      <c r="T27" s="140" t="s">
        <v>194</v>
      </c>
      <c r="U27" s="140"/>
      <c r="V27" s="140"/>
      <c r="W27" s="140"/>
      <c r="X27" s="140"/>
      <c r="Y27" s="88"/>
      <c r="Z27" s="88"/>
      <c r="AA27" s="88"/>
      <c r="AB27" s="88"/>
      <c r="AC27" s="88"/>
      <c r="AD27" s="88"/>
      <c r="AE27" s="88"/>
      <c r="AF27" s="112"/>
      <c r="AG27" s="51"/>
      <c r="AH27" s="50"/>
      <c r="AJ27" t="s">
        <v>21</v>
      </c>
      <c r="AK27" t="s">
        <v>21</v>
      </c>
      <c r="AL27" t="s">
        <v>21</v>
      </c>
    </row>
    <row r="28" spans="1:38" x14ac:dyDescent="0.2">
      <c r="A28" s="49"/>
      <c r="B28" s="88"/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 t="s">
        <v>20</v>
      </c>
      <c r="N28" s="89"/>
      <c r="O28" s="89"/>
      <c r="P28" s="89"/>
      <c r="Q28" s="88"/>
      <c r="R28" s="88"/>
      <c r="S28" s="88"/>
      <c r="T28" s="141" t="s">
        <v>70</v>
      </c>
      <c r="U28" s="141"/>
      <c r="V28" s="141"/>
      <c r="W28" s="141"/>
      <c r="X28" s="141"/>
      <c r="Y28" s="88"/>
      <c r="Z28" s="88"/>
      <c r="AA28" s="88"/>
      <c r="AB28" s="88"/>
      <c r="AC28" s="88"/>
      <c r="AD28" s="54"/>
      <c r="AE28" s="54"/>
      <c r="AF28" s="54"/>
      <c r="AG28" s="51"/>
      <c r="AH28" s="50"/>
    </row>
    <row r="29" spans="1:38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54"/>
      <c r="AE29" s="54"/>
      <c r="AF29" s="54"/>
      <c r="AG29" s="51"/>
      <c r="AH29" s="93"/>
      <c r="AL29" t="s">
        <v>21</v>
      </c>
    </row>
    <row r="30" spans="1:38" x14ac:dyDescent="0.2">
      <c r="A30" s="49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54"/>
      <c r="AF30" s="54"/>
      <c r="AG30" s="51"/>
      <c r="AH30" s="53"/>
    </row>
    <row r="31" spans="1:38" x14ac:dyDescent="0.2">
      <c r="A31" s="49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55"/>
      <c r="AF31" s="55"/>
      <c r="AG31" s="51"/>
      <c r="AH31" s="53"/>
      <c r="AK31" s="12" t="s">
        <v>21</v>
      </c>
    </row>
    <row r="32" spans="1:38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  <c r="AK32" s="12" t="s">
        <v>21</v>
      </c>
    </row>
    <row r="33" spans="2:38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H33" s="1"/>
      <c r="AK33" s="12" t="s">
        <v>21</v>
      </c>
    </row>
    <row r="34" spans="2:38" x14ac:dyDescent="0.2">
      <c r="AK34" s="12" t="s">
        <v>21</v>
      </c>
    </row>
    <row r="35" spans="2:38" x14ac:dyDescent="0.2">
      <c r="AA35" s="3" t="s">
        <v>21</v>
      </c>
      <c r="AH35" t="s">
        <v>21</v>
      </c>
      <c r="AK35" s="12" t="s">
        <v>21</v>
      </c>
      <c r="AL35" s="12" t="s">
        <v>21</v>
      </c>
    </row>
    <row r="36" spans="2:38" x14ac:dyDescent="0.2">
      <c r="P36" s="3" t="s">
        <v>21</v>
      </c>
      <c r="U36" s="3" t="s">
        <v>21</v>
      </c>
      <c r="AK36" s="12" t="s">
        <v>21</v>
      </c>
      <c r="AL36" s="12" t="s">
        <v>21</v>
      </c>
    </row>
    <row r="37" spans="2:38" x14ac:dyDescent="0.2">
      <c r="J37" s="3" t="s">
        <v>21</v>
      </c>
      <c r="N37" s="3" t="s">
        <v>21</v>
      </c>
      <c r="S37" s="3" t="s">
        <v>21</v>
      </c>
      <c r="V37" s="3" t="s">
        <v>21</v>
      </c>
    </row>
    <row r="38" spans="2:38" x14ac:dyDescent="0.2">
      <c r="G38" s="3" t="s">
        <v>21</v>
      </c>
      <c r="H38" s="3" t="s">
        <v>192</v>
      </c>
      <c r="P38" s="3" t="s">
        <v>21</v>
      </c>
      <c r="S38" s="3" t="s">
        <v>21</v>
      </c>
      <c r="U38" s="3" t="s">
        <v>21</v>
      </c>
      <c r="V38" s="3" t="s">
        <v>21</v>
      </c>
      <c r="AC38" s="3" t="s">
        <v>21</v>
      </c>
    </row>
    <row r="39" spans="2:38" x14ac:dyDescent="0.2">
      <c r="P39" s="3" t="s">
        <v>21</v>
      </c>
      <c r="T39" s="3" t="s">
        <v>21</v>
      </c>
      <c r="W39" s="3" t="s">
        <v>21</v>
      </c>
      <c r="AA39" s="3" t="s">
        <v>21</v>
      </c>
      <c r="AE39" s="3" t="s">
        <v>21</v>
      </c>
    </row>
    <row r="40" spans="2:38" x14ac:dyDescent="0.2">
      <c r="W40" s="3" t="s">
        <v>21</v>
      </c>
      <c r="Z40" s="3" t="s">
        <v>21</v>
      </c>
      <c r="AE40" s="3" t="s">
        <v>21</v>
      </c>
    </row>
    <row r="41" spans="2:38" x14ac:dyDescent="0.2">
      <c r="P41" s="3" t="s">
        <v>21</v>
      </c>
      <c r="Q41" s="3" t="s">
        <v>21</v>
      </c>
      <c r="AA41" s="3" t="s">
        <v>21</v>
      </c>
      <c r="AE41" s="3" t="s">
        <v>21</v>
      </c>
    </row>
    <row r="43" spans="2:38" x14ac:dyDescent="0.2">
      <c r="K43" s="3" t="s">
        <v>21</v>
      </c>
      <c r="M43" s="3" t="s">
        <v>21</v>
      </c>
      <c r="AK43" s="12" t="s">
        <v>21</v>
      </c>
    </row>
    <row r="44" spans="2:38" x14ac:dyDescent="0.2">
      <c r="G44" s="3" t="s">
        <v>21</v>
      </c>
      <c r="AL44" s="12" t="s">
        <v>21</v>
      </c>
    </row>
    <row r="45" spans="2:38" x14ac:dyDescent="0.2">
      <c r="M45" s="3" t="s">
        <v>21</v>
      </c>
      <c r="AL45" s="12" t="s">
        <v>21</v>
      </c>
    </row>
    <row r="47" spans="2:38" x14ac:dyDescent="0.2">
      <c r="R47" s="3" t="s">
        <v>21</v>
      </c>
    </row>
    <row r="52" spans="38:38" x14ac:dyDescent="0.2">
      <c r="AL52" s="12" t="s">
        <v>21</v>
      </c>
    </row>
  </sheetData>
  <mergeCells count="36">
    <mergeCell ref="AF3:AF4"/>
    <mergeCell ref="B2:AH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T27:X27"/>
    <mergeCell ref="T28:X28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7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opLeftCell="L1" workbookViewId="0">
      <selection activeCell="B7" sqref="B7:AG7"/>
    </sheetView>
  </sheetViews>
  <sheetFormatPr defaultRowHeight="12.75" x14ac:dyDescent="0.2"/>
  <cols>
    <col min="1" max="1" width="23.7109375" style="2" customWidth="1"/>
    <col min="2" max="4" width="3.5703125" style="2" bestFit="1" customWidth="1"/>
    <col min="5" max="5" width="3.42578125" style="2" bestFit="1" customWidth="1"/>
    <col min="6" max="10" width="3.5703125" style="2" bestFit="1" customWidth="1"/>
    <col min="11" max="11" width="3.42578125" style="2" bestFit="1" customWidth="1"/>
    <col min="12" max="20" width="3.5703125" style="2" bestFit="1" customWidth="1"/>
    <col min="21" max="25" width="3.42578125" style="2" bestFit="1" customWidth="1"/>
    <col min="26" max="30" width="3.5703125" style="2" bestFit="1" customWidth="1"/>
    <col min="31" max="32" width="3.5703125" style="2" customWidth="1"/>
    <col min="33" max="33" width="18.140625" style="6" bestFit="1" customWidth="1"/>
  </cols>
  <sheetData>
    <row r="1" spans="1:38" ht="20.100000000000001" customHeight="1" thickBot="1" x14ac:dyDescent="0.25">
      <c r="A1" s="148" t="s">
        <v>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50"/>
    </row>
    <row r="2" spans="1:38" s="4" customFormat="1" ht="16.5" customHeight="1" x14ac:dyDescent="0.2">
      <c r="A2" s="174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78"/>
    </row>
    <row r="3" spans="1:38" s="5" customFormat="1" ht="12" customHeight="1" x14ac:dyDescent="0.2">
      <c r="A3" s="175"/>
      <c r="B3" s="176">
        <v>1</v>
      </c>
      <c r="C3" s="170">
        <f>SUM(B3+1)</f>
        <v>2</v>
      </c>
      <c r="D3" s="170">
        <f t="shared" ref="D3:AD3" si="0">SUM(C3+1)</f>
        <v>3</v>
      </c>
      <c r="E3" s="170">
        <f t="shared" si="0"/>
        <v>4</v>
      </c>
      <c r="F3" s="170">
        <f t="shared" si="0"/>
        <v>5</v>
      </c>
      <c r="G3" s="170">
        <f t="shared" si="0"/>
        <v>6</v>
      </c>
      <c r="H3" s="170">
        <f t="shared" si="0"/>
        <v>7</v>
      </c>
      <c r="I3" s="170">
        <f t="shared" si="0"/>
        <v>8</v>
      </c>
      <c r="J3" s="170">
        <f t="shared" si="0"/>
        <v>9</v>
      </c>
      <c r="K3" s="170">
        <f t="shared" si="0"/>
        <v>10</v>
      </c>
      <c r="L3" s="170">
        <f t="shared" si="0"/>
        <v>11</v>
      </c>
      <c r="M3" s="170">
        <f t="shared" si="0"/>
        <v>12</v>
      </c>
      <c r="N3" s="170">
        <f t="shared" si="0"/>
        <v>13</v>
      </c>
      <c r="O3" s="170">
        <f t="shared" si="0"/>
        <v>14</v>
      </c>
      <c r="P3" s="170">
        <f t="shared" si="0"/>
        <v>15</v>
      </c>
      <c r="Q3" s="170">
        <f t="shared" si="0"/>
        <v>16</v>
      </c>
      <c r="R3" s="170">
        <f t="shared" si="0"/>
        <v>17</v>
      </c>
      <c r="S3" s="170">
        <f t="shared" si="0"/>
        <v>18</v>
      </c>
      <c r="T3" s="170">
        <f t="shared" si="0"/>
        <v>19</v>
      </c>
      <c r="U3" s="170">
        <f t="shared" si="0"/>
        <v>20</v>
      </c>
      <c r="V3" s="170">
        <f t="shared" si="0"/>
        <v>21</v>
      </c>
      <c r="W3" s="170">
        <f t="shared" si="0"/>
        <v>22</v>
      </c>
      <c r="X3" s="170">
        <f t="shared" si="0"/>
        <v>23</v>
      </c>
      <c r="Y3" s="170">
        <f t="shared" si="0"/>
        <v>24</v>
      </c>
      <c r="Z3" s="170">
        <f t="shared" si="0"/>
        <v>25</v>
      </c>
      <c r="AA3" s="170">
        <f t="shared" si="0"/>
        <v>26</v>
      </c>
      <c r="AB3" s="170">
        <f t="shared" si="0"/>
        <v>27</v>
      </c>
      <c r="AC3" s="170">
        <f t="shared" si="0"/>
        <v>28</v>
      </c>
      <c r="AD3" s="170">
        <f t="shared" si="0"/>
        <v>29</v>
      </c>
      <c r="AE3" s="179">
        <v>30</v>
      </c>
      <c r="AF3" s="181">
        <v>31</v>
      </c>
      <c r="AG3" s="116" t="s">
        <v>185</v>
      </c>
    </row>
    <row r="4" spans="1:38" s="5" customFormat="1" ht="13.5" customHeight="1" x14ac:dyDescent="0.2">
      <c r="A4" s="175"/>
      <c r="B4" s="177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80"/>
      <c r="AF4" s="144"/>
      <c r="AG4" s="117" t="s">
        <v>11</v>
      </c>
    </row>
    <row r="5" spans="1:38" s="5" customFormat="1" x14ac:dyDescent="0.2">
      <c r="A5" s="96" t="s">
        <v>16</v>
      </c>
      <c r="B5" s="11" t="s">
        <v>206</v>
      </c>
      <c r="C5" s="11" t="s">
        <v>207</v>
      </c>
      <c r="D5" s="11" t="s">
        <v>207</v>
      </c>
      <c r="E5" s="11" t="s">
        <v>207</v>
      </c>
      <c r="F5" s="11" t="s">
        <v>208</v>
      </c>
      <c r="G5" s="11" t="s">
        <v>207</v>
      </c>
      <c r="H5" s="11" t="s">
        <v>209</v>
      </c>
      <c r="I5" s="11" t="s">
        <v>210</v>
      </c>
      <c r="J5" s="11" t="s">
        <v>210</v>
      </c>
      <c r="K5" s="11" t="s">
        <v>210</v>
      </c>
      <c r="L5" s="11" t="s">
        <v>209</v>
      </c>
      <c r="M5" s="11" t="s">
        <v>209</v>
      </c>
      <c r="N5" s="11" t="s">
        <v>211</v>
      </c>
      <c r="O5" s="11" t="s">
        <v>211</v>
      </c>
      <c r="P5" s="11" t="s">
        <v>212</v>
      </c>
      <c r="Q5" s="11" t="s">
        <v>211</v>
      </c>
      <c r="R5" s="11" t="s">
        <v>211</v>
      </c>
      <c r="S5" s="11" t="s">
        <v>211</v>
      </c>
      <c r="T5" s="11" t="s">
        <v>211</v>
      </c>
      <c r="U5" s="11" t="s">
        <v>211</v>
      </c>
      <c r="V5" s="11" t="s">
        <v>212</v>
      </c>
      <c r="W5" s="11" t="s">
        <v>211</v>
      </c>
      <c r="X5" s="11" t="s">
        <v>213</v>
      </c>
      <c r="Y5" s="11" t="s">
        <v>206</v>
      </c>
      <c r="Z5" s="11" t="s">
        <v>206</v>
      </c>
      <c r="AA5" s="11" t="s">
        <v>208</v>
      </c>
      <c r="AB5" s="11" t="s">
        <v>208</v>
      </c>
      <c r="AC5" s="11" t="s">
        <v>207</v>
      </c>
      <c r="AD5" s="11" t="s">
        <v>212</v>
      </c>
      <c r="AE5" s="11" t="s">
        <v>208</v>
      </c>
      <c r="AF5" s="11" t="s">
        <v>212</v>
      </c>
      <c r="AG5" s="130" t="s">
        <v>211</v>
      </c>
    </row>
    <row r="6" spans="1:38" x14ac:dyDescent="0.2">
      <c r="A6" s="96" t="s">
        <v>76</v>
      </c>
      <c r="B6" s="11" t="s">
        <v>206</v>
      </c>
      <c r="C6" s="11" t="s">
        <v>206</v>
      </c>
      <c r="D6" s="11" t="s">
        <v>206</v>
      </c>
      <c r="E6" s="11" t="s">
        <v>206</v>
      </c>
      <c r="F6" s="11" t="s">
        <v>206</v>
      </c>
      <c r="G6" s="11" t="s">
        <v>206</v>
      </c>
      <c r="H6" s="11" t="s">
        <v>206</v>
      </c>
      <c r="I6" s="11" t="s">
        <v>206</v>
      </c>
      <c r="J6" s="11" t="s">
        <v>206</v>
      </c>
      <c r="K6" s="11" t="s">
        <v>206</v>
      </c>
      <c r="L6" s="11" t="s">
        <v>206</v>
      </c>
      <c r="M6" s="11" t="s">
        <v>206</v>
      </c>
      <c r="N6" s="11" t="s">
        <v>206</v>
      </c>
      <c r="O6" s="11" t="s">
        <v>206</v>
      </c>
      <c r="P6" s="11" t="s">
        <v>206</v>
      </c>
      <c r="Q6" s="11" t="s">
        <v>206</v>
      </c>
      <c r="R6" s="11" t="s">
        <v>206</v>
      </c>
      <c r="S6" s="11" t="s">
        <v>206</v>
      </c>
      <c r="T6" s="11" t="s">
        <v>206</v>
      </c>
      <c r="U6" s="11" t="s">
        <v>206</v>
      </c>
      <c r="V6" s="11" t="s">
        <v>206</v>
      </c>
      <c r="W6" s="11" t="s">
        <v>206</v>
      </c>
      <c r="X6" s="11" t="s">
        <v>206</v>
      </c>
      <c r="Y6" s="11" t="s">
        <v>206</v>
      </c>
      <c r="Z6" s="11" t="s">
        <v>206</v>
      </c>
      <c r="AA6" s="11" t="s">
        <v>206</v>
      </c>
      <c r="AB6" s="11" t="s">
        <v>206</v>
      </c>
      <c r="AC6" s="11" t="s">
        <v>206</v>
      </c>
      <c r="AD6" s="11" t="s">
        <v>206</v>
      </c>
      <c r="AE6" s="11" t="s">
        <v>206</v>
      </c>
      <c r="AF6" s="11" t="s">
        <v>206</v>
      </c>
      <c r="AG6" s="130" t="s">
        <v>206</v>
      </c>
    </row>
    <row r="7" spans="1:38" x14ac:dyDescent="0.2">
      <c r="A7" s="57" t="s">
        <v>216</v>
      </c>
      <c r="B7" s="11" t="s">
        <v>189</v>
      </c>
      <c r="C7" s="11" t="s">
        <v>189</v>
      </c>
      <c r="D7" s="11" t="s">
        <v>189</v>
      </c>
      <c r="E7" s="11" t="s">
        <v>189</v>
      </c>
      <c r="F7" s="11" t="s">
        <v>189</v>
      </c>
      <c r="G7" s="11" t="s">
        <v>189</v>
      </c>
      <c r="H7" s="11" t="s">
        <v>189</v>
      </c>
      <c r="I7" s="11" t="s">
        <v>189</v>
      </c>
      <c r="J7" s="11" t="s">
        <v>189</v>
      </c>
      <c r="K7" s="11" t="s">
        <v>189</v>
      </c>
      <c r="L7" s="11" t="s">
        <v>189</v>
      </c>
      <c r="M7" s="11" t="s">
        <v>189</v>
      </c>
      <c r="N7" s="11" t="s">
        <v>189</v>
      </c>
      <c r="O7" s="11" t="s">
        <v>189</v>
      </c>
      <c r="P7" s="11" t="s">
        <v>189</v>
      </c>
      <c r="Q7" s="11" t="s">
        <v>189</v>
      </c>
      <c r="R7" s="11" t="s">
        <v>189</v>
      </c>
      <c r="S7" s="11" t="s">
        <v>189</v>
      </c>
      <c r="T7" s="11" t="s">
        <v>189</v>
      </c>
      <c r="U7" s="11" t="s">
        <v>189</v>
      </c>
      <c r="V7" s="11" t="s">
        <v>189</v>
      </c>
      <c r="W7" s="11" t="s">
        <v>189</v>
      </c>
      <c r="X7" s="11" t="s">
        <v>189</v>
      </c>
      <c r="Y7" s="11" t="s">
        <v>189</v>
      </c>
      <c r="Z7" s="11" t="s">
        <v>189</v>
      </c>
      <c r="AA7" s="11" t="s">
        <v>189</v>
      </c>
      <c r="AB7" s="11" t="s">
        <v>189</v>
      </c>
      <c r="AC7" s="11" t="s">
        <v>189</v>
      </c>
      <c r="AD7" s="11" t="s">
        <v>189</v>
      </c>
      <c r="AE7" s="11" t="s">
        <v>189</v>
      </c>
      <c r="AF7" s="11" t="s">
        <v>189</v>
      </c>
      <c r="AG7" s="11" t="s">
        <v>189</v>
      </c>
    </row>
    <row r="8" spans="1:38" x14ac:dyDescent="0.2">
      <c r="A8" s="96" t="s">
        <v>134</v>
      </c>
      <c r="B8" s="11" t="s">
        <v>213</v>
      </c>
      <c r="C8" s="11" t="s">
        <v>206</v>
      </c>
      <c r="D8" s="11" t="s">
        <v>206</v>
      </c>
      <c r="E8" s="11" t="s">
        <v>206</v>
      </c>
      <c r="F8" s="11" t="s">
        <v>213</v>
      </c>
      <c r="G8" s="11" t="s">
        <v>213</v>
      </c>
      <c r="H8" s="11" t="s">
        <v>211</v>
      </c>
      <c r="I8" s="11" t="s">
        <v>212</v>
      </c>
      <c r="J8" s="11" t="s">
        <v>212</v>
      </c>
      <c r="K8" s="11" t="s">
        <v>206</v>
      </c>
      <c r="L8" s="11" t="s">
        <v>211</v>
      </c>
      <c r="M8" s="11" t="s">
        <v>206</v>
      </c>
      <c r="N8" s="11" t="s">
        <v>206</v>
      </c>
      <c r="O8" s="11" t="s">
        <v>206</v>
      </c>
      <c r="P8" s="11" t="s">
        <v>211</v>
      </c>
      <c r="Q8" s="11" t="s">
        <v>213</v>
      </c>
      <c r="R8" s="11" t="s">
        <v>213</v>
      </c>
      <c r="S8" s="11" t="s">
        <v>206</v>
      </c>
      <c r="T8" s="11" t="s">
        <v>207</v>
      </c>
      <c r="U8" s="11" t="s">
        <v>206</v>
      </c>
      <c r="V8" s="11" t="s">
        <v>206</v>
      </c>
      <c r="W8" s="11" t="s">
        <v>211</v>
      </c>
      <c r="X8" s="11" t="s">
        <v>211</v>
      </c>
      <c r="Y8" s="11" t="s">
        <v>211</v>
      </c>
      <c r="Z8" s="11" t="s">
        <v>213</v>
      </c>
      <c r="AA8" s="11" t="s">
        <v>213</v>
      </c>
      <c r="AB8" s="11" t="s">
        <v>213</v>
      </c>
      <c r="AC8" s="11" t="s">
        <v>213</v>
      </c>
      <c r="AD8" s="11" t="s">
        <v>206</v>
      </c>
      <c r="AE8" s="11" t="s">
        <v>206</v>
      </c>
      <c r="AF8" s="11" t="s">
        <v>206</v>
      </c>
      <c r="AG8" s="130" t="s">
        <v>206</v>
      </c>
      <c r="AJ8" t="s">
        <v>21</v>
      </c>
    </row>
    <row r="9" spans="1:38" x14ac:dyDescent="0.2">
      <c r="A9" s="96" t="s">
        <v>0</v>
      </c>
      <c r="B9" s="11" t="s">
        <v>206</v>
      </c>
      <c r="C9" s="11" t="s">
        <v>206</v>
      </c>
      <c r="D9" s="11" t="s">
        <v>206</v>
      </c>
      <c r="E9" s="11" t="s">
        <v>206</v>
      </c>
      <c r="F9" s="11" t="s">
        <v>206</v>
      </c>
      <c r="G9" s="11" t="s">
        <v>206</v>
      </c>
      <c r="H9" s="11" t="s">
        <v>206</v>
      </c>
      <c r="I9" s="11" t="s">
        <v>208</v>
      </c>
      <c r="J9" s="11" t="s">
        <v>208</v>
      </c>
      <c r="K9" s="11" t="s">
        <v>208</v>
      </c>
      <c r="L9" s="11" t="s">
        <v>206</v>
      </c>
      <c r="M9" s="11" t="s">
        <v>208</v>
      </c>
      <c r="N9" s="11" t="s">
        <v>208</v>
      </c>
      <c r="O9" s="11" t="s">
        <v>207</v>
      </c>
      <c r="P9" s="11" t="s">
        <v>206</v>
      </c>
      <c r="Q9" s="11" t="s">
        <v>206</v>
      </c>
      <c r="R9" s="11" t="s">
        <v>207</v>
      </c>
      <c r="S9" s="11" t="s">
        <v>207</v>
      </c>
      <c r="T9" s="11" t="s">
        <v>208</v>
      </c>
      <c r="U9" s="11" t="s">
        <v>206</v>
      </c>
      <c r="V9" s="11" t="s">
        <v>207</v>
      </c>
      <c r="W9" s="11" t="s">
        <v>207</v>
      </c>
      <c r="X9" s="11" t="s">
        <v>208</v>
      </c>
      <c r="Y9" s="11" t="s">
        <v>206</v>
      </c>
      <c r="Z9" s="11" t="s">
        <v>206</v>
      </c>
      <c r="AA9" s="11" t="s">
        <v>206</v>
      </c>
      <c r="AB9" s="11" t="s">
        <v>206</v>
      </c>
      <c r="AC9" s="11" t="s">
        <v>206</v>
      </c>
      <c r="AD9" s="11" t="s">
        <v>206</v>
      </c>
      <c r="AE9" s="11" t="s">
        <v>206</v>
      </c>
      <c r="AF9" s="11" t="s">
        <v>206</v>
      </c>
      <c r="AG9" s="130" t="s">
        <v>206</v>
      </c>
      <c r="AI9" s="12" t="s">
        <v>21</v>
      </c>
      <c r="AJ9" t="s">
        <v>21</v>
      </c>
    </row>
    <row r="10" spans="1:38" x14ac:dyDescent="0.2">
      <c r="A10" s="96" t="s">
        <v>1</v>
      </c>
      <c r="B10" s="11" t="s">
        <v>189</v>
      </c>
      <c r="C10" s="11" t="s">
        <v>189</v>
      </c>
      <c r="D10" s="11" t="s">
        <v>206</v>
      </c>
      <c r="E10" s="11" t="s">
        <v>189</v>
      </c>
      <c r="F10" s="11" t="s">
        <v>189</v>
      </c>
      <c r="G10" s="11" t="s">
        <v>189</v>
      </c>
      <c r="H10" s="11" t="s">
        <v>189</v>
      </c>
      <c r="I10" s="11" t="s">
        <v>189</v>
      </c>
      <c r="J10" s="11" t="s">
        <v>189</v>
      </c>
      <c r="K10" s="11" t="s">
        <v>189</v>
      </c>
      <c r="L10" s="11" t="s">
        <v>189</v>
      </c>
      <c r="M10" s="11" t="s">
        <v>189</v>
      </c>
      <c r="N10" s="11" t="s">
        <v>189</v>
      </c>
      <c r="O10" s="11" t="s">
        <v>189</v>
      </c>
      <c r="P10" s="11" t="s">
        <v>189</v>
      </c>
      <c r="Q10" s="11" t="s">
        <v>189</v>
      </c>
      <c r="R10" s="11" t="s">
        <v>189</v>
      </c>
      <c r="S10" s="11" t="s">
        <v>189</v>
      </c>
      <c r="T10" s="11" t="s">
        <v>189</v>
      </c>
      <c r="U10" s="11" t="s">
        <v>189</v>
      </c>
      <c r="V10" s="11" t="s">
        <v>189</v>
      </c>
      <c r="W10" s="11" t="s">
        <v>189</v>
      </c>
      <c r="X10" s="11" t="s">
        <v>189</v>
      </c>
      <c r="Y10" s="11" t="s">
        <v>189</v>
      </c>
      <c r="Z10" s="11" t="s">
        <v>189</v>
      </c>
      <c r="AA10" s="11" t="s">
        <v>206</v>
      </c>
      <c r="AB10" s="11" t="s">
        <v>206</v>
      </c>
      <c r="AC10" s="11" t="s">
        <v>189</v>
      </c>
      <c r="AD10" s="11" t="s">
        <v>189</v>
      </c>
      <c r="AE10" s="11" t="s">
        <v>189</v>
      </c>
      <c r="AF10" s="11" t="s">
        <v>206</v>
      </c>
      <c r="AG10" s="130" t="s">
        <v>206</v>
      </c>
      <c r="AH10" s="12" t="s">
        <v>21</v>
      </c>
      <c r="AI10" s="12" t="s">
        <v>21</v>
      </c>
      <c r="AJ10" t="s">
        <v>21</v>
      </c>
    </row>
    <row r="11" spans="1:38" x14ac:dyDescent="0.2">
      <c r="A11" s="96" t="s">
        <v>18</v>
      </c>
      <c r="B11" s="11" t="s">
        <v>207</v>
      </c>
      <c r="C11" s="11" t="s">
        <v>206</v>
      </c>
      <c r="D11" s="11" t="s">
        <v>207</v>
      </c>
      <c r="E11" s="11" t="s">
        <v>213</v>
      </c>
      <c r="F11" s="11" t="s">
        <v>206</v>
      </c>
      <c r="G11" s="11" t="s">
        <v>213</v>
      </c>
      <c r="H11" s="11" t="s">
        <v>206</v>
      </c>
      <c r="I11" s="11" t="s">
        <v>208</v>
      </c>
      <c r="J11" s="11" t="s">
        <v>208</v>
      </c>
      <c r="K11" s="11" t="s">
        <v>207</v>
      </c>
      <c r="L11" s="11" t="s">
        <v>207</v>
      </c>
      <c r="M11" s="11" t="s">
        <v>206</v>
      </c>
      <c r="N11" s="11" t="s">
        <v>207</v>
      </c>
      <c r="O11" s="11" t="s">
        <v>207</v>
      </c>
      <c r="P11" s="11" t="s">
        <v>207</v>
      </c>
      <c r="Q11" s="11" t="s">
        <v>207</v>
      </c>
      <c r="R11" s="11" t="s">
        <v>206</v>
      </c>
      <c r="S11" s="11" t="s">
        <v>206</v>
      </c>
      <c r="T11" s="11" t="s">
        <v>207</v>
      </c>
      <c r="U11" s="11" t="s">
        <v>207</v>
      </c>
      <c r="V11" s="11" t="s">
        <v>207</v>
      </c>
      <c r="W11" s="11" t="s">
        <v>207</v>
      </c>
      <c r="X11" s="11" t="s">
        <v>207</v>
      </c>
      <c r="Y11" s="11" t="s">
        <v>208</v>
      </c>
      <c r="Z11" s="11" t="s">
        <v>206</v>
      </c>
      <c r="AA11" s="11" t="s">
        <v>206</v>
      </c>
      <c r="AB11" s="11" t="s">
        <v>206</v>
      </c>
      <c r="AC11" s="11" t="s">
        <v>213</v>
      </c>
      <c r="AD11" s="11" t="s">
        <v>206</v>
      </c>
      <c r="AE11" s="11" t="s">
        <v>206</v>
      </c>
      <c r="AF11" s="11" t="s">
        <v>206</v>
      </c>
      <c r="AG11" s="130" t="s">
        <v>207</v>
      </c>
      <c r="AK11" t="s">
        <v>21</v>
      </c>
    </row>
    <row r="12" spans="1:38" x14ac:dyDescent="0.2">
      <c r="A12" s="96" t="s">
        <v>2</v>
      </c>
      <c r="B12" s="11" t="s">
        <v>208</v>
      </c>
      <c r="C12" s="11" t="s">
        <v>213</v>
      </c>
      <c r="D12" s="11" t="s">
        <v>206</v>
      </c>
      <c r="E12" s="11" t="s">
        <v>206</v>
      </c>
      <c r="F12" s="11" t="s">
        <v>206</v>
      </c>
      <c r="G12" s="11" t="s">
        <v>206</v>
      </c>
      <c r="H12" s="11" t="s">
        <v>209</v>
      </c>
      <c r="I12" s="11" t="s">
        <v>206</v>
      </c>
      <c r="J12" s="11" t="s">
        <v>206</v>
      </c>
      <c r="K12" s="11" t="s">
        <v>206</v>
      </c>
      <c r="L12" s="11" t="s">
        <v>206</v>
      </c>
      <c r="M12" s="11" t="s">
        <v>212</v>
      </c>
      <c r="N12" s="11" t="s">
        <v>206</v>
      </c>
      <c r="O12" s="11" t="s">
        <v>206</v>
      </c>
      <c r="P12" s="11" t="s">
        <v>206</v>
      </c>
      <c r="Q12" s="11" t="s">
        <v>213</v>
      </c>
      <c r="R12" s="11" t="s">
        <v>213</v>
      </c>
      <c r="S12" s="11" t="s">
        <v>212</v>
      </c>
      <c r="T12" s="11" t="s">
        <v>211</v>
      </c>
      <c r="U12" s="11" t="s">
        <v>212</v>
      </c>
      <c r="V12" s="11" t="s">
        <v>213</v>
      </c>
      <c r="W12" s="11" t="s">
        <v>208</v>
      </c>
      <c r="X12" s="11" t="s">
        <v>212</v>
      </c>
      <c r="Y12" s="11" t="s">
        <v>210</v>
      </c>
      <c r="Z12" s="11" t="s">
        <v>206</v>
      </c>
      <c r="AA12" s="11" t="s">
        <v>206</v>
      </c>
      <c r="AB12" s="11" t="s">
        <v>213</v>
      </c>
      <c r="AC12" s="11" t="s">
        <v>213</v>
      </c>
      <c r="AD12" s="11" t="s">
        <v>207</v>
      </c>
      <c r="AE12" s="11" t="s">
        <v>206</v>
      </c>
      <c r="AF12" s="11" t="s">
        <v>206</v>
      </c>
      <c r="AG12" s="130" t="s">
        <v>206</v>
      </c>
      <c r="AK12" t="s">
        <v>21</v>
      </c>
    </row>
    <row r="13" spans="1:38" x14ac:dyDescent="0.2">
      <c r="A13" s="96" t="s">
        <v>135</v>
      </c>
      <c r="B13" s="11" t="s">
        <v>207</v>
      </c>
      <c r="C13" s="11" t="s">
        <v>207</v>
      </c>
      <c r="D13" s="11" t="s">
        <v>208</v>
      </c>
      <c r="E13" s="11" t="s">
        <v>208</v>
      </c>
      <c r="F13" s="11" t="s">
        <v>207</v>
      </c>
      <c r="G13" s="11" t="s">
        <v>211</v>
      </c>
      <c r="H13" s="11" t="s">
        <v>207</v>
      </c>
      <c r="I13" s="11" t="s">
        <v>207</v>
      </c>
      <c r="J13" s="11" t="s">
        <v>208</v>
      </c>
      <c r="K13" s="11" t="s">
        <v>208</v>
      </c>
      <c r="L13" s="11" t="s">
        <v>208</v>
      </c>
      <c r="M13" s="11" t="s">
        <v>207</v>
      </c>
      <c r="N13" s="11" t="s">
        <v>208</v>
      </c>
      <c r="O13" s="11" t="s">
        <v>207</v>
      </c>
      <c r="P13" s="11" t="s">
        <v>206</v>
      </c>
      <c r="Q13" s="11" t="s">
        <v>189</v>
      </c>
      <c r="R13" s="11" t="s">
        <v>189</v>
      </c>
      <c r="S13" s="11" t="s">
        <v>189</v>
      </c>
      <c r="T13" s="11" t="s">
        <v>189</v>
      </c>
      <c r="U13" s="11" t="s">
        <v>189</v>
      </c>
      <c r="V13" s="11" t="s">
        <v>189</v>
      </c>
      <c r="W13" s="11" t="s">
        <v>189</v>
      </c>
      <c r="X13" s="11" t="s">
        <v>189</v>
      </c>
      <c r="Y13" s="11" t="s">
        <v>189</v>
      </c>
      <c r="Z13" s="11" t="s">
        <v>189</v>
      </c>
      <c r="AA13" s="11" t="s">
        <v>189</v>
      </c>
      <c r="AB13" s="11" t="s">
        <v>189</v>
      </c>
      <c r="AC13" s="11" t="s">
        <v>189</v>
      </c>
      <c r="AD13" s="11" t="s">
        <v>189</v>
      </c>
      <c r="AE13" s="11" t="s">
        <v>189</v>
      </c>
      <c r="AF13" s="11" t="s">
        <v>189</v>
      </c>
      <c r="AG13" s="130" t="s">
        <v>207</v>
      </c>
      <c r="AH13" s="12" t="s">
        <v>21</v>
      </c>
      <c r="AL13" t="s">
        <v>21</v>
      </c>
    </row>
    <row r="14" spans="1:38" x14ac:dyDescent="0.2">
      <c r="A14" s="96" t="s">
        <v>17</v>
      </c>
      <c r="B14" s="11" t="s">
        <v>207</v>
      </c>
      <c r="C14" s="11" t="s">
        <v>206</v>
      </c>
      <c r="D14" s="11" t="s">
        <v>206</v>
      </c>
      <c r="E14" s="11" t="s">
        <v>206</v>
      </c>
      <c r="F14" s="11" t="s">
        <v>209</v>
      </c>
      <c r="G14" s="11" t="s">
        <v>211</v>
      </c>
      <c r="H14" s="11" t="s">
        <v>208</v>
      </c>
      <c r="I14" s="11" t="s">
        <v>208</v>
      </c>
      <c r="J14" s="11" t="s">
        <v>212</v>
      </c>
      <c r="K14" s="11" t="s">
        <v>208</v>
      </c>
      <c r="L14" s="11" t="s">
        <v>211</v>
      </c>
      <c r="M14" s="11" t="s">
        <v>211</v>
      </c>
      <c r="N14" s="11" t="s">
        <v>207</v>
      </c>
      <c r="O14" s="11" t="s">
        <v>207</v>
      </c>
      <c r="P14" s="11" t="s">
        <v>206</v>
      </c>
      <c r="Q14" s="11" t="s">
        <v>206</v>
      </c>
      <c r="R14" s="11" t="s">
        <v>206</v>
      </c>
      <c r="S14" s="11" t="s">
        <v>212</v>
      </c>
      <c r="T14" s="11" t="s">
        <v>208</v>
      </c>
      <c r="U14" s="11" t="s">
        <v>207</v>
      </c>
      <c r="V14" s="11" t="s">
        <v>208</v>
      </c>
      <c r="W14" s="11" t="s">
        <v>206</v>
      </c>
      <c r="X14" s="11" t="s">
        <v>212</v>
      </c>
      <c r="Y14" s="11" t="s">
        <v>212</v>
      </c>
      <c r="Z14" s="11" t="s">
        <v>208</v>
      </c>
      <c r="AA14" s="11" t="s">
        <v>206</v>
      </c>
      <c r="AB14" s="11" t="s">
        <v>211</v>
      </c>
      <c r="AC14" s="11" t="s">
        <v>207</v>
      </c>
      <c r="AD14" s="11" t="s">
        <v>211</v>
      </c>
      <c r="AE14" s="11" t="s">
        <v>206</v>
      </c>
      <c r="AF14" s="11" t="s">
        <v>206</v>
      </c>
      <c r="AG14" s="130" t="s">
        <v>206</v>
      </c>
      <c r="AJ14" t="s">
        <v>21</v>
      </c>
    </row>
    <row r="15" spans="1:38" x14ac:dyDescent="0.2">
      <c r="A15" s="96" t="s">
        <v>136</v>
      </c>
      <c r="B15" s="11" t="s">
        <v>206</v>
      </c>
      <c r="C15" s="11" t="s">
        <v>206</v>
      </c>
      <c r="D15" s="11" t="s">
        <v>213</v>
      </c>
      <c r="E15" s="11" t="s">
        <v>206</v>
      </c>
      <c r="F15" s="11" t="s">
        <v>213</v>
      </c>
      <c r="G15" s="11" t="s">
        <v>209</v>
      </c>
      <c r="H15" s="11" t="s">
        <v>208</v>
      </c>
      <c r="I15" s="11" t="s">
        <v>207</v>
      </c>
      <c r="J15" s="11" t="s">
        <v>208</v>
      </c>
      <c r="K15" s="11" t="s">
        <v>212</v>
      </c>
      <c r="L15" s="11" t="s">
        <v>211</v>
      </c>
      <c r="M15" s="11" t="s">
        <v>212</v>
      </c>
      <c r="N15" s="11" t="s">
        <v>207</v>
      </c>
      <c r="O15" s="11" t="s">
        <v>207</v>
      </c>
      <c r="P15" s="11" t="s">
        <v>206</v>
      </c>
      <c r="Q15" s="11" t="s">
        <v>213</v>
      </c>
      <c r="R15" s="11" t="s">
        <v>206</v>
      </c>
      <c r="S15" s="11" t="s">
        <v>207</v>
      </c>
      <c r="T15" s="11" t="s">
        <v>207</v>
      </c>
      <c r="U15" s="11" t="s">
        <v>206</v>
      </c>
      <c r="V15" s="11" t="s">
        <v>206</v>
      </c>
      <c r="W15" s="11" t="s">
        <v>206</v>
      </c>
      <c r="X15" s="11" t="s">
        <v>213</v>
      </c>
      <c r="Y15" s="11" t="s">
        <v>209</v>
      </c>
      <c r="Z15" s="11" t="s">
        <v>211</v>
      </c>
      <c r="AA15" s="11" t="s">
        <v>213</v>
      </c>
      <c r="AB15" s="11" t="s">
        <v>211</v>
      </c>
      <c r="AC15" s="11" t="s">
        <v>209</v>
      </c>
      <c r="AD15" s="11" t="s">
        <v>211</v>
      </c>
      <c r="AE15" s="11" t="s">
        <v>206</v>
      </c>
      <c r="AF15" s="11" t="s">
        <v>206</v>
      </c>
      <c r="AG15" s="130" t="s">
        <v>206</v>
      </c>
      <c r="AH15" s="12" t="s">
        <v>21</v>
      </c>
      <c r="AL15" t="s">
        <v>21</v>
      </c>
    </row>
    <row r="16" spans="1:38" x14ac:dyDescent="0.2">
      <c r="A16" s="96" t="s">
        <v>137</v>
      </c>
      <c r="B16" s="11" t="s">
        <v>206</v>
      </c>
      <c r="C16" s="11" t="s">
        <v>206</v>
      </c>
      <c r="D16" s="11" t="s">
        <v>206</v>
      </c>
      <c r="E16" s="11" t="s">
        <v>206</v>
      </c>
      <c r="F16" s="11" t="s">
        <v>206</v>
      </c>
      <c r="G16" s="11" t="s">
        <v>206</v>
      </c>
      <c r="H16" s="11" t="s">
        <v>206</v>
      </c>
      <c r="I16" s="11" t="s">
        <v>206</v>
      </c>
      <c r="J16" s="11" t="s">
        <v>206</v>
      </c>
      <c r="K16" s="11" t="s">
        <v>206</v>
      </c>
      <c r="L16" s="11" t="s">
        <v>206</v>
      </c>
      <c r="M16" s="11" t="s">
        <v>206</v>
      </c>
      <c r="N16" s="11" t="s">
        <v>206</v>
      </c>
      <c r="O16" s="11" t="s">
        <v>206</v>
      </c>
      <c r="P16" s="11" t="s">
        <v>206</v>
      </c>
      <c r="Q16" s="11" t="s">
        <v>206</v>
      </c>
      <c r="R16" s="11" t="s">
        <v>206</v>
      </c>
      <c r="S16" s="11" t="s">
        <v>206</v>
      </c>
      <c r="T16" s="11" t="s">
        <v>206</v>
      </c>
      <c r="U16" s="11" t="s">
        <v>206</v>
      </c>
      <c r="V16" s="11" t="s">
        <v>206</v>
      </c>
      <c r="W16" s="11" t="s">
        <v>206</v>
      </c>
      <c r="X16" s="11" t="s">
        <v>206</v>
      </c>
      <c r="Y16" s="11" t="s">
        <v>206</v>
      </c>
      <c r="Z16" s="11" t="s">
        <v>206</v>
      </c>
      <c r="AA16" s="11" t="s">
        <v>206</v>
      </c>
      <c r="AB16" s="11" t="s">
        <v>206</v>
      </c>
      <c r="AC16" s="11" t="s">
        <v>206</v>
      </c>
      <c r="AD16" s="11" t="s">
        <v>206</v>
      </c>
      <c r="AE16" s="11" t="s">
        <v>206</v>
      </c>
      <c r="AF16" s="11" t="s">
        <v>206</v>
      </c>
      <c r="AG16" s="130" t="s">
        <v>206</v>
      </c>
      <c r="AK16" t="s">
        <v>21</v>
      </c>
    </row>
    <row r="17" spans="1:38" x14ac:dyDescent="0.2">
      <c r="A17" s="96" t="s">
        <v>112</v>
      </c>
      <c r="B17" s="11" t="s">
        <v>206</v>
      </c>
      <c r="C17" s="11" t="s">
        <v>206</v>
      </c>
      <c r="D17" s="11" t="s">
        <v>206</v>
      </c>
      <c r="E17" s="11" t="s">
        <v>206</v>
      </c>
      <c r="F17" s="11" t="s">
        <v>206</v>
      </c>
      <c r="G17" s="11" t="s">
        <v>206</v>
      </c>
      <c r="H17" s="11" t="s">
        <v>189</v>
      </c>
      <c r="I17" s="11" t="s">
        <v>206</v>
      </c>
      <c r="J17" s="11" t="s">
        <v>206</v>
      </c>
      <c r="K17" s="11" t="s">
        <v>206</v>
      </c>
      <c r="L17" s="11" t="s">
        <v>206</v>
      </c>
      <c r="M17" s="11" t="s">
        <v>206</v>
      </c>
      <c r="N17" s="11" t="s">
        <v>206</v>
      </c>
      <c r="O17" s="11" t="s">
        <v>206</v>
      </c>
      <c r="P17" s="11" t="s">
        <v>206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30" t="s">
        <v>206</v>
      </c>
      <c r="AJ17" t="s">
        <v>21</v>
      </c>
      <c r="AK17" t="s">
        <v>21</v>
      </c>
    </row>
    <row r="18" spans="1:38" x14ac:dyDescent="0.2">
      <c r="A18" s="96" t="s">
        <v>214</v>
      </c>
      <c r="B18" s="11" t="s">
        <v>206</v>
      </c>
      <c r="C18" s="11" t="s">
        <v>206</v>
      </c>
      <c r="D18" s="11" t="s">
        <v>206</v>
      </c>
      <c r="E18" s="11" t="s">
        <v>206</v>
      </c>
      <c r="F18" s="11" t="s">
        <v>206</v>
      </c>
      <c r="G18" s="11" t="s">
        <v>206</v>
      </c>
      <c r="H18" s="11" t="s">
        <v>206</v>
      </c>
      <c r="I18" s="11" t="s">
        <v>206</v>
      </c>
      <c r="J18" s="11" t="s">
        <v>206</v>
      </c>
      <c r="K18" s="11" t="s">
        <v>206</v>
      </c>
      <c r="L18" s="11" t="s">
        <v>206</v>
      </c>
      <c r="M18" s="11" t="s">
        <v>206</v>
      </c>
      <c r="N18" s="11" t="s">
        <v>206</v>
      </c>
      <c r="O18" s="11" t="s">
        <v>206</v>
      </c>
      <c r="P18" s="11" t="s">
        <v>206</v>
      </c>
      <c r="Q18" s="11" t="s">
        <v>206</v>
      </c>
      <c r="R18" s="11" t="s">
        <v>206</v>
      </c>
      <c r="S18" s="11" t="s">
        <v>206</v>
      </c>
      <c r="T18" s="11" t="s">
        <v>206</v>
      </c>
      <c r="U18" s="11" t="s">
        <v>206</v>
      </c>
      <c r="V18" s="11" t="s">
        <v>206</v>
      </c>
      <c r="W18" s="11" t="s">
        <v>206</v>
      </c>
      <c r="X18" s="11" t="s">
        <v>189</v>
      </c>
      <c r="Y18" s="11" t="s">
        <v>206</v>
      </c>
      <c r="Z18" s="11" t="s">
        <v>206</v>
      </c>
      <c r="AA18" s="11" t="s">
        <v>206</v>
      </c>
      <c r="AB18" s="11" t="s">
        <v>206</v>
      </c>
      <c r="AC18" s="11" t="s">
        <v>206</v>
      </c>
      <c r="AD18" s="11" t="s">
        <v>206</v>
      </c>
      <c r="AE18" s="11" t="s">
        <v>206</v>
      </c>
      <c r="AF18" s="11" t="s">
        <v>206</v>
      </c>
      <c r="AG18" s="130" t="s">
        <v>206</v>
      </c>
      <c r="AK18" t="s">
        <v>21</v>
      </c>
    </row>
    <row r="19" spans="1:38" x14ac:dyDescent="0.2">
      <c r="A19" s="96" t="s">
        <v>3</v>
      </c>
      <c r="B19" s="11" t="s">
        <v>209</v>
      </c>
      <c r="C19" s="11" t="s">
        <v>209</v>
      </c>
      <c r="D19" s="11" t="s">
        <v>209</v>
      </c>
      <c r="E19" s="11" t="s">
        <v>209</v>
      </c>
      <c r="F19" s="11" t="s">
        <v>209</v>
      </c>
      <c r="G19" s="11" t="s">
        <v>209</v>
      </c>
      <c r="H19" s="11" t="s">
        <v>209</v>
      </c>
      <c r="I19" s="11" t="s">
        <v>209</v>
      </c>
      <c r="J19" s="11" t="s">
        <v>209</v>
      </c>
      <c r="K19" s="11" t="s">
        <v>209</v>
      </c>
      <c r="L19" s="11" t="s">
        <v>209</v>
      </c>
      <c r="M19" s="11" t="s">
        <v>209</v>
      </c>
      <c r="N19" s="11" t="s">
        <v>209</v>
      </c>
      <c r="O19" s="11" t="s">
        <v>209</v>
      </c>
      <c r="P19" s="11" t="s">
        <v>209</v>
      </c>
      <c r="Q19" s="11" t="s">
        <v>209</v>
      </c>
      <c r="R19" s="11" t="s">
        <v>209</v>
      </c>
      <c r="S19" s="11" t="s">
        <v>209</v>
      </c>
      <c r="T19" s="11" t="s">
        <v>209</v>
      </c>
      <c r="U19" s="11" t="s">
        <v>209</v>
      </c>
      <c r="V19" s="11" t="s">
        <v>209</v>
      </c>
      <c r="W19" s="11" t="s">
        <v>209</v>
      </c>
      <c r="X19" s="11" t="s">
        <v>209</v>
      </c>
      <c r="Y19" s="11" t="s">
        <v>209</v>
      </c>
      <c r="Z19" s="11" t="s">
        <v>209</v>
      </c>
      <c r="AA19" s="11" t="s">
        <v>209</v>
      </c>
      <c r="AB19" s="11" t="s">
        <v>209</v>
      </c>
      <c r="AC19" s="11" t="s">
        <v>209</v>
      </c>
      <c r="AD19" s="11" t="s">
        <v>209</v>
      </c>
      <c r="AE19" s="11" t="s">
        <v>209</v>
      </c>
      <c r="AF19" s="11" t="s">
        <v>209</v>
      </c>
      <c r="AG19" s="130" t="s">
        <v>209</v>
      </c>
      <c r="AH19" s="12" t="s">
        <v>21</v>
      </c>
      <c r="AK19" t="s">
        <v>21</v>
      </c>
    </row>
    <row r="20" spans="1:38" x14ac:dyDescent="0.2">
      <c r="A20" s="96" t="s">
        <v>138</v>
      </c>
      <c r="B20" s="11" t="s">
        <v>213</v>
      </c>
      <c r="C20" s="11" t="s">
        <v>213</v>
      </c>
      <c r="D20" s="11" t="s">
        <v>213</v>
      </c>
      <c r="E20" s="11" t="s">
        <v>213</v>
      </c>
      <c r="F20" s="11" t="s">
        <v>213</v>
      </c>
      <c r="G20" s="11" t="s">
        <v>213</v>
      </c>
      <c r="H20" s="11" t="s">
        <v>212</v>
      </c>
      <c r="I20" s="11" t="s">
        <v>212</v>
      </c>
      <c r="J20" s="11" t="s">
        <v>212</v>
      </c>
      <c r="K20" s="11" t="s">
        <v>212</v>
      </c>
      <c r="L20" s="11" t="s">
        <v>206</v>
      </c>
      <c r="M20" s="11" t="s">
        <v>211</v>
      </c>
      <c r="N20" s="11" t="s">
        <v>207</v>
      </c>
      <c r="O20" s="11" t="s">
        <v>207</v>
      </c>
      <c r="P20" s="11" t="s">
        <v>206</v>
      </c>
      <c r="Q20" s="11" t="s">
        <v>206</v>
      </c>
      <c r="R20" s="11" t="s">
        <v>213</v>
      </c>
      <c r="S20" s="11" t="s">
        <v>207</v>
      </c>
      <c r="T20" s="11" t="s">
        <v>208</v>
      </c>
      <c r="U20" s="11" t="s">
        <v>206</v>
      </c>
      <c r="V20" s="11" t="s">
        <v>206</v>
      </c>
      <c r="W20" s="11" t="s">
        <v>213</v>
      </c>
      <c r="X20" s="11" t="s">
        <v>213</v>
      </c>
      <c r="Y20" s="11" t="s">
        <v>211</v>
      </c>
      <c r="Z20" s="11" t="s">
        <v>213</v>
      </c>
      <c r="AA20" s="11" t="s">
        <v>213</v>
      </c>
      <c r="AB20" s="11" t="s">
        <v>213</v>
      </c>
      <c r="AC20" s="11" t="s">
        <v>213</v>
      </c>
      <c r="AD20" s="11" t="s">
        <v>206</v>
      </c>
      <c r="AE20" s="11" t="s">
        <v>213</v>
      </c>
      <c r="AF20" s="11" t="s">
        <v>206</v>
      </c>
      <c r="AG20" s="130" t="s">
        <v>213</v>
      </c>
      <c r="AJ20" t="s">
        <v>21</v>
      </c>
    </row>
    <row r="21" spans="1:38" x14ac:dyDescent="0.2">
      <c r="A21" s="96" t="s">
        <v>4</v>
      </c>
      <c r="B21" s="11" t="s">
        <v>209</v>
      </c>
      <c r="C21" s="11" t="s">
        <v>209</v>
      </c>
      <c r="D21" s="11" t="s">
        <v>209</v>
      </c>
      <c r="E21" s="11" t="s">
        <v>209</v>
      </c>
      <c r="F21" s="11" t="s">
        <v>209</v>
      </c>
      <c r="G21" s="11" t="s">
        <v>209</v>
      </c>
      <c r="H21" s="11" t="s">
        <v>209</v>
      </c>
      <c r="I21" s="11" t="s">
        <v>209</v>
      </c>
      <c r="J21" s="11" t="s">
        <v>209</v>
      </c>
      <c r="K21" s="11" t="s">
        <v>209</v>
      </c>
      <c r="L21" s="11" t="s">
        <v>209</v>
      </c>
      <c r="M21" s="11" t="s">
        <v>209</v>
      </c>
      <c r="N21" s="11" t="s">
        <v>209</v>
      </c>
      <c r="O21" s="11" t="s">
        <v>209</v>
      </c>
      <c r="P21" s="11" t="s">
        <v>209</v>
      </c>
      <c r="Q21" s="11" t="s">
        <v>209</v>
      </c>
      <c r="R21" s="11" t="s">
        <v>209</v>
      </c>
      <c r="S21" s="11" t="s">
        <v>209</v>
      </c>
      <c r="T21" s="11" t="s">
        <v>209</v>
      </c>
      <c r="U21" s="11" t="s">
        <v>209</v>
      </c>
      <c r="V21" s="11" t="s">
        <v>209</v>
      </c>
      <c r="W21" s="11" t="s">
        <v>209</v>
      </c>
      <c r="X21" s="11" t="s">
        <v>209</v>
      </c>
      <c r="Y21" s="11" t="s">
        <v>209</v>
      </c>
      <c r="Z21" s="11" t="s">
        <v>209</v>
      </c>
      <c r="AA21" s="11" t="s">
        <v>209</v>
      </c>
      <c r="AB21" s="11" t="s">
        <v>209</v>
      </c>
      <c r="AC21" s="11" t="s">
        <v>209</v>
      </c>
      <c r="AD21" s="11" t="s">
        <v>209</v>
      </c>
      <c r="AE21" s="11" t="s">
        <v>209</v>
      </c>
      <c r="AF21" s="11" t="s">
        <v>209</v>
      </c>
      <c r="AG21" s="130" t="s">
        <v>209</v>
      </c>
    </row>
    <row r="22" spans="1:38" x14ac:dyDescent="0.2">
      <c r="A22" s="96" t="s">
        <v>125</v>
      </c>
      <c r="B22" s="11" t="s">
        <v>208</v>
      </c>
      <c r="C22" s="11" t="s">
        <v>207</v>
      </c>
      <c r="D22" s="11" t="s">
        <v>207</v>
      </c>
      <c r="E22" s="11" t="s">
        <v>213</v>
      </c>
      <c r="F22" s="11" t="s">
        <v>210</v>
      </c>
      <c r="G22" s="11" t="s">
        <v>206</v>
      </c>
      <c r="H22" s="11" t="s">
        <v>208</v>
      </c>
      <c r="I22" s="11" t="s">
        <v>208</v>
      </c>
      <c r="J22" s="11" t="s">
        <v>212</v>
      </c>
      <c r="K22" s="11" t="s">
        <v>212</v>
      </c>
      <c r="L22" s="11" t="s">
        <v>209</v>
      </c>
      <c r="M22" s="11" t="s">
        <v>208</v>
      </c>
      <c r="N22" s="11" t="s">
        <v>207</v>
      </c>
      <c r="O22" s="11" t="s">
        <v>207</v>
      </c>
      <c r="P22" s="11" t="s">
        <v>212</v>
      </c>
      <c r="Q22" s="11" t="s">
        <v>207</v>
      </c>
      <c r="R22" s="11" t="s">
        <v>207</v>
      </c>
      <c r="S22" s="11" t="s">
        <v>207</v>
      </c>
      <c r="T22" s="11" t="s">
        <v>207</v>
      </c>
      <c r="U22" s="11" t="s">
        <v>207</v>
      </c>
      <c r="V22" s="11" t="s">
        <v>207</v>
      </c>
      <c r="W22" s="11" t="s">
        <v>212</v>
      </c>
      <c r="X22" s="11" t="s">
        <v>209</v>
      </c>
      <c r="Y22" s="11" t="s">
        <v>206</v>
      </c>
      <c r="Z22" s="11" t="s">
        <v>213</v>
      </c>
      <c r="AA22" s="11" t="s">
        <v>213</v>
      </c>
      <c r="AB22" s="11" t="s">
        <v>210</v>
      </c>
      <c r="AC22" s="11" t="s">
        <v>206</v>
      </c>
      <c r="AD22" s="11" t="s">
        <v>206</v>
      </c>
      <c r="AE22" s="11" t="s">
        <v>213</v>
      </c>
      <c r="AF22" s="11" t="s">
        <v>206</v>
      </c>
      <c r="AG22" s="130" t="s">
        <v>207</v>
      </c>
      <c r="AJ22" t="s">
        <v>21</v>
      </c>
      <c r="AK22" t="s">
        <v>21</v>
      </c>
      <c r="AL22" t="s">
        <v>21</v>
      </c>
    </row>
    <row r="23" spans="1:38" x14ac:dyDescent="0.2">
      <c r="A23" s="96" t="s">
        <v>8</v>
      </c>
      <c r="B23" s="11" t="s">
        <v>206</v>
      </c>
      <c r="C23" s="11" t="s">
        <v>206</v>
      </c>
      <c r="D23" s="11" t="s">
        <v>206</v>
      </c>
      <c r="E23" s="11" t="s">
        <v>213</v>
      </c>
      <c r="F23" s="11" t="s">
        <v>213</v>
      </c>
      <c r="G23" s="11" t="s">
        <v>213</v>
      </c>
      <c r="H23" s="11" t="s">
        <v>213</v>
      </c>
      <c r="I23" s="11" t="s">
        <v>212</v>
      </c>
      <c r="J23" s="11" t="s">
        <v>212</v>
      </c>
      <c r="K23" s="11" t="s">
        <v>212</v>
      </c>
      <c r="L23" s="11" t="s">
        <v>211</v>
      </c>
      <c r="M23" s="11" t="s">
        <v>212</v>
      </c>
      <c r="N23" s="11" t="s">
        <v>212</v>
      </c>
      <c r="O23" s="11" t="s">
        <v>206</v>
      </c>
      <c r="P23" s="11" t="s">
        <v>213</v>
      </c>
      <c r="Q23" s="11" t="s">
        <v>206</v>
      </c>
      <c r="R23" s="11" t="s">
        <v>213</v>
      </c>
      <c r="S23" s="11" t="s">
        <v>207</v>
      </c>
      <c r="T23" s="11" t="s">
        <v>213</v>
      </c>
      <c r="U23" s="11" t="s">
        <v>213</v>
      </c>
      <c r="V23" s="11" t="s">
        <v>213</v>
      </c>
      <c r="W23" s="11" t="s">
        <v>213</v>
      </c>
      <c r="X23" s="11" t="s">
        <v>206</v>
      </c>
      <c r="Y23" s="11" t="s">
        <v>213</v>
      </c>
      <c r="Z23" s="11" t="s">
        <v>213</v>
      </c>
      <c r="AA23" s="11" t="s">
        <v>213</v>
      </c>
      <c r="AB23" s="11" t="s">
        <v>213</v>
      </c>
      <c r="AC23" s="11" t="s">
        <v>213</v>
      </c>
      <c r="AD23" s="11" t="s">
        <v>213</v>
      </c>
      <c r="AE23" s="11" t="s">
        <v>213</v>
      </c>
      <c r="AF23" s="11" t="s">
        <v>213</v>
      </c>
      <c r="AG23" s="130" t="s">
        <v>213</v>
      </c>
      <c r="AI23" t="s">
        <v>21</v>
      </c>
      <c r="AK23" t="s">
        <v>21</v>
      </c>
      <c r="AL23" t="s">
        <v>21</v>
      </c>
    </row>
    <row r="24" spans="1:38" ht="13.5" thickBot="1" x14ac:dyDescent="0.25">
      <c r="A24" s="97" t="s">
        <v>5</v>
      </c>
      <c r="B24" s="11" t="s">
        <v>206</v>
      </c>
      <c r="C24" s="11" t="s">
        <v>206</v>
      </c>
      <c r="D24" s="11" t="s">
        <v>206</v>
      </c>
      <c r="E24" s="11" t="s">
        <v>206</v>
      </c>
      <c r="F24" s="11" t="s">
        <v>206</v>
      </c>
      <c r="G24" s="11" t="s">
        <v>206</v>
      </c>
      <c r="H24" s="11" t="s">
        <v>206</v>
      </c>
      <c r="I24" s="11" t="s">
        <v>206</v>
      </c>
      <c r="J24" s="11" t="s">
        <v>206</v>
      </c>
      <c r="K24" s="11" t="s">
        <v>206</v>
      </c>
      <c r="L24" s="11" t="s">
        <v>206</v>
      </c>
      <c r="M24" s="11" t="s">
        <v>206</v>
      </c>
      <c r="N24" s="11" t="s">
        <v>206</v>
      </c>
      <c r="O24" s="11" t="s">
        <v>206</v>
      </c>
      <c r="P24" s="11" t="s">
        <v>206</v>
      </c>
      <c r="Q24" s="11" t="s">
        <v>206</v>
      </c>
      <c r="R24" s="11" t="s">
        <v>206</v>
      </c>
      <c r="S24" s="11" t="s">
        <v>206</v>
      </c>
      <c r="T24" s="11" t="s">
        <v>206</v>
      </c>
      <c r="U24" s="11" t="s">
        <v>206</v>
      </c>
      <c r="V24" s="11" t="s">
        <v>206</v>
      </c>
      <c r="W24" s="11" t="s">
        <v>206</v>
      </c>
      <c r="X24" s="11" t="s">
        <v>206</v>
      </c>
      <c r="Y24" s="11" t="s">
        <v>206</v>
      </c>
      <c r="Z24" s="11" t="s">
        <v>206</v>
      </c>
      <c r="AA24" s="11" t="s">
        <v>206</v>
      </c>
      <c r="AB24" s="11" t="s">
        <v>206</v>
      </c>
      <c r="AC24" s="11" t="s">
        <v>206</v>
      </c>
      <c r="AD24" s="11" t="s">
        <v>206</v>
      </c>
      <c r="AE24" s="11" t="s">
        <v>206</v>
      </c>
      <c r="AF24" s="11" t="s">
        <v>206</v>
      </c>
      <c r="AG24" s="130" t="s">
        <v>206</v>
      </c>
    </row>
    <row r="25" spans="1:38" s="5" customFormat="1" ht="17.100000000000001" customHeight="1" thickBot="1" x14ac:dyDescent="0.25">
      <c r="A25" s="98" t="s">
        <v>187</v>
      </c>
      <c r="B25" s="99" t="s">
        <v>206</v>
      </c>
      <c r="C25" s="100" t="s">
        <v>206</v>
      </c>
      <c r="D25" s="100" t="s">
        <v>206</v>
      </c>
      <c r="E25" s="100" t="s">
        <v>206</v>
      </c>
      <c r="F25" s="100" t="s">
        <v>206</v>
      </c>
      <c r="G25" s="100" t="s">
        <v>206</v>
      </c>
      <c r="H25" s="100" t="s">
        <v>206</v>
      </c>
      <c r="I25" s="100" t="s">
        <v>206</v>
      </c>
      <c r="J25" s="100" t="s">
        <v>206</v>
      </c>
      <c r="K25" s="100" t="s">
        <v>206</v>
      </c>
      <c r="L25" s="100" t="s">
        <v>206</v>
      </c>
      <c r="M25" s="100" t="s">
        <v>206</v>
      </c>
      <c r="N25" s="100" t="s">
        <v>206</v>
      </c>
      <c r="O25" s="100" t="s">
        <v>206</v>
      </c>
      <c r="P25" s="100" t="s">
        <v>206</v>
      </c>
      <c r="Q25" s="100" t="s">
        <v>206</v>
      </c>
      <c r="R25" s="100" t="s">
        <v>206</v>
      </c>
      <c r="S25" s="100" t="s">
        <v>206</v>
      </c>
      <c r="T25" s="100" t="s">
        <v>206</v>
      </c>
      <c r="U25" s="100" t="s">
        <v>206</v>
      </c>
      <c r="V25" s="100" t="s">
        <v>206</v>
      </c>
      <c r="W25" s="100" t="s">
        <v>206</v>
      </c>
      <c r="X25" s="100" t="s">
        <v>206</v>
      </c>
      <c r="Y25" s="100" t="s">
        <v>206</v>
      </c>
      <c r="Z25" s="100" t="s">
        <v>206</v>
      </c>
      <c r="AA25" s="100" t="s">
        <v>206</v>
      </c>
      <c r="AB25" s="100" t="s">
        <v>206</v>
      </c>
      <c r="AC25" s="100" t="s">
        <v>206</v>
      </c>
      <c r="AD25" s="100" t="s">
        <v>206</v>
      </c>
      <c r="AE25" s="118" t="s">
        <v>206</v>
      </c>
      <c r="AF25" s="101" t="s">
        <v>206</v>
      </c>
      <c r="AG25" s="119"/>
      <c r="AL25" s="5" t="s">
        <v>21</v>
      </c>
    </row>
    <row r="26" spans="1:38" s="8" customFormat="1" ht="13.5" thickBot="1" x14ac:dyDescent="0.25">
      <c r="A26" s="171" t="s">
        <v>186</v>
      </c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3"/>
      <c r="AF26" s="115"/>
      <c r="AG26" s="122" t="s">
        <v>206</v>
      </c>
      <c r="AL26" s="8" t="s">
        <v>21</v>
      </c>
    </row>
    <row r="27" spans="1:38" x14ac:dyDescent="0.2">
      <c r="A27" s="46"/>
      <c r="B27" s="47"/>
      <c r="C27" s="47"/>
      <c r="D27" s="47" t="s">
        <v>73</v>
      </c>
      <c r="E27" s="47"/>
      <c r="F27" s="47"/>
      <c r="G27" s="47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54"/>
      <c r="AE27" s="60" t="s">
        <v>21</v>
      </c>
      <c r="AF27" s="60"/>
      <c r="AG27" s="86"/>
      <c r="AK27" s="12" t="s">
        <v>21</v>
      </c>
    </row>
    <row r="28" spans="1:38" x14ac:dyDescent="0.2">
      <c r="A28" s="46"/>
      <c r="B28" s="48" t="s">
        <v>74</v>
      </c>
      <c r="C28" s="48"/>
      <c r="D28" s="48"/>
      <c r="E28" s="48"/>
      <c r="F28" s="48"/>
      <c r="G28" s="48"/>
      <c r="H28" s="48"/>
      <c r="I28" s="48"/>
      <c r="J28" s="84"/>
      <c r="K28" s="84"/>
      <c r="L28" s="84"/>
      <c r="M28" s="84" t="s">
        <v>19</v>
      </c>
      <c r="N28" s="84"/>
      <c r="O28" s="84"/>
      <c r="P28" s="84"/>
      <c r="Q28" s="84"/>
      <c r="R28" s="84"/>
      <c r="S28" s="84"/>
      <c r="T28" s="140"/>
      <c r="U28" s="140"/>
      <c r="V28" s="140"/>
      <c r="W28" s="140"/>
      <c r="X28" s="140"/>
      <c r="Y28" s="84"/>
      <c r="Z28" s="84"/>
      <c r="AA28" s="84"/>
      <c r="AB28" s="84"/>
      <c r="AC28" s="84"/>
      <c r="AD28" s="84"/>
      <c r="AE28" s="84"/>
      <c r="AF28" s="112"/>
      <c r="AG28" s="86"/>
      <c r="AL28" t="s">
        <v>21</v>
      </c>
    </row>
    <row r="29" spans="1:38" x14ac:dyDescent="0.2">
      <c r="A29" s="49"/>
      <c r="B29" s="84"/>
      <c r="C29" s="84"/>
      <c r="D29" s="84"/>
      <c r="E29" s="84"/>
      <c r="F29" s="84"/>
      <c r="G29" s="84"/>
      <c r="H29" s="84"/>
      <c r="I29" s="84"/>
      <c r="J29" s="85"/>
      <c r="K29" s="85"/>
      <c r="L29" s="85"/>
      <c r="M29" s="85" t="s">
        <v>20</v>
      </c>
      <c r="N29" s="85"/>
      <c r="O29" s="85"/>
      <c r="P29" s="85"/>
      <c r="Q29" s="84"/>
      <c r="R29" s="84"/>
      <c r="S29" s="84"/>
      <c r="T29" s="141"/>
      <c r="U29" s="141"/>
      <c r="V29" s="141"/>
      <c r="W29" s="141"/>
      <c r="X29" s="141"/>
      <c r="Y29" s="84"/>
      <c r="Z29" s="84"/>
      <c r="AA29" s="84"/>
      <c r="AB29" s="84"/>
      <c r="AC29" s="84"/>
      <c r="AD29" s="54"/>
      <c r="AE29" s="54"/>
      <c r="AF29" s="54"/>
      <c r="AG29" s="86"/>
      <c r="AJ29" s="12" t="s">
        <v>21</v>
      </c>
      <c r="AL29" s="12" t="s">
        <v>21</v>
      </c>
    </row>
    <row r="30" spans="1:38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54"/>
      <c r="AE30" s="54"/>
      <c r="AF30" s="54"/>
      <c r="AG30" s="86"/>
      <c r="AL30" s="12" t="s">
        <v>21</v>
      </c>
    </row>
    <row r="31" spans="1:38" x14ac:dyDescent="0.2">
      <c r="A31" s="49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54"/>
      <c r="AF31" s="54"/>
      <c r="AG31" s="86"/>
      <c r="AK31" s="12" t="s">
        <v>21</v>
      </c>
      <c r="AL31" s="12" t="s">
        <v>21</v>
      </c>
    </row>
    <row r="32" spans="1:38" x14ac:dyDescent="0.2">
      <c r="A32" s="49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55"/>
      <c r="AF32" s="55"/>
      <c r="AG32" s="86"/>
      <c r="AK32" s="12" t="s">
        <v>21</v>
      </c>
      <c r="AL32" s="12" t="s">
        <v>21</v>
      </c>
    </row>
    <row r="33" spans="1:38" ht="13.5" thickBot="1" x14ac:dyDescent="0.25">
      <c r="A33" s="61"/>
      <c r="B33" s="62"/>
      <c r="C33" s="62"/>
      <c r="D33" s="62"/>
      <c r="E33" s="62"/>
      <c r="F33" s="62"/>
      <c r="G33" s="62" t="s">
        <v>21</v>
      </c>
      <c r="H33" s="62"/>
      <c r="I33" s="62"/>
      <c r="J33" s="62"/>
      <c r="K33" s="62"/>
      <c r="L33" s="62" t="s">
        <v>21</v>
      </c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87"/>
    </row>
    <row r="34" spans="1:38" x14ac:dyDescent="0.2">
      <c r="AG34" s="7"/>
    </row>
    <row r="37" spans="1:38" x14ac:dyDescent="0.2">
      <c r="V37" s="2" t="s">
        <v>21</v>
      </c>
    </row>
    <row r="39" spans="1:38" x14ac:dyDescent="0.2">
      <c r="AK39" s="12" t="s">
        <v>21</v>
      </c>
    </row>
    <row r="41" spans="1:38" x14ac:dyDescent="0.2">
      <c r="Q41" s="2" t="s">
        <v>21</v>
      </c>
      <c r="AK41" s="12" t="s">
        <v>21</v>
      </c>
      <c r="AL41" s="12" t="s">
        <v>21</v>
      </c>
    </row>
    <row r="42" spans="1:38" x14ac:dyDescent="0.2">
      <c r="J42" s="2" t="s">
        <v>21</v>
      </c>
      <c r="AF42" s="2" t="s">
        <v>21</v>
      </c>
      <c r="AH42" t="s">
        <v>21</v>
      </c>
      <c r="AJ42" s="12" t="s">
        <v>21</v>
      </c>
      <c r="AK42" s="12" t="s">
        <v>21</v>
      </c>
    </row>
    <row r="44" spans="1:38" x14ac:dyDescent="0.2">
      <c r="O44" s="2" t="s">
        <v>21</v>
      </c>
      <c r="AG44" s="6" t="s">
        <v>21</v>
      </c>
      <c r="AI44" t="s">
        <v>21</v>
      </c>
    </row>
    <row r="45" spans="1:38" x14ac:dyDescent="0.2">
      <c r="P45" s="2" t="s">
        <v>21</v>
      </c>
      <c r="AB45" s="2" t="s">
        <v>21</v>
      </c>
    </row>
    <row r="49" spans="22:26" x14ac:dyDescent="0.2">
      <c r="Z49" s="2" t="s">
        <v>21</v>
      </c>
    </row>
    <row r="57" spans="22:26" x14ac:dyDescent="0.2">
      <c r="V57" s="2" t="s">
        <v>21</v>
      </c>
    </row>
  </sheetData>
  <mergeCells count="37">
    <mergeCell ref="B2:AG2"/>
    <mergeCell ref="W3:W4"/>
    <mergeCell ref="L3:L4"/>
    <mergeCell ref="V3:V4"/>
    <mergeCell ref="Y3:Y4"/>
    <mergeCell ref="Z3:Z4"/>
    <mergeCell ref="AE3:AE4"/>
    <mergeCell ref="AA3:AA4"/>
    <mergeCell ref="AB3:AB4"/>
    <mergeCell ref="AC3:AC4"/>
    <mergeCell ref="AD3:AD4"/>
    <mergeCell ref="X3:X4"/>
    <mergeCell ref="AF3:AF4"/>
    <mergeCell ref="A1:AG1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T28:X28"/>
    <mergeCell ref="T29:X29"/>
    <mergeCell ref="M3:M4"/>
    <mergeCell ref="N3:N4"/>
    <mergeCell ref="O3:O4"/>
    <mergeCell ref="P3:P4"/>
    <mergeCell ref="Q3:Q4"/>
    <mergeCell ref="A26:AE26"/>
  </mergeCells>
  <phoneticPr fontId="1" type="noConversion"/>
  <printOptions horizontalCentered="1"/>
  <pageMargins left="0.39370078740157483" right="0.39370078740157483" top="1.1811023622047245" bottom="0.98425196850393704" header="0.51181102362204722" footer="0.51181102362204722"/>
  <pageSetup paperSize="9" scale="90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opLeftCell="Q1" zoomScale="90" zoomScaleNormal="90" workbookViewId="0">
      <selection activeCell="AG6" sqref="AG6:AH7"/>
    </sheetView>
  </sheetViews>
  <sheetFormatPr defaultRowHeight="12.75" x14ac:dyDescent="0.2"/>
  <cols>
    <col min="1" max="1" width="19.140625" style="2" bestFit="1" customWidth="1"/>
    <col min="2" max="2" width="6.140625" style="2" bestFit="1" customWidth="1"/>
    <col min="3" max="3" width="5.42578125" style="2" bestFit="1" customWidth="1"/>
    <col min="4" max="4" width="6.140625" style="2" bestFit="1" customWidth="1"/>
    <col min="5" max="5" width="6" style="2" customWidth="1"/>
    <col min="6" max="12" width="5.42578125" style="2" bestFit="1" customWidth="1"/>
    <col min="13" max="13" width="5.85546875" style="2" customWidth="1"/>
    <col min="14" max="27" width="5.42578125" style="2" bestFit="1" customWidth="1"/>
    <col min="28" max="28" width="5.85546875" style="2" customWidth="1"/>
    <col min="29" max="29" width="6.140625" style="2" bestFit="1" customWidth="1"/>
    <col min="30" max="31" width="5.42578125" style="2" bestFit="1" customWidth="1"/>
    <col min="32" max="32" width="5.42578125" style="2" customWidth="1"/>
    <col min="33" max="33" width="7.42578125" style="6" bestFit="1" customWidth="1"/>
    <col min="34" max="34" width="9.140625" style="1"/>
  </cols>
  <sheetData>
    <row r="1" spans="1:38" ht="20.100000000000001" customHeight="1" x14ac:dyDescent="0.2">
      <c r="A1" s="148" t="s">
        <v>203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68"/>
    </row>
    <row r="2" spans="1:38" s="4" customFormat="1" ht="20.100000000000001" customHeight="1" x14ac:dyDescent="0.2">
      <c r="A2" s="151" t="s">
        <v>6</v>
      </c>
      <c r="B2" s="145" t="s">
        <v>193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61"/>
      <c r="AG2" s="146"/>
      <c r="AH2" s="147"/>
    </row>
    <row r="3" spans="1:38" s="5" customFormat="1" ht="20.100000000000001" customHeight="1" x14ac:dyDescent="0.2">
      <c r="A3" s="151"/>
      <c r="B3" s="142">
        <v>1</v>
      </c>
      <c r="C3" s="142">
        <f>SUM(B3+1)</f>
        <v>2</v>
      </c>
      <c r="D3" s="142">
        <f t="shared" ref="D3:AD3" si="0">SUM(C3+1)</f>
        <v>3</v>
      </c>
      <c r="E3" s="142">
        <f t="shared" si="0"/>
        <v>4</v>
      </c>
      <c r="F3" s="142">
        <f t="shared" si="0"/>
        <v>5</v>
      </c>
      <c r="G3" s="142">
        <f t="shared" si="0"/>
        <v>6</v>
      </c>
      <c r="H3" s="142">
        <f t="shared" si="0"/>
        <v>7</v>
      </c>
      <c r="I3" s="142">
        <f t="shared" si="0"/>
        <v>8</v>
      </c>
      <c r="J3" s="142">
        <f t="shared" si="0"/>
        <v>9</v>
      </c>
      <c r="K3" s="142">
        <f t="shared" si="0"/>
        <v>10</v>
      </c>
      <c r="L3" s="142">
        <f t="shared" si="0"/>
        <v>11</v>
      </c>
      <c r="M3" s="142">
        <f t="shared" si="0"/>
        <v>12</v>
      </c>
      <c r="N3" s="142">
        <f t="shared" si="0"/>
        <v>13</v>
      </c>
      <c r="O3" s="142">
        <f t="shared" si="0"/>
        <v>14</v>
      </c>
      <c r="P3" s="142">
        <f t="shared" si="0"/>
        <v>15</v>
      </c>
      <c r="Q3" s="142">
        <f t="shared" si="0"/>
        <v>16</v>
      </c>
      <c r="R3" s="142">
        <f t="shared" si="0"/>
        <v>17</v>
      </c>
      <c r="S3" s="142">
        <f t="shared" si="0"/>
        <v>18</v>
      </c>
      <c r="T3" s="142">
        <f t="shared" si="0"/>
        <v>19</v>
      </c>
      <c r="U3" s="142">
        <f t="shared" si="0"/>
        <v>20</v>
      </c>
      <c r="V3" s="142">
        <f t="shared" si="0"/>
        <v>21</v>
      </c>
      <c r="W3" s="142">
        <f t="shared" si="0"/>
        <v>22</v>
      </c>
      <c r="X3" s="142">
        <f t="shared" si="0"/>
        <v>23</v>
      </c>
      <c r="Y3" s="142">
        <f t="shared" si="0"/>
        <v>24</v>
      </c>
      <c r="Z3" s="142">
        <f t="shared" si="0"/>
        <v>25</v>
      </c>
      <c r="AA3" s="142">
        <f t="shared" si="0"/>
        <v>26</v>
      </c>
      <c r="AB3" s="142">
        <f t="shared" si="0"/>
        <v>27</v>
      </c>
      <c r="AC3" s="142">
        <f t="shared" si="0"/>
        <v>28</v>
      </c>
      <c r="AD3" s="142">
        <f t="shared" si="0"/>
        <v>29</v>
      </c>
      <c r="AE3" s="160">
        <v>30</v>
      </c>
      <c r="AF3" s="143">
        <v>31</v>
      </c>
      <c r="AG3" s="114" t="s">
        <v>13</v>
      </c>
      <c r="AH3" s="107" t="s">
        <v>12</v>
      </c>
    </row>
    <row r="4" spans="1:38" s="5" customFormat="1" ht="20.100000000000001" customHeight="1" x14ac:dyDescent="0.2">
      <c r="A4" s="151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60"/>
      <c r="AF4" s="144"/>
      <c r="AG4" s="114" t="s">
        <v>11</v>
      </c>
      <c r="AH4" s="59" t="s">
        <v>11</v>
      </c>
    </row>
    <row r="5" spans="1:38" s="5" customFormat="1" x14ac:dyDescent="0.2">
      <c r="A5" s="57" t="s">
        <v>16</v>
      </c>
      <c r="B5" s="11">
        <v>33.480000000000004</v>
      </c>
      <c r="C5" s="11">
        <v>47.16</v>
      </c>
      <c r="D5" s="11">
        <v>43.56</v>
      </c>
      <c r="E5" s="11">
        <v>53.28</v>
      </c>
      <c r="F5" s="11">
        <v>32.4</v>
      </c>
      <c r="G5" s="11">
        <v>46.800000000000004</v>
      </c>
      <c r="H5" s="11">
        <v>21.6</v>
      </c>
      <c r="I5" s="11">
        <v>22.68</v>
      </c>
      <c r="J5" s="11">
        <v>29.52</v>
      </c>
      <c r="K5" s="11">
        <v>29.16</v>
      </c>
      <c r="L5" s="11">
        <v>31.319999999999997</v>
      </c>
      <c r="M5" s="11">
        <v>45.72</v>
      </c>
      <c r="N5" s="11">
        <v>35.28</v>
      </c>
      <c r="O5" s="11">
        <v>54.72</v>
      </c>
      <c r="P5" s="11">
        <v>26.64</v>
      </c>
      <c r="Q5" s="11">
        <v>33.840000000000003</v>
      </c>
      <c r="R5" s="11">
        <v>38.880000000000003</v>
      </c>
      <c r="S5" s="11">
        <v>31.319999999999997</v>
      </c>
      <c r="T5" s="11">
        <v>45</v>
      </c>
      <c r="U5" s="11">
        <v>59.4</v>
      </c>
      <c r="V5" s="11">
        <v>38.159999999999997</v>
      </c>
      <c r="W5" s="11">
        <v>18</v>
      </c>
      <c r="X5" s="11">
        <v>28.8</v>
      </c>
      <c r="Y5" s="11">
        <v>39.6</v>
      </c>
      <c r="Z5" s="11">
        <v>15.120000000000001</v>
      </c>
      <c r="AA5" s="11">
        <v>41.04</v>
      </c>
      <c r="AB5" s="11">
        <v>33.119999999999997</v>
      </c>
      <c r="AC5" s="11">
        <v>35.28</v>
      </c>
      <c r="AD5" s="11">
        <v>43.2</v>
      </c>
      <c r="AE5" s="11">
        <v>38.880000000000003</v>
      </c>
      <c r="AF5" s="11">
        <v>33.840000000000003</v>
      </c>
      <c r="AG5" s="14">
        <f t="shared" ref="AG5" si="1">MAX(B5:AF5)</f>
        <v>59.4</v>
      </c>
      <c r="AH5" s="129">
        <f t="shared" ref="AH5" si="2">AVERAGE(B5:AF5)</f>
        <v>36.348387096774189</v>
      </c>
    </row>
    <row r="6" spans="1:38" x14ac:dyDescent="0.2">
      <c r="A6" s="57" t="s">
        <v>76</v>
      </c>
      <c r="B6" s="11">
        <v>21.6</v>
      </c>
      <c r="C6" s="11">
        <v>22.32</v>
      </c>
      <c r="D6" s="11">
        <v>25.92</v>
      </c>
      <c r="E6" s="11">
        <v>42.480000000000004</v>
      </c>
      <c r="F6" s="11">
        <v>30.96</v>
      </c>
      <c r="G6" s="11">
        <v>31.680000000000003</v>
      </c>
      <c r="H6" s="11">
        <v>27.720000000000002</v>
      </c>
      <c r="I6" s="11">
        <v>34.56</v>
      </c>
      <c r="J6" s="11">
        <v>32.4</v>
      </c>
      <c r="K6" s="11">
        <v>24.840000000000003</v>
      </c>
      <c r="L6" s="11">
        <v>21.96</v>
      </c>
      <c r="M6" s="11">
        <v>32.76</v>
      </c>
      <c r="N6" s="11">
        <v>35.64</v>
      </c>
      <c r="O6" s="11">
        <v>41.76</v>
      </c>
      <c r="P6" s="11">
        <v>34.56</v>
      </c>
      <c r="Q6" s="11">
        <v>48.96</v>
      </c>
      <c r="R6" s="11">
        <v>33.480000000000004</v>
      </c>
      <c r="S6" s="11">
        <v>37.440000000000005</v>
      </c>
      <c r="T6" s="11">
        <v>31.680000000000003</v>
      </c>
      <c r="U6" s="11">
        <v>35.28</v>
      </c>
      <c r="V6" s="11">
        <v>37.080000000000005</v>
      </c>
      <c r="W6" s="11">
        <v>34.56</v>
      </c>
      <c r="X6" s="11">
        <v>18.36</v>
      </c>
      <c r="Y6" s="11">
        <v>20.52</v>
      </c>
      <c r="Z6" s="11">
        <v>27</v>
      </c>
      <c r="AA6" s="11">
        <v>39.6</v>
      </c>
      <c r="AB6" s="11">
        <v>39.6</v>
      </c>
      <c r="AC6" s="11">
        <v>26.64</v>
      </c>
      <c r="AD6" s="11">
        <v>31.680000000000003</v>
      </c>
      <c r="AE6" s="11">
        <v>33.480000000000004</v>
      </c>
      <c r="AF6" s="11">
        <v>28.44</v>
      </c>
      <c r="AG6" s="14">
        <f t="shared" ref="AG6" si="3">MAX(B6:AF6)</f>
        <v>48.96</v>
      </c>
      <c r="AH6" s="129">
        <f t="shared" ref="AH6" si="4">AVERAGE(B6:AF6)</f>
        <v>31.772903225806449</v>
      </c>
    </row>
    <row r="7" spans="1:38" x14ac:dyDescent="0.2">
      <c r="A7" s="57" t="s">
        <v>216</v>
      </c>
      <c r="B7" s="11">
        <v>24.48</v>
      </c>
      <c r="C7" s="11">
        <v>30.6</v>
      </c>
      <c r="D7" s="11">
        <v>46.440000000000005</v>
      </c>
      <c r="E7" s="11">
        <v>35.28</v>
      </c>
      <c r="F7" s="11">
        <v>39.6</v>
      </c>
      <c r="G7" s="11">
        <v>33.119999999999997</v>
      </c>
      <c r="H7" s="11">
        <v>35.64</v>
      </c>
      <c r="I7" s="11">
        <v>37.800000000000004</v>
      </c>
      <c r="J7" s="11">
        <v>48.6</v>
      </c>
      <c r="K7" s="11">
        <v>29.880000000000003</v>
      </c>
      <c r="L7" s="11">
        <v>40.680000000000007</v>
      </c>
      <c r="M7" s="11">
        <v>38.519999999999996</v>
      </c>
      <c r="N7" s="11">
        <v>71.28</v>
      </c>
      <c r="O7" s="11">
        <v>42.12</v>
      </c>
      <c r="P7" s="11">
        <v>41.04</v>
      </c>
      <c r="Q7" s="11">
        <v>43.2</v>
      </c>
      <c r="R7" s="11">
        <v>47.519999999999996</v>
      </c>
      <c r="S7" s="11">
        <v>38.519999999999996</v>
      </c>
      <c r="T7" s="11">
        <v>43.2</v>
      </c>
      <c r="U7" s="11">
        <v>34.200000000000003</v>
      </c>
      <c r="V7" s="11">
        <v>30.240000000000002</v>
      </c>
      <c r="W7" s="11">
        <v>43.92</v>
      </c>
      <c r="X7" s="11">
        <v>29.16</v>
      </c>
      <c r="Y7" s="11">
        <v>29.16</v>
      </c>
      <c r="Z7" s="11">
        <v>70.56</v>
      </c>
      <c r="AA7" s="11">
        <v>37.800000000000004</v>
      </c>
      <c r="AB7" s="11">
        <v>35.28</v>
      </c>
      <c r="AC7" s="11">
        <v>31.680000000000003</v>
      </c>
      <c r="AD7" s="11">
        <v>27.720000000000002</v>
      </c>
      <c r="AE7" s="11">
        <v>25.56</v>
      </c>
      <c r="AF7" s="11">
        <v>30.240000000000002</v>
      </c>
      <c r="AG7" s="14">
        <f t="shared" ref="AG7" si="5">MAX(B7:AF7)</f>
        <v>71.28</v>
      </c>
      <c r="AH7" s="129">
        <f t="shared" ref="AH7" si="6">AVERAGE(B7:AF7)</f>
        <v>38.48516129032258</v>
      </c>
    </row>
    <row r="8" spans="1:38" x14ac:dyDescent="0.2">
      <c r="A8" s="57" t="s">
        <v>134</v>
      </c>
      <c r="B8" s="11">
        <v>23.400000000000002</v>
      </c>
      <c r="C8" s="11">
        <v>43.92</v>
      </c>
      <c r="D8" s="11">
        <v>43.2</v>
      </c>
      <c r="E8" s="11">
        <v>35.28</v>
      </c>
      <c r="F8" s="11">
        <v>34.56</v>
      </c>
      <c r="G8" s="11">
        <v>25.56</v>
      </c>
      <c r="H8" s="11">
        <v>32.04</v>
      </c>
      <c r="I8" s="11">
        <v>25.92</v>
      </c>
      <c r="J8" s="11">
        <v>34.200000000000003</v>
      </c>
      <c r="K8" s="11">
        <v>52.2</v>
      </c>
      <c r="L8" s="11">
        <v>42.12</v>
      </c>
      <c r="M8" s="11">
        <v>33.119999999999997</v>
      </c>
      <c r="N8" s="11">
        <v>33.840000000000003</v>
      </c>
      <c r="O8" s="11">
        <v>38.880000000000003</v>
      </c>
      <c r="P8" s="11">
        <v>33.119999999999997</v>
      </c>
      <c r="Q8" s="11">
        <v>34.56</v>
      </c>
      <c r="R8" s="11">
        <v>34.92</v>
      </c>
      <c r="S8" s="11">
        <v>21.96</v>
      </c>
      <c r="T8" s="11">
        <v>48.24</v>
      </c>
      <c r="U8" s="11">
        <v>51.12</v>
      </c>
      <c r="V8" s="11">
        <v>26.28</v>
      </c>
      <c r="W8" s="11">
        <v>24.48</v>
      </c>
      <c r="X8" s="11">
        <v>26.28</v>
      </c>
      <c r="Y8" s="11">
        <v>54</v>
      </c>
      <c r="Z8" s="11">
        <v>30.6</v>
      </c>
      <c r="AA8" s="11">
        <v>32.76</v>
      </c>
      <c r="AB8" s="11">
        <v>31.319999999999997</v>
      </c>
      <c r="AC8" s="11">
        <v>30.6</v>
      </c>
      <c r="AD8" s="11">
        <v>36</v>
      </c>
      <c r="AE8" s="11">
        <v>39.96</v>
      </c>
      <c r="AF8" s="11">
        <v>38.519999999999996</v>
      </c>
      <c r="AG8" s="14">
        <f t="shared" ref="AG8:AG23" si="7">MAX(B8:AF8)</f>
        <v>54</v>
      </c>
      <c r="AH8" s="129">
        <f t="shared" ref="AH8:AH23" si="8">AVERAGE(B8:AF8)</f>
        <v>35.256774193548388</v>
      </c>
    </row>
    <row r="9" spans="1:38" x14ac:dyDescent="0.2">
      <c r="A9" s="57" t="s">
        <v>0</v>
      </c>
      <c r="B9" s="131">
        <v>29.880000000000003</v>
      </c>
      <c r="C9" s="131">
        <v>30.6</v>
      </c>
      <c r="D9" s="131">
        <v>61.560000000000009</v>
      </c>
      <c r="E9" s="131">
        <v>31.680000000000003</v>
      </c>
      <c r="F9" s="131">
        <v>33.840000000000003</v>
      </c>
      <c r="G9" s="131">
        <v>23.400000000000002</v>
      </c>
      <c r="H9" s="131">
        <v>32.04</v>
      </c>
      <c r="I9" s="131">
        <v>31.680000000000003</v>
      </c>
      <c r="J9" s="131">
        <v>49.680000000000007</v>
      </c>
      <c r="K9" s="131">
        <v>63.360000000000007</v>
      </c>
      <c r="L9" s="131">
        <v>28.8</v>
      </c>
      <c r="M9" s="131">
        <v>35.64</v>
      </c>
      <c r="N9" s="131">
        <v>33.119999999999997</v>
      </c>
      <c r="O9" s="131">
        <v>47.519999999999996</v>
      </c>
      <c r="P9" s="131">
        <v>25.56</v>
      </c>
      <c r="Q9" s="131">
        <v>36</v>
      </c>
      <c r="R9" s="131">
        <v>39.96</v>
      </c>
      <c r="S9" s="131">
        <v>55.080000000000005</v>
      </c>
      <c r="T9" s="131">
        <v>39.6</v>
      </c>
      <c r="U9" s="131">
        <v>28.08</v>
      </c>
      <c r="V9" s="131">
        <v>36</v>
      </c>
      <c r="W9" s="131">
        <v>34.56</v>
      </c>
      <c r="X9" s="131">
        <v>32.4</v>
      </c>
      <c r="Y9" s="131">
        <v>34.56</v>
      </c>
      <c r="Z9" s="131">
        <v>56.519999999999996</v>
      </c>
      <c r="AA9" s="131">
        <v>30.6</v>
      </c>
      <c r="AB9" s="131">
        <v>36.72</v>
      </c>
      <c r="AC9" s="131">
        <v>25.2</v>
      </c>
      <c r="AD9" s="131">
        <v>35.64</v>
      </c>
      <c r="AE9" s="131">
        <v>37.080000000000005</v>
      </c>
      <c r="AF9" s="131">
        <v>40.32</v>
      </c>
      <c r="AG9" s="14">
        <f t="shared" si="7"/>
        <v>63.360000000000007</v>
      </c>
      <c r="AH9" s="129">
        <f t="shared" si="8"/>
        <v>37.312258064516129</v>
      </c>
      <c r="AJ9" s="12" t="s">
        <v>21</v>
      </c>
      <c r="AK9" t="s">
        <v>21</v>
      </c>
    </row>
    <row r="10" spans="1:38" x14ac:dyDescent="0.2">
      <c r="A10" s="57" t="s">
        <v>1</v>
      </c>
      <c r="B10" s="131" t="s">
        <v>21</v>
      </c>
      <c r="C10" s="131" t="s">
        <v>189</v>
      </c>
      <c r="D10" s="131">
        <v>36</v>
      </c>
      <c r="E10" s="131" t="s">
        <v>189</v>
      </c>
      <c r="F10" s="131" t="s">
        <v>189</v>
      </c>
      <c r="G10" s="131" t="s">
        <v>189</v>
      </c>
      <c r="H10" s="131" t="s">
        <v>189</v>
      </c>
      <c r="I10" s="131" t="s">
        <v>189</v>
      </c>
      <c r="J10" s="131" t="s">
        <v>189</v>
      </c>
      <c r="K10" s="131" t="s">
        <v>189</v>
      </c>
      <c r="L10" s="131" t="s">
        <v>189</v>
      </c>
      <c r="M10" s="131" t="s">
        <v>189</v>
      </c>
      <c r="N10" s="131" t="s">
        <v>189</v>
      </c>
      <c r="O10" s="131" t="s">
        <v>189</v>
      </c>
      <c r="P10" s="131" t="s">
        <v>189</v>
      </c>
      <c r="Q10" s="131" t="s">
        <v>189</v>
      </c>
      <c r="R10" s="131" t="s">
        <v>189</v>
      </c>
      <c r="S10" s="131" t="s">
        <v>189</v>
      </c>
      <c r="T10" s="131" t="s">
        <v>189</v>
      </c>
      <c r="U10" s="131" t="s">
        <v>189</v>
      </c>
      <c r="V10" s="131" t="s">
        <v>189</v>
      </c>
      <c r="W10" s="131" t="s">
        <v>189</v>
      </c>
      <c r="X10" s="131" t="s">
        <v>189</v>
      </c>
      <c r="Y10" s="131" t="s">
        <v>189</v>
      </c>
      <c r="Z10" s="131" t="s">
        <v>189</v>
      </c>
      <c r="AA10" s="131">
        <v>37.080000000000005</v>
      </c>
      <c r="AB10" s="131">
        <v>28.08</v>
      </c>
      <c r="AC10" s="131" t="s">
        <v>189</v>
      </c>
      <c r="AD10" s="131" t="s">
        <v>189</v>
      </c>
      <c r="AE10" s="131" t="s">
        <v>189</v>
      </c>
      <c r="AF10" s="131">
        <v>24.840000000000003</v>
      </c>
      <c r="AG10" s="14">
        <f t="shared" si="7"/>
        <v>37.080000000000005</v>
      </c>
      <c r="AH10" s="134">
        <f t="shared" si="8"/>
        <v>31.500000000000004</v>
      </c>
      <c r="AI10" s="12" t="s">
        <v>21</v>
      </c>
      <c r="AJ10" s="12" t="s">
        <v>21</v>
      </c>
    </row>
    <row r="11" spans="1:38" x14ac:dyDescent="0.2">
      <c r="A11" s="57" t="s">
        <v>18</v>
      </c>
      <c r="B11" s="131">
        <v>27.720000000000002</v>
      </c>
      <c r="C11" s="131">
        <v>47.16</v>
      </c>
      <c r="D11" s="131">
        <v>43.2</v>
      </c>
      <c r="E11" s="131">
        <v>56.88</v>
      </c>
      <c r="F11" s="131">
        <v>40.32</v>
      </c>
      <c r="G11" s="131">
        <v>32.04</v>
      </c>
      <c r="H11" s="131">
        <v>47.519999999999996</v>
      </c>
      <c r="I11" s="131">
        <v>32.04</v>
      </c>
      <c r="J11" s="131">
        <v>30.96</v>
      </c>
      <c r="K11" s="131">
        <v>59.04</v>
      </c>
      <c r="L11" s="131">
        <v>23.040000000000003</v>
      </c>
      <c r="M11" s="131">
        <v>33.480000000000004</v>
      </c>
      <c r="N11" s="131">
        <v>42.480000000000004</v>
      </c>
      <c r="O11" s="131">
        <v>42.84</v>
      </c>
      <c r="P11" s="131">
        <v>29.52</v>
      </c>
      <c r="Q11" s="131">
        <v>32.04</v>
      </c>
      <c r="R11" s="131">
        <v>32.76</v>
      </c>
      <c r="S11" s="131">
        <v>37.080000000000005</v>
      </c>
      <c r="T11" s="131">
        <v>32.76</v>
      </c>
      <c r="U11" s="131">
        <v>37.440000000000005</v>
      </c>
      <c r="V11" s="131">
        <v>58.680000000000007</v>
      </c>
      <c r="W11" s="131">
        <v>35.64</v>
      </c>
      <c r="X11" s="131">
        <v>36</v>
      </c>
      <c r="Y11" s="131">
        <v>52.92</v>
      </c>
      <c r="Z11" s="131">
        <v>45.72</v>
      </c>
      <c r="AA11" s="131">
        <v>35.64</v>
      </c>
      <c r="AB11" s="131">
        <v>29.52</v>
      </c>
      <c r="AC11" s="131">
        <v>38.880000000000003</v>
      </c>
      <c r="AD11" s="131">
        <v>39.6</v>
      </c>
      <c r="AE11" s="131">
        <v>44.28</v>
      </c>
      <c r="AF11" s="131">
        <v>33.840000000000003</v>
      </c>
      <c r="AG11" s="14">
        <f t="shared" si="7"/>
        <v>59.04</v>
      </c>
      <c r="AH11" s="135">
        <f t="shared" si="8"/>
        <v>39.0658064516129</v>
      </c>
    </row>
    <row r="12" spans="1:38" x14ac:dyDescent="0.2">
      <c r="A12" s="57" t="s">
        <v>2</v>
      </c>
      <c r="B12" s="11">
        <v>22.32</v>
      </c>
      <c r="C12" s="11">
        <v>35.28</v>
      </c>
      <c r="D12" s="11">
        <v>40.680000000000007</v>
      </c>
      <c r="E12" s="11">
        <v>43.92</v>
      </c>
      <c r="F12" s="11">
        <v>13.68</v>
      </c>
      <c r="G12" s="11">
        <v>23.040000000000003</v>
      </c>
      <c r="H12" s="11">
        <v>28.44</v>
      </c>
      <c r="I12" s="11">
        <v>37.440000000000005</v>
      </c>
      <c r="J12" s="11">
        <v>31.680000000000003</v>
      </c>
      <c r="K12" s="11">
        <v>30.240000000000002</v>
      </c>
      <c r="L12" s="11">
        <v>28.08</v>
      </c>
      <c r="M12" s="11">
        <v>41.04</v>
      </c>
      <c r="N12" s="11">
        <v>27</v>
      </c>
      <c r="O12" s="11">
        <v>30.240000000000002</v>
      </c>
      <c r="P12" s="11">
        <v>19.079999999999998</v>
      </c>
      <c r="Q12" s="11">
        <v>34.56</v>
      </c>
      <c r="R12" s="11">
        <v>32.76</v>
      </c>
      <c r="S12" s="11">
        <v>50.76</v>
      </c>
      <c r="T12" s="11">
        <v>34.92</v>
      </c>
      <c r="U12" s="11">
        <v>39.96</v>
      </c>
      <c r="V12" s="11">
        <v>73.08</v>
      </c>
      <c r="W12" s="11">
        <v>25.92</v>
      </c>
      <c r="X12" s="11">
        <v>23.759999999999998</v>
      </c>
      <c r="Y12" s="11">
        <v>48.6</v>
      </c>
      <c r="Z12" s="11">
        <v>87.48</v>
      </c>
      <c r="AA12" s="11">
        <v>27.36</v>
      </c>
      <c r="AB12" s="11">
        <v>30.6</v>
      </c>
      <c r="AC12" s="11">
        <v>28.08</v>
      </c>
      <c r="AD12" s="11">
        <v>32.4</v>
      </c>
      <c r="AE12" s="11">
        <v>31.680000000000003</v>
      </c>
      <c r="AF12" s="11">
        <v>37.440000000000005</v>
      </c>
      <c r="AG12" s="14">
        <f t="shared" si="7"/>
        <v>87.48</v>
      </c>
      <c r="AH12" s="129">
        <f t="shared" si="8"/>
        <v>35.210322580645169</v>
      </c>
    </row>
    <row r="13" spans="1:38" x14ac:dyDescent="0.2">
      <c r="A13" s="57" t="s">
        <v>135</v>
      </c>
      <c r="B13" s="131">
        <v>35.64</v>
      </c>
      <c r="C13" s="131">
        <v>35.28</v>
      </c>
      <c r="D13" s="131">
        <v>54</v>
      </c>
      <c r="E13" s="131">
        <v>57.960000000000008</v>
      </c>
      <c r="F13" s="131">
        <v>42.84</v>
      </c>
      <c r="G13" s="131">
        <v>33.480000000000004</v>
      </c>
      <c r="H13" s="131">
        <v>46.800000000000004</v>
      </c>
      <c r="I13" s="131">
        <v>41.4</v>
      </c>
      <c r="J13" s="131">
        <v>60.12</v>
      </c>
      <c r="K13" s="131">
        <v>35.28</v>
      </c>
      <c r="L13" s="131">
        <v>33.480000000000004</v>
      </c>
      <c r="M13" s="131">
        <v>50.76</v>
      </c>
      <c r="N13" s="131">
        <v>39.6</v>
      </c>
      <c r="O13" s="131">
        <v>47.88</v>
      </c>
      <c r="P13" s="131">
        <v>15.120000000000001</v>
      </c>
      <c r="Q13" s="131" t="s">
        <v>189</v>
      </c>
      <c r="R13" s="131" t="s">
        <v>189</v>
      </c>
      <c r="S13" s="131" t="s">
        <v>189</v>
      </c>
      <c r="T13" s="131" t="s">
        <v>189</v>
      </c>
      <c r="U13" s="131" t="s">
        <v>189</v>
      </c>
      <c r="V13" s="131" t="s">
        <v>189</v>
      </c>
      <c r="W13" s="131" t="s">
        <v>189</v>
      </c>
      <c r="X13" s="131" t="s">
        <v>189</v>
      </c>
      <c r="Y13" s="131" t="s">
        <v>189</v>
      </c>
      <c r="Z13" s="131" t="s">
        <v>189</v>
      </c>
      <c r="AA13" s="131" t="s">
        <v>189</v>
      </c>
      <c r="AB13" s="131" t="s">
        <v>189</v>
      </c>
      <c r="AC13" s="131" t="s">
        <v>189</v>
      </c>
      <c r="AD13" s="131" t="s">
        <v>189</v>
      </c>
      <c r="AE13" s="131" t="s">
        <v>189</v>
      </c>
      <c r="AF13" s="131" t="s">
        <v>189</v>
      </c>
      <c r="AG13" s="14">
        <f t="shared" si="7"/>
        <v>60.12</v>
      </c>
      <c r="AH13" s="129">
        <f t="shared" si="8"/>
        <v>41.975999999999999</v>
      </c>
      <c r="AI13" s="12" t="s">
        <v>21</v>
      </c>
      <c r="AK13" t="s">
        <v>21</v>
      </c>
    </row>
    <row r="14" spans="1:38" x14ac:dyDescent="0.2">
      <c r="A14" s="57" t="s">
        <v>17</v>
      </c>
      <c r="B14" s="11">
        <v>25.2</v>
      </c>
      <c r="C14" s="11">
        <v>29.16</v>
      </c>
      <c r="D14" s="11">
        <v>34.92</v>
      </c>
      <c r="E14" s="11">
        <v>22.68</v>
      </c>
      <c r="F14" s="11">
        <v>65.160000000000011</v>
      </c>
      <c r="G14" s="11">
        <v>23.400000000000002</v>
      </c>
      <c r="H14" s="11">
        <v>23.040000000000003</v>
      </c>
      <c r="I14" s="11">
        <v>25.2</v>
      </c>
      <c r="J14" s="11">
        <v>66.600000000000009</v>
      </c>
      <c r="K14" s="11">
        <v>25.92</v>
      </c>
      <c r="L14" s="11">
        <v>20.88</v>
      </c>
      <c r="M14" s="11">
        <v>28.8</v>
      </c>
      <c r="N14" s="11">
        <v>29.52</v>
      </c>
      <c r="O14" s="11">
        <v>47.16</v>
      </c>
      <c r="P14" s="11">
        <v>32.04</v>
      </c>
      <c r="Q14" s="11">
        <v>44.64</v>
      </c>
      <c r="R14" s="11">
        <v>43.56</v>
      </c>
      <c r="S14" s="11">
        <v>38.880000000000003</v>
      </c>
      <c r="T14" s="11">
        <v>45</v>
      </c>
      <c r="U14" s="11">
        <v>30.6</v>
      </c>
      <c r="V14" s="11">
        <v>37.800000000000004</v>
      </c>
      <c r="W14" s="11">
        <v>31.319999999999997</v>
      </c>
      <c r="X14" s="11">
        <v>46.800000000000004</v>
      </c>
      <c r="Y14" s="11">
        <v>29.52</v>
      </c>
      <c r="Z14" s="11">
        <v>30.6</v>
      </c>
      <c r="AA14" s="11">
        <v>29.16</v>
      </c>
      <c r="AB14" s="11">
        <v>18.720000000000002</v>
      </c>
      <c r="AC14" s="11">
        <v>29.880000000000003</v>
      </c>
      <c r="AD14" s="11">
        <v>25.56</v>
      </c>
      <c r="AE14" s="11">
        <v>21.240000000000002</v>
      </c>
      <c r="AF14" s="11">
        <v>51.12</v>
      </c>
      <c r="AG14" s="14">
        <f t="shared" si="7"/>
        <v>66.600000000000009</v>
      </c>
      <c r="AH14" s="136">
        <f t="shared" si="8"/>
        <v>34.002580645161288</v>
      </c>
      <c r="AK14" t="s">
        <v>21</v>
      </c>
    </row>
    <row r="15" spans="1:38" x14ac:dyDescent="0.2">
      <c r="A15" s="57" t="s">
        <v>136</v>
      </c>
      <c r="B15" s="11">
        <v>26.28</v>
      </c>
      <c r="C15" s="11">
        <v>29.16</v>
      </c>
      <c r="D15" s="11">
        <v>56.16</v>
      </c>
      <c r="E15" s="11">
        <v>37.440000000000005</v>
      </c>
      <c r="F15" s="11">
        <v>48.6</v>
      </c>
      <c r="G15" s="11">
        <v>36</v>
      </c>
      <c r="H15" s="11">
        <v>42.480000000000004</v>
      </c>
      <c r="I15" s="11">
        <v>34.56</v>
      </c>
      <c r="J15" s="11">
        <v>80.64</v>
      </c>
      <c r="K15" s="11">
        <v>27.36</v>
      </c>
      <c r="L15" s="11">
        <v>34.200000000000003</v>
      </c>
      <c r="M15" s="11">
        <v>30.96</v>
      </c>
      <c r="N15" s="11">
        <v>37.800000000000004</v>
      </c>
      <c r="O15" s="11">
        <v>47.16</v>
      </c>
      <c r="P15" s="11">
        <v>43.56</v>
      </c>
      <c r="Q15" s="11">
        <v>46.080000000000005</v>
      </c>
      <c r="R15" s="11">
        <v>48.96</v>
      </c>
      <c r="S15" s="11">
        <v>55.440000000000005</v>
      </c>
      <c r="T15" s="11">
        <v>48.6</v>
      </c>
      <c r="U15" s="11">
        <v>45.72</v>
      </c>
      <c r="V15" s="11">
        <v>41.4</v>
      </c>
      <c r="W15" s="11">
        <v>47.519999999999996</v>
      </c>
      <c r="X15" s="11">
        <v>43.56</v>
      </c>
      <c r="Y15" s="11">
        <v>37.440000000000005</v>
      </c>
      <c r="Z15" s="11">
        <v>54.72</v>
      </c>
      <c r="AA15" s="11">
        <v>43.92</v>
      </c>
      <c r="AB15" s="11">
        <v>36</v>
      </c>
      <c r="AC15" s="11">
        <v>25.92</v>
      </c>
      <c r="AD15" s="11">
        <v>32.76</v>
      </c>
      <c r="AE15" s="11">
        <v>34.200000000000003</v>
      </c>
      <c r="AF15" s="11">
        <v>44.64</v>
      </c>
      <c r="AG15" s="14">
        <f t="shared" si="7"/>
        <v>80.64</v>
      </c>
      <c r="AH15" s="129">
        <f t="shared" si="8"/>
        <v>41.910967741935501</v>
      </c>
      <c r="AI15" s="12" t="s">
        <v>21</v>
      </c>
      <c r="AK15" t="s">
        <v>21</v>
      </c>
    </row>
    <row r="16" spans="1:38" x14ac:dyDescent="0.2">
      <c r="A16" s="57" t="s">
        <v>137</v>
      </c>
      <c r="B16" s="11" t="s">
        <v>189</v>
      </c>
      <c r="C16" s="11" t="s">
        <v>189</v>
      </c>
      <c r="D16" s="11" t="s">
        <v>189</v>
      </c>
      <c r="E16" s="11" t="s">
        <v>189</v>
      </c>
      <c r="F16" s="11" t="s">
        <v>189</v>
      </c>
      <c r="G16" s="11" t="s">
        <v>189</v>
      </c>
      <c r="H16" s="11" t="s">
        <v>189</v>
      </c>
      <c r="I16" s="11" t="s">
        <v>189</v>
      </c>
      <c r="J16" s="11" t="s">
        <v>189</v>
      </c>
      <c r="K16" s="11" t="s">
        <v>189</v>
      </c>
      <c r="L16" s="11" t="s">
        <v>189</v>
      </c>
      <c r="M16" s="11" t="s">
        <v>189</v>
      </c>
      <c r="N16" s="11" t="s">
        <v>189</v>
      </c>
      <c r="O16" s="11" t="s">
        <v>189</v>
      </c>
      <c r="P16" s="11" t="s">
        <v>189</v>
      </c>
      <c r="Q16" s="11" t="s">
        <v>189</v>
      </c>
      <c r="R16" s="11" t="s">
        <v>189</v>
      </c>
      <c r="S16" s="11" t="s">
        <v>189</v>
      </c>
      <c r="T16" s="11" t="s">
        <v>189</v>
      </c>
      <c r="U16" s="11" t="s">
        <v>189</v>
      </c>
      <c r="V16" s="11" t="s">
        <v>189</v>
      </c>
      <c r="W16" s="11" t="s">
        <v>189</v>
      </c>
      <c r="X16" s="11" t="s">
        <v>189</v>
      </c>
      <c r="Y16" s="11" t="s">
        <v>189</v>
      </c>
      <c r="Z16" s="11" t="s">
        <v>189</v>
      </c>
      <c r="AA16" s="11" t="s">
        <v>189</v>
      </c>
      <c r="AB16" s="11" t="s">
        <v>189</v>
      </c>
      <c r="AC16" s="11" t="s">
        <v>189</v>
      </c>
      <c r="AD16" s="11" t="s">
        <v>189</v>
      </c>
      <c r="AE16" s="11" t="s">
        <v>189</v>
      </c>
      <c r="AF16" s="11" t="s">
        <v>189</v>
      </c>
      <c r="AG16" s="14" t="s">
        <v>189</v>
      </c>
      <c r="AH16" s="121" t="s">
        <v>189</v>
      </c>
      <c r="AL16" s="12" t="s">
        <v>21</v>
      </c>
    </row>
    <row r="17" spans="1:38" x14ac:dyDescent="0.2">
      <c r="A17" s="57" t="s">
        <v>112</v>
      </c>
      <c r="B17" s="11" t="s">
        <v>189</v>
      </c>
      <c r="C17" s="11" t="s">
        <v>189</v>
      </c>
      <c r="D17" s="11" t="s">
        <v>189</v>
      </c>
      <c r="E17" s="11" t="s">
        <v>189</v>
      </c>
      <c r="F17" s="11" t="s">
        <v>189</v>
      </c>
      <c r="G17" s="11" t="s">
        <v>189</v>
      </c>
      <c r="H17" s="11" t="s">
        <v>189</v>
      </c>
      <c r="I17" s="11" t="s">
        <v>189</v>
      </c>
      <c r="J17" s="11" t="s">
        <v>189</v>
      </c>
      <c r="K17" s="11" t="s">
        <v>189</v>
      </c>
      <c r="L17" s="11" t="s">
        <v>189</v>
      </c>
      <c r="M17" s="11" t="s">
        <v>189</v>
      </c>
      <c r="N17" s="11" t="s">
        <v>189</v>
      </c>
      <c r="O17" s="11" t="s">
        <v>189</v>
      </c>
      <c r="P17" s="11" t="s">
        <v>189</v>
      </c>
      <c r="Q17" s="11" t="s">
        <v>189</v>
      </c>
      <c r="R17" s="11" t="s">
        <v>189</v>
      </c>
      <c r="S17" s="11" t="s">
        <v>189</v>
      </c>
      <c r="T17" s="11" t="s">
        <v>189</v>
      </c>
      <c r="U17" s="11" t="s">
        <v>189</v>
      </c>
      <c r="V17" s="11" t="s">
        <v>189</v>
      </c>
      <c r="W17" s="11" t="s">
        <v>189</v>
      </c>
      <c r="X17" s="11" t="s">
        <v>189</v>
      </c>
      <c r="Y17" s="11" t="s">
        <v>189</v>
      </c>
      <c r="Z17" s="11" t="s">
        <v>189</v>
      </c>
      <c r="AA17" s="11" t="s">
        <v>189</v>
      </c>
      <c r="AB17" s="11" t="s">
        <v>189</v>
      </c>
      <c r="AC17" s="11" t="s">
        <v>189</v>
      </c>
      <c r="AD17" s="11" t="s">
        <v>189</v>
      </c>
      <c r="AE17" s="11" t="s">
        <v>189</v>
      </c>
      <c r="AF17" s="11" t="s">
        <v>189</v>
      </c>
      <c r="AG17" s="14" t="s">
        <v>189</v>
      </c>
      <c r="AH17" s="121" t="s">
        <v>189</v>
      </c>
      <c r="AK17" t="s">
        <v>21</v>
      </c>
    </row>
    <row r="18" spans="1:38" x14ac:dyDescent="0.2">
      <c r="A18" s="57" t="s">
        <v>214</v>
      </c>
      <c r="B18" s="11" t="s">
        <v>189</v>
      </c>
      <c r="C18" s="11" t="s">
        <v>189</v>
      </c>
      <c r="D18" s="11" t="s">
        <v>189</v>
      </c>
      <c r="E18" s="11" t="s">
        <v>189</v>
      </c>
      <c r="F18" s="11" t="s">
        <v>189</v>
      </c>
      <c r="G18" s="11" t="s">
        <v>189</v>
      </c>
      <c r="H18" s="11" t="s">
        <v>189</v>
      </c>
      <c r="I18" s="11" t="s">
        <v>189</v>
      </c>
      <c r="J18" s="11" t="s">
        <v>189</v>
      </c>
      <c r="K18" s="11" t="s">
        <v>189</v>
      </c>
      <c r="L18" s="11" t="s">
        <v>189</v>
      </c>
      <c r="M18" s="11" t="s">
        <v>189</v>
      </c>
      <c r="N18" s="11" t="s">
        <v>189</v>
      </c>
      <c r="O18" s="11" t="s">
        <v>189</v>
      </c>
      <c r="P18" s="11" t="s">
        <v>189</v>
      </c>
      <c r="Q18" s="11" t="s">
        <v>189</v>
      </c>
      <c r="R18" s="11" t="s">
        <v>189</v>
      </c>
      <c r="S18" s="11" t="s">
        <v>189</v>
      </c>
      <c r="T18" s="11" t="s">
        <v>189</v>
      </c>
      <c r="U18" s="11" t="s">
        <v>189</v>
      </c>
      <c r="V18" s="11" t="s">
        <v>189</v>
      </c>
      <c r="W18" s="11" t="s">
        <v>189</v>
      </c>
      <c r="X18" s="11" t="s">
        <v>189</v>
      </c>
      <c r="Y18" s="11" t="s">
        <v>189</v>
      </c>
      <c r="Z18" s="11" t="s">
        <v>189</v>
      </c>
      <c r="AA18" s="11" t="s">
        <v>189</v>
      </c>
      <c r="AB18" s="11" t="s">
        <v>189</v>
      </c>
      <c r="AC18" s="11" t="s">
        <v>189</v>
      </c>
      <c r="AD18" s="11" t="s">
        <v>189</v>
      </c>
      <c r="AE18" s="11" t="s">
        <v>189</v>
      </c>
      <c r="AF18" s="11" t="s">
        <v>189</v>
      </c>
      <c r="AG18" s="14" t="s">
        <v>189</v>
      </c>
      <c r="AH18" s="121" t="s">
        <v>189</v>
      </c>
    </row>
    <row r="19" spans="1:38" x14ac:dyDescent="0.2">
      <c r="A19" s="57" t="s">
        <v>3</v>
      </c>
      <c r="B19" s="11" t="s">
        <v>189</v>
      </c>
      <c r="C19" s="11" t="s">
        <v>189</v>
      </c>
      <c r="D19" s="11" t="s">
        <v>189</v>
      </c>
      <c r="E19" s="11" t="s">
        <v>189</v>
      </c>
      <c r="F19" s="11" t="s">
        <v>189</v>
      </c>
      <c r="G19" s="11" t="s">
        <v>189</v>
      </c>
      <c r="H19" s="11" t="s">
        <v>189</v>
      </c>
      <c r="I19" s="11" t="s">
        <v>189</v>
      </c>
      <c r="J19" s="11" t="s">
        <v>189</v>
      </c>
      <c r="K19" s="11" t="s">
        <v>189</v>
      </c>
      <c r="L19" s="11" t="s">
        <v>189</v>
      </c>
      <c r="M19" s="11" t="s">
        <v>189</v>
      </c>
      <c r="N19" s="11" t="s">
        <v>189</v>
      </c>
      <c r="O19" s="11" t="s">
        <v>189</v>
      </c>
      <c r="P19" s="11" t="s">
        <v>189</v>
      </c>
      <c r="Q19" s="11" t="s">
        <v>189</v>
      </c>
      <c r="R19" s="11" t="s">
        <v>189</v>
      </c>
      <c r="S19" s="11" t="s">
        <v>189</v>
      </c>
      <c r="T19" s="11" t="s">
        <v>189</v>
      </c>
      <c r="U19" s="11" t="s">
        <v>189</v>
      </c>
      <c r="V19" s="11" t="s">
        <v>189</v>
      </c>
      <c r="W19" s="11" t="s">
        <v>189</v>
      </c>
      <c r="X19" s="11" t="s">
        <v>189</v>
      </c>
      <c r="Y19" s="11" t="s">
        <v>189</v>
      </c>
      <c r="Z19" s="11" t="s">
        <v>189</v>
      </c>
      <c r="AA19" s="11" t="s">
        <v>189</v>
      </c>
      <c r="AB19" s="11" t="s">
        <v>189</v>
      </c>
      <c r="AC19" s="11" t="s">
        <v>189</v>
      </c>
      <c r="AD19" s="11" t="s">
        <v>189</v>
      </c>
      <c r="AE19" s="11" t="s">
        <v>189</v>
      </c>
      <c r="AF19" s="11" t="s">
        <v>189</v>
      </c>
      <c r="AG19" s="14" t="s">
        <v>189</v>
      </c>
      <c r="AH19" s="121" t="s">
        <v>189</v>
      </c>
      <c r="AI19" s="12" t="s">
        <v>21</v>
      </c>
      <c r="AK19" s="12" t="s">
        <v>21</v>
      </c>
      <c r="AL19" s="128" t="s">
        <v>21</v>
      </c>
    </row>
    <row r="20" spans="1:38" x14ac:dyDescent="0.2">
      <c r="A20" s="57" t="s">
        <v>138</v>
      </c>
      <c r="B20" s="11">
        <v>32.4</v>
      </c>
      <c r="C20" s="11">
        <v>38.880000000000003</v>
      </c>
      <c r="D20" s="11">
        <v>54</v>
      </c>
      <c r="E20" s="11">
        <v>46.080000000000005</v>
      </c>
      <c r="F20" s="11">
        <v>42.480000000000004</v>
      </c>
      <c r="G20" s="11">
        <v>40.32</v>
      </c>
      <c r="H20" s="11">
        <v>40.32</v>
      </c>
      <c r="I20" s="11">
        <v>26.64</v>
      </c>
      <c r="J20" s="11">
        <v>31.319999999999997</v>
      </c>
      <c r="K20" s="11">
        <v>30.6</v>
      </c>
      <c r="L20" s="11">
        <v>48.24</v>
      </c>
      <c r="M20" s="11">
        <v>38.159999999999997</v>
      </c>
      <c r="N20" s="11">
        <v>29.880000000000003</v>
      </c>
      <c r="O20" s="11">
        <v>43.2</v>
      </c>
      <c r="P20" s="11">
        <v>24.12</v>
      </c>
      <c r="Q20" s="11">
        <v>36.72</v>
      </c>
      <c r="R20" s="11">
        <v>47.519999999999996</v>
      </c>
      <c r="S20" s="11">
        <v>28.44</v>
      </c>
      <c r="T20" s="11">
        <v>38.159999999999997</v>
      </c>
      <c r="U20" s="11">
        <v>37.800000000000004</v>
      </c>
      <c r="V20" s="11">
        <v>38.880000000000003</v>
      </c>
      <c r="W20" s="11">
        <v>44.64</v>
      </c>
      <c r="X20" s="11">
        <v>39.96</v>
      </c>
      <c r="Y20" s="11">
        <v>45</v>
      </c>
      <c r="Z20" s="11">
        <v>32.04</v>
      </c>
      <c r="AA20" s="11">
        <v>39.96</v>
      </c>
      <c r="AB20" s="11">
        <v>34.200000000000003</v>
      </c>
      <c r="AC20" s="11">
        <v>29.16</v>
      </c>
      <c r="AD20" s="11">
        <v>37.800000000000004</v>
      </c>
      <c r="AE20" s="11">
        <v>38.880000000000003</v>
      </c>
      <c r="AF20" s="11">
        <v>33.840000000000003</v>
      </c>
      <c r="AG20" s="14">
        <f t="shared" si="7"/>
        <v>54</v>
      </c>
      <c r="AH20" s="129">
        <f t="shared" si="8"/>
        <v>37.730322580645165</v>
      </c>
    </row>
    <row r="21" spans="1:38" x14ac:dyDescent="0.2">
      <c r="A21" s="57" t="s">
        <v>4</v>
      </c>
      <c r="B21" s="11">
        <v>20.52</v>
      </c>
      <c r="C21" s="11">
        <v>28.44</v>
      </c>
      <c r="D21" s="11">
        <v>46.440000000000005</v>
      </c>
      <c r="E21" s="11">
        <v>24.840000000000003</v>
      </c>
      <c r="F21" s="11">
        <v>44.28</v>
      </c>
      <c r="G21" s="11">
        <v>41.04</v>
      </c>
      <c r="H21" s="11">
        <v>34.92</v>
      </c>
      <c r="I21" s="11">
        <v>25.56</v>
      </c>
      <c r="J21" s="11">
        <v>30.6</v>
      </c>
      <c r="K21" s="11">
        <v>21.240000000000002</v>
      </c>
      <c r="L21" s="11">
        <v>29.52</v>
      </c>
      <c r="M21" s="11">
        <v>52.56</v>
      </c>
      <c r="N21" s="11">
        <v>45.72</v>
      </c>
      <c r="O21" s="11">
        <v>30.6</v>
      </c>
      <c r="P21" s="11">
        <v>25.56</v>
      </c>
      <c r="Q21" s="11">
        <v>31.680000000000003</v>
      </c>
      <c r="R21" s="11">
        <v>36</v>
      </c>
      <c r="S21" s="11">
        <v>39.96</v>
      </c>
      <c r="T21" s="11">
        <v>22.32</v>
      </c>
      <c r="U21" s="11">
        <v>43.92</v>
      </c>
      <c r="V21" s="11">
        <v>28.44</v>
      </c>
      <c r="W21" s="11">
        <v>34.92</v>
      </c>
      <c r="X21" s="11">
        <v>42.84</v>
      </c>
      <c r="Y21" s="11">
        <v>30.240000000000002</v>
      </c>
      <c r="Z21" s="11">
        <v>61.560000000000009</v>
      </c>
      <c r="AA21" s="11">
        <v>33.119999999999997</v>
      </c>
      <c r="AB21" s="11">
        <v>37.800000000000004</v>
      </c>
      <c r="AC21" s="11">
        <v>41.04</v>
      </c>
      <c r="AD21" s="11">
        <v>32.76</v>
      </c>
      <c r="AE21" s="11">
        <v>45.36</v>
      </c>
      <c r="AF21" s="11">
        <v>44.64</v>
      </c>
      <c r="AG21" s="14">
        <f t="shared" si="7"/>
        <v>61.560000000000009</v>
      </c>
      <c r="AH21" s="129">
        <f t="shared" si="8"/>
        <v>35.756129032258073</v>
      </c>
      <c r="AK21" t="s">
        <v>21</v>
      </c>
      <c r="AL21" t="s">
        <v>21</v>
      </c>
    </row>
    <row r="22" spans="1:38" x14ac:dyDescent="0.2">
      <c r="A22" s="57" t="s">
        <v>125</v>
      </c>
      <c r="B22" s="11">
        <v>24.12</v>
      </c>
      <c r="C22" s="11">
        <v>63</v>
      </c>
      <c r="D22" s="11">
        <v>52.56</v>
      </c>
      <c r="E22" s="11">
        <v>51.84</v>
      </c>
      <c r="F22" s="11">
        <v>30.96</v>
      </c>
      <c r="G22" s="11">
        <v>45</v>
      </c>
      <c r="H22" s="11">
        <v>27.36</v>
      </c>
      <c r="I22" s="11">
        <v>37.800000000000004</v>
      </c>
      <c r="J22" s="11">
        <v>42.84</v>
      </c>
      <c r="K22" s="11">
        <v>36.36</v>
      </c>
      <c r="L22" s="11">
        <v>35.28</v>
      </c>
      <c r="M22" s="11">
        <v>81.72</v>
      </c>
      <c r="N22" s="11">
        <v>30.96</v>
      </c>
      <c r="O22" s="11">
        <v>37.080000000000005</v>
      </c>
      <c r="P22" s="11">
        <v>21.6</v>
      </c>
      <c r="Q22" s="11">
        <v>57.24</v>
      </c>
      <c r="R22" s="11">
        <v>36.36</v>
      </c>
      <c r="S22" s="11">
        <v>28.08</v>
      </c>
      <c r="T22" s="11">
        <v>35.64</v>
      </c>
      <c r="U22" s="11">
        <v>25.56</v>
      </c>
      <c r="V22" s="11">
        <v>28.8</v>
      </c>
      <c r="W22" s="11">
        <v>30.240000000000002</v>
      </c>
      <c r="X22" s="11">
        <v>50.4</v>
      </c>
      <c r="Y22" s="11">
        <v>33.119999999999997</v>
      </c>
      <c r="Z22" s="11">
        <v>60.12</v>
      </c>
      <c r="AA22" s="11">
        <v>24.12</v>
      </c>
      <c r="AB22" s="11">
        <v>53.28</v>
      </c>
      <c r="AC22" s="11">
        <v>25.2</v>
      </c>
      <c r="AD22" s="11">
        <v>39.6</v>
      </c>
      <c r="AE22" s="11">
        <v>39.24</v>
      </c>
      <c r="AF22" s="11">
        <v>30.96</v>
      </c>
      <c r="AG22" s="14">
        <f t="shared" si="7"/>
        <v>81.72</v>
      </c>
      <c r="AH22" s="134">
        <f t="shared" si="8"/>
        <v>39.24</v>
      </c>
      <c r="AK22" t="s">
        <v>21</v>
      </c>
    </row>
    <row r="23" spans="1:38" x14ac:dyDescent="0.2">
      <c r="A23" s="57" t="s">
        <v>8</v>
      </c>
      <c r="B23" s="11">
        <v>22.32</v>
      </c>
      <c r="C23" s="11">
        <v>16.559999999999999</v>
      </c>
      <c r="D23" s="11">
        <v>37.800000000000004</v>
      </c>
      <c r="E23" s="11">
        <v>31.680000000000003</v>
      </c>
      <c r="F23" s="11">
        <v>30.6</v>
      </c>
      <c r="G23" s="11">
        <v>30.240000000000002</v>
      </c>
      <c r="H23" s="11">
        <v>30.6</v>
      </c>
      <c r="I23" s="11">
        <v>42.84</v>
      </c>
      <c r="J23" s="11">
        <v>32.76</v>
      </c>
      <c r="K23" s="11">
        <v>30.6</v>
      </c>
      <c r="L23" s="11">
        <v>27</v>
      </c>
      <c r="M23" s="11">
        <v>60.839999999999996</v>
      </c>
      <c r="N23" s="11">
        <v>38.159999999999997</v>
      </c>
      <c r="O23" s="11">
        <v>38.880000000000003</v>
      </c>
      <c r="P23" s="11">
        <v>27.36</v>
      </c>
      <c r="Q23" s="11">
        <v>21.240000000000002</v>
      </c>
      <c r="R23" s="11">
        <v>39.96</v>
      </c>
      <c r="S23" s="11">
        <v>27.36</v>
      </c>
      <c r="T23" s="11">
        <v>28.08</v>
      </c>
      <c r="U23" s="11">
        <v>24.840000000000003</v>
      </c>
      <c r="V23" s="11">
        <v>30.6</v>
      </c>
      <c r="W23" s="11">
        <v>39.24</v>
      </c>
      <c r="X23" s="11">
        <v>38.880000000000003</v>
      </c>
      <c r="Y23" s="11">
        <v>29.52</v>
      </c>
      <c r="Z23" s="11">
        <v>43.56</v>
      </c>
      <c r="AA23" s="11">
        <v>32.76</v>
      </c>
      <c r="AB23" s="11">
        <v>34.200000000000003</v>
      </c>
      <c r="AC23" s="11">
        <v>27.720000000000002</v>
      </c>
      <c r="AD23" s="11">
        <v>33.840000000000003</v>
      </c>
      <c r="AE23" s="11">
        <v>27</v>
      </c>
      <c r="AF23" s="11">
        <v>33.480000000000004</v>
      </c>
      <c r="AG23" s="14">
        <f t="shared" si="7"/>
        <v>60.839999999999996</v>
      </c>
      <c r="AH23" s="129">
        <f t="shared" si="8"/>
        <v>32.597419354838721</v>
      </c>
      <c r="AK23" t="s">
        <v>21</v>
      </c>
    </row>
    <row r="24" spans="1:38" x14ac:dyDescent="0.2">
      <c r="A24" s="57" t="s">
        <v>5</v>
      </c>
      <c r="B24" s="11" t="s">
        <v>189</v>
      </c>
      <c r="C24" s="11" t="s">
        <v>189</v>
      </c>
      <c r="D24" s="11" t="s">
        <v>189</v>
      </c>
      <c r="E24" s="11" t="s">
        <v>189</v>
      </c>
      <c r="F24" s="11" t="s">
        <v>189</v>
      </c>
      <c r="G24" s="11" t="s">
        <v>189</v>
      </c>
      <c r="H24" s="11" t="s">
        <v>189</v>
      </c>
      <c r="I24" s="11" t="s">
        <v>189</v>
      </c>
      <c r="J24" s="11" t="s">
        <v>189</v>
      </c>
      <c r="K24" s="11" t="s">
        <v>189</v>
      </c>
      <c r="L24" s="11" t="s">
        <v>189</v>
      </c>
      <c r="M24" s="11" t="s">
        <v>189</v>
      </c>
      <c r="N24" s="11" t="s">
        <v>189</v>
      </c>
      <c r="O24" s="11" t="s">
        <v>189</v>
      </c>
      <c r="P24" s="11" t="s">
        <v>189</v>
      </c>
      <c r="Q24" s="11" t="s">
        <v>189</v>
      </c>
      <c r="R24" s="11" t="s">
        <v>189</v>
      </c>
      <c r="S24" s="11" t="s">
        <v>189</v>
      </c>
      <c r="T24" s="11" t="s">
        <v>189</v>
      </c>
      <c r="U24" s="11" t="s">
        <v>189</v>
      </c>
      <c r="V24" s="11" t="s">
        <v>189</v>
      </c>
      <c r="W24" s="11" t="s">
        <v>189</v>
      </c>
      <c r="X24" s="11" t="s">
        <v>189</v>
      </c>
      <c r="Y24" s="11" t="s">
        <v>189</v>
      </c>
      <c r="Z24" s="11" t="s">
        <v>189</v>
      </c>
      <c r="AA24" s="11" t="s">
        <v>189</v>
      </c>
      <c r="AB24" s="11" t="s">
        <v>189</v>
      </c>
      <c r="AC24" s="11" t="s">
        <v>189</v>
      </c>
      <c r="AD24" s="11" t="s">
        <v>189</v>
      </c>
      <c r="AE24" s="11" t="s">
        <v>189</v>
      </c>
      <c r="AF24" s="11" t="s">
        <v>189</v>
      </c>
      <c r="AG24" s="14" t="s">
        <v>189</v>
      </c>
      <c r="AH24" s="121" t="s">
        <v>189</v>
      </c>
      <c r="AL24" t="s">
        <v>21</v>
      </c>
    </row>
    <row r="25" spans="1:38" s="5" customFormat="1" ht="17.100000000000001" customHeight="1" x14ac:dyDescent="0.2">
      <c r="A25" s="58" t="s">
        <v>9</v>
      </c>
      <c r="B25" s="13">
        <f t="shared" ref="B25:AG25" si="9">MAX(B5:B24)</f>
        <v>35.64</v>
      </c>
      <c r="C25" s="13">
        <f t="shared" si="9"/>
        <v>63</v>
      </c>
      <c r="D25" s="13">
        <f t="shared" si="9"/>
        <v>61.560000000000009</v>
      </c>
      <c r="E25" s="13">
        <f t="shared" si="9"/>
        <v>57.960000000000008</v>
      </c>
      <c r="F25" s="13">
        <f t="shared" si="9"/>
        <v>65.160000000000011</v>
      </c>
      <c r="G25" s="13">
        <f t="shared" si="9"/>
        <v>46.800000000000004</v>
      </c>
      <c r="H25" s="13">
        <f t="shared" si="9"/>
        <v>47.519999999999996</v>
      </c>
      <c r="I25" s="13">
        <f t="shared" si="9"/>
        <v>42.84</v>
      </c>
      <c r="J25" s="13">
        <f t="shared" si="9"/>
        <v>80.64</v>
      </c>
      <c r="K25" s="13">
        <f t="shared" si="9"/>
        <v>63.360000000000007</v>
      </c>
      <c r="L25" s="13">
        <f t="shared" si="9"/>
        <v>48.24</v>
      </c>
      <c r="M25" s="13">
        <f t="shared" si="9"/>
        <v>81.72</v>
      </c>
      <c r="N25" s="13">
        <f t="shared" si="9"/>
        <v>71.28</v>
      </c>
      <c r="O25" s="13">
        <f t="shared" si="9"/>
        <v>54.72</v>
      </c>
      <c r="P25" s="13">
        <f t="shared" si="9"/>
        <v>43.56</v>
      </c>
      <c r="Q25" s="13">
        <f t="shared" si="9"/>
        <v>57.24</v>
      </c>
      <c r="R25" s="13">
        <f t="shared" si="9"/>
        <v>48.96</v>
      </c>
      <c r="S25" s="13">
        <f t="shared" si="9"/>
        <v>55.440000000000005</v>
      </c>
      <c r="T25" s="13">
        <f t="shared" si="9"/>
        <v>48.6</v>
      </c>
      <c r="U25" s="13">
        <f t="shared" si="9"/>
        <v>59.4</v>
      </c>
      <c r="V25" s="13">
        <f t="shared" si="9"/>
        <v>73.08</v>
      </c>
      <c r="W25" s="13">
        <f t="shared" si="9"/>
        <v>47.519999999999996</v>
      </c>
      <c r="X25" s="13">
        <f t="shared" si="9"/>
        <v>50.4</v>
      </c>
      <c r="Y25" s="13">
        <f t="shared" si="9"/>
        <v>54</v>
      </c>
      <c r="Z25" s="13">
        <f t="shared" si="9"/>
        <v>87.48</v>
      </c>
      <c r="AA25" s="13">
        <f t="shared" si="9"/>
        <v>43.92</v>
      </c>
      <c r="AB25" s="13">
        <f t="shared" si="9"/>
        <v>53.28</v>
      </c>
      <c r="AC25" s="13">
        <f t="shared" si="9"/>
        <v>41.04</v>
      </c>
      <c r="AD25" s="13">
        <f t="shared" si="9"/>
        <v>43.2</v>
      </c>
      <c r="AE25" s="13">
        <f t="shared" si="9"/>
        <v>45.36</v>
      </c>
      <c r="AF25" s="13">
        <f t="shared" si="9"/>
        <v>51.12</v>
      </c>
      <c r="AG25" s="14">
        <f t="shared" si="9"/>
        <v>87.48</v>
      </c>
      <c r="AH25" s="92">
        <f>AVERAGE(AH5:AH24)</f>
        <v>36.544335483870974</v>
      </c>
    </row>
    <row r="26" spans="1:38" x14ac:dyDescent="0.2">
      <c r="A26" s="46"/>
      <c r="B26" s="47"/>
      <c r="C26" s="47"/>
      <c r="D26" s="47" t="s">
        <v>73</v>
      </c>
      <c r="E26" s="47"/>
      <c r="F26" s="47"/>
      <c r="G26" s="47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54"/>
      <c r="AE26" s="60" t="s">
        <v>21</v>
      </c>
      <c r="AF26" s="60"/>
      <c r="AG26" s="51"/>
      <c r="AH26" s="53"/>
      <c r="AK26" t="s">
        <v>21</v>
      </c>
    </row>
    <row r="27" spans="1:38" x14ac:dyDescent="0.2">
      <c r="A27" s="46"/>
      <c r="B27" s="48" t="s">
        <v>74</v>
      </c>
      <c r="C27" s="48"/>
      <c r="D27" s="48"/>
      <c r="E27" s="48"/>
      <c r="F27" s="48"/>
      <c r="G27" s="48"/>
      <c r="H27" s="48"/>
      <c r="I27" s="48"/>
      <c r="J27" s="132"/>
      <c r="K27" s="132"/>
      <c r="L27" s="132"/>
      <c r="M27" s="132" t="s">
        <v>19</v>
      </c>
      <c r="N27" s="132"/>
      <c r="O27" s="132"/>
      <c r="P27" s="132"/>
      <c r="Q27" s="132"/>
      <c r="R27" s="132"/>
      <c r="S27" s="132"/>
      <c r="T27" s="140" t="s">
        <v>194</v>
      </c>
      <c r="U27" s="140"/>
      <c r="V27" s="140"/>
      <c r="W27" s="140"/>
      <c r="X27" s="140"/>
      <c r="Y27" s="132"/>
      <c r="Z27" s="132"/>
      <c r="AA27" s="132"/>
      <c r="AB27" s="132"/>
      <c r="AC27" s="132"/>
      <c r="AD27" s="132"/>
      <c r="AE27" s="132"/>
      <c r="AF27" s="132"/>
      <c r="AG27" s="51"/>
      <c r="AH27" s="50"/>
    </row>
    <row r="28" spans="1:38" x14ac:dyDescent="0.2">
      <c r="A28" s="49"/>
      <c r="B28" s="132"/>
      <c r="C28" s="132"/>
      <c r="D28" s="132"/>
      <c r="E28" s="132"/>
      <c r="F28" s="132"/>
      <c r="G28" s="132"/>
      <c r="H28" s="132"/>
      <c r="I28" s="132"/>
      <c r="J28" s="133"/>
      <c r="K28" s="133"/>
      <c r="L28" s="133"/>
      <c r="M28" s="133" t="s">
        <v>20</v>
      </c>
      <c r="N28" s="133"/>
      <c r="O28" s="133"/>
      <c r="P28" s="133"/>
      <c r="Q28" s="132"/>
      <c r="R28" s="132"/>
      <c r="S28" s="132"/>
      <c r="T28" s="141" t="s">
        <v>70</v>
      </c>
      <c r="U28" s="141"/>
      <c r="V28" s="141"/>
      <c r="W28" s="141"/>
      <c r="X28" s="141"/>
      <c r="Y28" s="132"/>
      <c r="Z28" s="132"/>
      <c r="AA28" s="132"/>
      <c r="AB28" s="132"/>
      <c r="AC28" s="132"/>
      <c r="AD28" s="54"/>
      <c r="AE28" s="54"/>
      <c r="AF28" s="54"/>
      <c r="AG28" s="51"/>
      <c r="AH28" s="50"/>
    </row>
    <row r="29" spans="1:38" x14ac:dyDescent="0.2">
      <c r="A29" s="46"/>
      <c r="B29" s="47"/>
      <c r="C29" s="47"/>
      <c r="D29" s="47"/>
      <c r="E29" s="47"/>
      <c r="F29" s="47"/>
      <c r="G29" s="47"/>
      <c r="H29" s="47"/>
      <c r="I29" s="47"/>
      <c r="J29" s="47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54"/>
      <c r="AE29" s="54"/>
      <c r="AF29" s="54"/>
      <c r="AG29" s="51"/>
      <c r="AH29" s="93"/>
    </row>
    <row r="30" spans="1:38" x14ac:dyDescent="0.2">
      <c r="A30" s="49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54"/>
      <c r="AF30" s="54"/>
      <c r="AG30" s="51"/>
      <c r="AH30" s="53"/>
      <c r="AK30" t="s">
        <v>21</v>
      </c>
    </row>
    <row r="31" spans="1:38" x14ac:dyDescent="0.2">
      <c r="A31" s="49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55"/>
      <c r="AF31" s="55"/>
      <c r="AG31" s="51"/>
      <c r="AH31" s="53"/>
      <c r="AK31" s="12" t="s">
        <v>21</v>
      </c>
    </row>
    <row r="32" spans="1:38" ht="13.5" thickBot="1" x14ac:dyDescent="0.25">
      <c r="A32" s="61"/>
      <c r="B32" s="62"/>
      <c r="C32" s="62"/>
      <c r="D32" s="62"/>
      <c r="E32" s="62"/>
      <c r="F32" s="62"/>
      <c r="G32" s="62" t="s">
        <v>21</v>
      </c>
      <c r="H32" s="62"/>
      <c r="I32" s="62"/>
      <c r="J32" s="62"/>
      <c r="K32" s="62"/>
      <c r="L32" s="62" t="s">
        <v>21</v>
      </c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3"/>
      <c r="AH32" s="94"/>
    </row>
    <row r="33" spans="7:38" x14ac:dyDescent="0.2">
      <c r="AG33" s="7"/>
    </row>
    <row r="34" spans="7:38" x14ac:dyDescent="0.2">
      <c r="P34" s="2" t="s">
        <v>21</v>
      </c>
      <c r="AK34" s="12" t="s">
        <v>21</v>
      </c>
      <c r="AL34" s="12" t="s">
        <v>21</v>
      </c>
    </row>
    <row r="35" spans="7:38" x14ac:dyDescent="0.2">
      <c r="N35" s="2" t="s">
        <v>21</v>
      </c>
      <c r="AJ35" s="12" t="s">
        <v>21</v>
      </c>
      <c r="AK35" s="12" t="s">
        <v>21</v>
      </c>
      <c r="AL35" s="12" t="s">
        <v>21</v>
      </c>
    </row>
    <row r="36" spans="7:38" x14ac:dyDescent="0.2">
      <c r="R36" s="2" t="s">
        <v>21</v>
      </c>
      <c r="S36" s="2" t="s">
        <v>21</v>
      </c>
      <c r="AK36" s="12" t="s">
        <v>21</v>
      </c>
      <c r="AL36" s="12" t="s">
        <v>21</v>
      </c>
    </row>
    <row r="37" spans="7:38" x14ac:dyDescent="0.2">
      <c r="N37" s="2" t="s">
        <v>21</v>
      </c>
      <c r="O37" s="2" t="s">
        <v>21</v>
      </c>
      <c r="S37" s="2" t="s">
        <v>21</v>
      </c>
      <c r="AJ37" s="12" t="s">
        <v>192</v>
      </c>
      <c r="AK37" t="s">
        <v>21</v>
      </c>
    </row>
    <row r="38" spans="7:38" x14ac:dyDescent="0.2">
      <c r="N38" s="2" t="s">
        <v>21</v>
      </c>
      <c r="V38" s="2" t="s">
        <v>21</v>
      </c>
      <c r="AH38" s="127" t="s">
        <v>21</v>
      </c>
    </row>
    <row r="39" spans="7:38" x14ac:dyDescent="0.2">
      <c r="G39" s="2" t="s">
        <v>21</v>
      </c>
    </row>
    <row r="40" spans="7:38" x14ac:dyDescent="0.2">
      <c r="L40" s="2" t="s">
        <v>21</v>
      </c>
      <c r="M40" s="2" t="s">
        <v>21</v>
      </c>
      <c r="O40" s="2" t="s">
        <v>21</v>
      </c>
      <c r="P40" s="2" t="s">
        <v>21</v>
      </c>
      <c r="W40" s="2" t="s">
        <v>192</v>
      </c>
      <c r="AA40" s="2" t="s">
        <v>21</v>
      </c>
      <c r="AC40" s="2" t="s">
        <v>21</v>
      </c>
      <c r="AH40" s="1" t="s">
        <v>21</v>
      </c>
      <c r="AL40" s="12" t="s">
        <v>21</v>
      </c>
    </row>
    <row r="41" spans="7:38" x14ac:dyDescent="0.2">
      <c r="K41" s="2" t="s">
        <v>21</v>
      </c>
    </row>
    <row r="42" spans="7:38" x14ac:dyDescent="0.2">
      <c r="K42" s="2" t="s">
        <v>21</v>
      </c>
    </row>
    <row r="43" spans="7:38" x14ac:dyDescent="0.2">
      <c r="G43" s="2" t="s">
        <v>21</v>
      </c>
      <c r="H43" s="2" t="s">
        <v>21</v>
      </c>
      <c r="AK43" s="12" t="s">
        <v>21</v>
      </c>
    </row>
    <row r="44" spans="7:38" x14ac:dyDescent="0.2">
      <c r="P44" s="2" t="s">
        <v>21</v>
      </c>
    </row>
    <row r="45" spans="7:38" x14ac:dyDescent="0.2">
      <c r="X45" s="2" t="s">
        <v>21</v>
      </c>
    </row>
    <row r="46" spans="7:38" x14ac:dyDescent="0.2">
      <c r="H46" s="2" t="s">
        <v>21</v>
      </c>
      <c r="Z46" s="2" t="s">
        <v>21</v>
      </c>
    </row>
    <row r="47" spans="7:38" x14ac:dyDescent="0.2">
      <c r="I47" s="2" t="s">
        <v>21</v>
      </c>
      <c r="T47" s="2" t="s">
        <v>21</v>
      </c>
    </row>
    <row r="48" spans="7:38" x14ac:dyDescent="0.2">
      <c r="AL48" s="12" t="s">
        <v>21</v>
      </c>
    </row>
  </sheetData>
  <mergeCells count="36">
    <mergeCell ref="AF3:AF4"/>
    <mergeCell ref="B2:AH2"/>
    <mergeCell ref="A1:AG1"/>
    <mergeCell ref="A2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H3:H4"/>
    <mergeCell ref="L3:L4"/>
    <mergeCell ref="O3:O4"/>
    <mergeCell ref="P3:P4"/>
    <mergeCell ref="M3:M4"/>
    <mergeCell ref="V3:V4"/>
    <mergeCell ref="U3:U4"/>
    <mergeCell ref="Q3:Q4"/>
    <mergeCell ref="R3:R4"/>
    <mergeCell ref="S3:S4"/>
    <mergeCell ref="T3:T4"/>
    <mergeCell ref="N3:N4"/>
    <mergeCell ref="T27:X27"/>
    <mergeCell ref="T28:X28"/>
    <mergeCell ref="W3:W4"/>
    <mergeCell ref="AE3:AE4"/>
    <mergeCell ref="X3:X4"/>
    <mergeCell ref="AB3:AB4"/>
    <mergeCell ref="AC3:AC4"/>
    <mergeCell ref="AD3:AD4"/>
    <mergeCell ref="Y3:Y4"/>
    <mergeCell ref="Z3:Z4"/>
    <mergeCell ref="AA3:AA4"/>
  </mergeCells>
  <phoneticPr fontId="1" type="noConversion"/>
  <pageMargins left="0.39370078740157483" right="0.39370078740157483" top="1.1811023622047245" bottom="0.98425196850393704" header="0.51181102362204722" footer="0.51181102362204722"/>
  <pageSetup paperSize="9" scale="65" orientation="landscape" horizontalDpi="300" verticalDpi="300" r:id="rId1"/>
  <headerFooter alignWithMargins="0">
    <oddHeader>&amp;L&amp;"Arial Narrow,Normal"&amp;12Centro de Monitoramento de Tempo, do Clima e dos Recursos Hídricos de Mato Grosso do Sul (Cemtec-MS)
Agência de Desenvolvimento Agrário e Extensão Rural (Agraer)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TempInstatânea</vt:lpstr>
      <vt:lpstr>TempMax</vt:lpstr>
      <vt:lpstr>TempMin</vt:lpstr>
      <vt:lpstr>UmidInstantânia</vt:lpstr>
      <vt:lpstr>UmidMax</vt:lpstr>
      <vt:lpstr>UmidMin</vt:lpstr>
      <vt:lpstr>VelVentoMax</vt:lpstr>
      <vt:lpstr>DirVento</vt:lpstr>
      <vt:lpstr>RajadaVento</vt:lpstr>
      <vt:lpstr>Chuva</vt:lpstr>
      <vt:lpstr>ESTAÇÃO METEOROLÓGICA</vt:lpstr>
      <vt:lpstr>Chuva!Area_de_impressao</vt:lpstr>
      <vt:lpstr>DirVento!Area_de_impressao</vt:lpstr>
      <vt:lpstr>RajadaVento!Area_de_impressao</vt:lpstr>
      <vt:lpstr>TempInstatânea!Area_de_impressao</vt:lpstr>
      <vt:lpstr>TempMax!Area_de_impressao</vt:lpstr>
      <vt:lpstr>TempMin!Area_de_impressao</vt:lpstr>
      <vt:lpstr>UmidInstantânia!Area_de_impressao</vt:lpstr>
      <vt:lpstr>UmidMax!Area_de_impressao</vt:lpstr>
      <vt:lpstr>UmidMin!Area_de_impressao</vt:lpstr>
      <vt:lpstr>VelVentoMax!Area_de_impressao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Monitoramento de Tempo, do Clima e dos Recursos Hídricos  de Mato Grosso do Sul (Cemtec-MS)</dc:creator>
  <dc:description>Centro de Monitoramento de Tempo, do Clima e dos Recursos Hídricos  de Mato Grosso do Sul (Cemtec-MS)</dc:description>
  <cp:lastModifiedBy>Pedro Vinicius Pontes de Oliveira</cp:lastModifiedBy>
  <cp:lastPrinted>2018-11-22T17:22:01Z</cp:lastPrinted>
  <dcterms:created xsi:type="dcterms:W3CDTF">2008-08-15T13:32:29Z</dcterms:created>
  <dcterms:modified xsi:type="dcterms:W3CDTF">2023-01-19T13:37:34Z</dcterms:modified>
</cp:coreProperties>
</file>